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8.11.9\homes\admin\01zaisei\▼財政状況資料集\15 R6-7（R5年度決算）\16 市町村→県\18八峰町　○　確認中\02_添削・修正依頼\03_市→県\"/>
    </mc:Choice>
  </mc:AlternateContent>
  <xr:revisionPtr revIDLastSave="0" documentId="13_ncr:1_{974D9E85-78C0-47BD-9F96-5F0F1DAE0136}" xr6:coauthVersionLast="47" xr6:coauthVersionMax="47" xr10:uidLastSave="{00000000-0000-0000-0000-000000000000}"/>
  <bookViews>
    <workbookView xWindow="-28920" yWindow="-120" windowWidth="29040" windowHeight="15720" tabRatio="93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s="1"/>
  <c r="BY37" i="10"/>
  <c r="BE37" i="10"/>
  <c r="AM37" i="10"/>
  <c r="U37" i="10"/>
  <c r="E37" i="10"/>
  <c r="C37" i="10"/>
  <c r="DG36" i="10"/>
  <c r="CQ36" i="10"/>
  <c r="CO36" i="10"/>
  <c r="BY36" i="10"/>
  <c r="BE36" i="10"/>
  <c r="AM36" i="10"/>
  <c r="W36" i="10"/>
  <c r="E36" i="10"/>
  <c r="C36" i="10"/>
  <c r="DG35" i="10"/>
  <c r="CQ35" i="10"/>
  <c r="BY35" i="10"/>
  <c r="BE35" i="10"/>
  <c r="AO35" i="10"/>
  <c r="W35" i="10"/>
  <c r="E35" i="10"/>
  <c r="DG34" i="10"/>
  <c r="CQ34" i="10"/>
  <c r="BY34" i="10"/>
  <c r="BG34" i="10"/>
  <c r="AO34" i="10"/>
  <c r="W34" i="10"/>
  <c r="E34" i="10"/>
  <c r="C34" i="10"/>
  <c r="C35" i="10" l="1"/>
  <c r="U34" i="10" s="1"/>
  <c r="U35" i="10" s="1"/>
  <c r="U36" i="10" s="1"/>
  <c r="AM34" i="10" l="1"/>
  <c r="AM35" i="10" s="1"/>
  <c r="BE34" i="10"/>
  <c r="CO34" i="10"/>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<sst xmlns="http://schemas.openxmlformats.org/spreadsheetml/2006/main" count="1177" uniqueCount="555">
  <si>
    <t>組合等が起こした地方債の元利償還金に対する負担金等</t>
  </si>
  <si>
    <t>一時借入金の利子</t>
    <rPh sb="0" eb="2">
      <t>イチジ</t>
    </rPh>
    <rPh sb="2" eb="5">
      <t>カリイレキン</t>
    </rPh>
    <rPh sb="6" eb="8">
      <t>リシ</t>
    </rPh>
    <phoneticPr fontId="37"/>
  </si>
  <si>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</si>
  <si>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</si>
  <si>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</si>
  <si>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</si>
  <si>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</si>
  <si>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</si>
  <si>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</si>
  <si>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</si>
  <si>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</si>
  <si>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</si>
  <si>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</si>
  <si>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</si>
  <si>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</si>
  <si>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</si>
  <si>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</si>
  <si>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</si>
  <si>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</si>
  <si>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</si>
  <si>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</si>
  <si>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</si>
  <si>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</si>
  <si>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</si>
  <si>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</si>
  <si>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</si>
  <si>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</si>
  <si>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</si>
  <si>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</si>
  <si>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</si>
  <si>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</si>
  <si>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</si>
  <si>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</si>
  <si>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</si>
  <si>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</si>
  <si>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</si>
  <si>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</si>
  <si>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</si>
  <si>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</si>
  <si>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</si>
  <si>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</si>
  <si>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</si>
  <si>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</si>
  <si>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</si>
  <si>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</si>
  <si>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</si>
  <si>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</si>
  <si>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</si>
  <si>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</si>
  <si>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</si>
  <si>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</si>
  <si>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</si>
  <si>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</si>
  <si>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</si>
  <si>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</si>
  <si>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</si>
  <si>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</si>
  <si>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9"/>
  </si>
  <si>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</si>
  <si>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</si>
  <si>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</si>
  <si>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</si>
  <si>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</si>
  <si>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</si>
  <si>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</si>
  <si>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</si>
  <si>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</si>
  <si>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消防費</t>
  </si>
  <si>
    <t>黒字額</t>
    <rPh sb="0" eb="2">
      <t>クロジ</t>
    </rPh>
    <rPh sb="2" eb="3">
      <t>ガク</t>
    </rPh>
    <phoneticPr fontId="40"/>
  </si>
  <si>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</si>
  <si>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</si>
  <si>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</si>
  <si>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</si>
  <si>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</si>
  <si>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</si>
  <si>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</si>
  <si>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</si>
  <si>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</si>
  <si>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</si>
  <si>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</si>
  <si>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3"/>
  </si>
  <si>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</si>
  <si>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</si>
  <si>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</si>
  <si>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</si>
  <si>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</si>
  <si>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</si>
  <si>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</si>
  <si>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</si>
  <si>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</si>
  <si>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</si>
  <si>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</si>
  <si>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</si>
  <si>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</si>
  <si>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</si>
  <si>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</si>
  <si>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</si>
  <si>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</si>
  <si>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</si>
  <si>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7"/>
  </si>
  <si>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</si>
  <si>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</si>
  <si>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</si>
  <si>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</si>
  <si>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</si>
  <si>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</si>
  <si>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</si>
  <si>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</si>
  <si>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</si>
  <si>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</si>
  <si>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</si>
  <si>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</si>
  <si>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40"/>
  </si>
  <si>
    <t>令和2年国調</t>
    <rPh sb="0" eb="2">
      <t>レイワ</t>
    </rPh>
    <rPh sb="3" eb="4">
      <t>ネン</t>
    </rPh>
    <rPh sb="4" eb="5">
      <t>コク</t>
    </rPh>
    <rPh sb="5" eb="6">
      <t>チョウ</t>
    </rPh>
    <phoneticPr fontId="33"/>
  </si>
  <si>
    <t>赤字額</t>
    <rPh sb="0" eb="2">
      <t>アカジ</t>
    </rPh>
    <rPh sb="2" eb="3">
      <t>ガク</t>
    </rPh>
    <phoneticPr fontId="40"/>
  </si>
  <si>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</si>
  <si>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</si>
  <si>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</si>
  <si>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40"/>
  </si>
  <si>
    <t>連結実質赤字比率</t>
    <rPh sb="0" eb="2">
      <t>レンケツ</t>
    </rPh>
    <rPh sb="2" eb="4">
      <t>ジッシツ</t>
    </rPh>
    <rPh sb="4" eb="6">
      <t>アカジ</t>
    </rPh>
    <rPh sb="6" eb="8">
      <t>ヒリツ</t>
    </rPh>
    <phoneticPr fontId="39"/>
  </si>
  <si>
    <t>秋田県</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</si>
  <si>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</si>
  <si>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</si>
  <si>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</si>
  <si>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</si>
  <si>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</si>
  <si>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</si>
  <si>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</si>
  <si>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</si>
  <si>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</si>
  <si>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</si>
  <si>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</si>
  <si>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</si>
  <si>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</si>
  <si>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</si>
  <si>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7"/>
  </si>
  <si>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</si>
  <si>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</si>
  <si>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</si>
  <si>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</si>
  <si>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7"/>
  </si>
  <si>
    <t>Ⅱ－０</t>
  </si>
  <si>
    <t>職員の状況 (※8)</t>
    <rPh sb="0" eb="2">
      <t>ショクイン</t>
    </rPh>
    <rPh sb="3" eb="5">
      <t>ジョウキョウ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</si>
  <si>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</si>
  <si>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</si>
  <si>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</si>
  <si>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</si>
  <si>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</si>
  <si>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</si>
  <si>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</si>
  <si>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</si>
  <si>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</si>
  <si>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</si>
  <si>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7"/>
  </si>
  <si>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</si>
  <si>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</si>
  <si>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</si>
  <si>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</si>
  <si>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</si>
  <si>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</si>
  <si>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八峰町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</si>
  <si>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</si>
  <si>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</si>
  <si>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</si>
  <si>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</si>
  <si>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　参考　）</t>
    <rPh sb="2" eb="4">
      <t>サンコウ</t>
    </rPh>
    <phoneticPr fontId="33"/>
  </si>
  <si>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</si>
  <si>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</si>
  <si>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</si>
  <si>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</si>
  <si>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</si>
  <si>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</si>
  <si>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</si>
  <si>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</si>
  <si>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</si>
  <si>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</si>
  <si>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</si>
  <si>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</si>
  <si>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7"/>
  </si>
  <si>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</si>
  <si>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</si>
  <si>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</si>
  <si>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</si>
  <si>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</si>
  <si>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</si>
  <si>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</si>
  <si>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</si>
  <si>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</si>
  <si>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</si>
  <si>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</si>
  <si>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</si>
  <si>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</si>
  <si>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　積立金</t>
  </si>
  <si>
    <t>-10.0</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</si>
  <si>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</si>
  <si>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7"/>
  </si>
  <si>
    <t>早期健全化基準</t>
  </si>
  <si>
    <t>三種・八峰養護老人ホーム組合（特定施設事業特別会計）</t>
    <rPh sb="0" eb="2">
      <t>ミタネ</t>
    </rPh>
    <rPh sb="3" eb="5">
      <t>ハッポウ</t>
    </rPh>
    <rPh sb="5" eb="7">
      <t>ヨウゴ</t>
    </rPh>
    <rPh sb="7" eb="9">
      <t>ロウジン</t>
    </rPh>
    <rPh sb="12" eb="14">
      <t>クミアイ</t>
    </rPh>
    <rPh sb="15" eb="17">
      <t>トクテイ</t>
    </rPh>
    <rPh sb="17" eb="19">
      <t>シセツ</t>
    </rPh>
    <rPh sb="19" eb="21">
      <t>ジギョウ</t>
    </rPh>
    <rPh sb="21" eb="23">
      <t>トクベツ</t>
    </rPh>
    <rPh sb="23" eb="25">
      <t>カイケイ</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</si>
  <si>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</si>
  <si>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</si>
  <si>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</si>
  <si>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</si>
  <si>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</si>
  <si>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</si>
  <si>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</si>
  <si>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</si>
  <si>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</si>
  <si>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7"/>
  </si>
  <si>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</si>
  <si>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</si>
  <si>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</si>
  <si>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</si>
  <si>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</si>
  <si>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</si>
  <si>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</si>
  <si>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</si>
  <si>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</si>
  <si>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7"/>
  </si>
  <si>
    <t>実質単年度収支</t>
  </si>
  <si>
    <t>　　軽自動車税</t>
  </si>
  <si>
    <t>合併町村振興基金</t>
    <rPh sb="0" eb="4">
      <t>ガッペ</t>
    </rPh>
    <rPh sb="4" eb="8">
      <t>シンコウ</t>
    </rPh>
    <phoneticPr fontId="33"/>
  </si>
  <si>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</si>
  <si>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</si>
  <si>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</si>
  <si>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</si>
  <si>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</si>
  <si>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</si>
  <si>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</si>
  <si>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</si>
  <si>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</si>
  <si>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-2.7</t>
  </si>
  <si>
    <t>保険税(料)収入額</t>
  </si>
  <si>
    <t>-2.8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</si>
  <si>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</si>
  <si>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</si>
  <si>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</si>
  <si>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3"/>
  </si>
  <si>
    <t>(Ｃ)</t>
  </si>
  <si>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</si>
  <si>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</si>
  <si>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</si>
  <si>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</si>
  <si>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</si>
  <si>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</si>
  <si>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</si>
  <si>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</si>
  <si>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</si>
  <si>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</si>
  <si>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</si>
  <si>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</si>
  <si>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</si>
  <si>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</si>
  <si>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</si>
  <si>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</si>
  <si>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</si>
  <si>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</si>
  <si>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</si>
  <si>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</si>
  <si>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</si>
  <si>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</si>
  <si>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</si>
  <si>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</si>
  <si>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</si>
  <si>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</si>
  <si>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</si>
  <si>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</si>
  <si>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</si>
  <si>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</si>
  <si>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</si>
  <si>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</si>
  <si>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7"/>
  </si>
  <si>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</si>
  <si>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</si>
  <si>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</si>
  <si>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</si>
  <si>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</si>
  <si>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</si>
  <si>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</si>
  <si>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</si>
  <si>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</si>
  <si>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</si>
  <si>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</si>
  <si>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</si>
  <si>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</si>
  <si>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</si>
  <si>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</si>
  <si>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</si>
  <si>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</si>
  <si>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</si>
  <si>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</si>
  <si>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</si>
  <si>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</si>
  <si>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</si>
  <si>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</si>
  <si>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</si>
  <si>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</si>
  <si>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</si>
  <si>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42"/>
  </si>
  <si>
    <t>充当一般財源等</t>
  </si>
  <si>
    <t>※8：職員の状況については、調査対象年度の地方公務員給与実態調査に基づいている。</t>
  </si>
  <si>
    <t>令和5年度</t>
  </si>
  <si>
    <t>秋田県八峰町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</si>
  <si>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</si>
  <si>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</si>
  <si>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</si>
  <si>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</si>
  <si>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</si>
  <si>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9"/>
  </si>
  <si>
    <t>ふるさと八峰応援基金</t>
    <rPh sb="4" eb="6">
      <t>ハッポウ</t>
    </rPh>
    <rPh sb="6" eb="10">
      <t>オウエン</t>
    </rPh>
    <phoneticPr fontId="33"/>
  </si>
  <si>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</si>
  <si>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</si>
  <si>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</si>
  <si>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</si>
  <si>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</si>
  <si>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</si>
  <si>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</si>
  <si>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</si>
  <si>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</si>
  <si>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3"/>
  </si>
  <si>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</si>
  <si>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</si>
  <si>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</si>
  <si>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</si>
  <si>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</si>
  <si>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</si>
  <si>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</si>
  <si>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</si>
  <si>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</si>
  <si>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</si>
  <si>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</si>
  <si>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</si>
  <si>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</si>
  <si>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</si>
  <si>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</si>
  <si>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</si>
  <si>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</si>
  <si>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</si>
  <si>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</si>
  <si>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</si>
  <si>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</si>
  <si>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</si>
  <si>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</si>
  <si>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</si>
  <si>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</si>
  <si>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</si>
  <si>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</si>
  <si>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</si>
  <si>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</si>
  <si>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</si>
  <si>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</si>
  <si>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</si>
  <si>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</si>
  <si>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</si>
  <si>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</si>
  <si>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</si>
  <si>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</si>
  <si>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</si>
  <si>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</si>
  <si>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4.54</t>
  </si>
  <si>
    <t>　　特別土地保有税</t>
  </si>
  <si>
    <t>企業債
（地方債）
現在高</t>
  </si>
  <si>
    <t>公債費</t>
  </si>
  <si>
    <t>地方特例交付金等</t>
    <rPh sb="7" eb="8">
      <t>トウ</t>
    </rPh>
    <phoneticPr fontId="40"/>
  </si>
  <si>
    <t>諸支出金</t>
    <rPh sb="3" eb="4">
      <t>キン</t>
    </rPh>
    <phoneticPr fontId="6"/>
  </si>
  <si>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</si>
  <si>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</si>
  <si>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</si>
  <si>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</si>
  <si>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</si>
  <si>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</si>
  <si>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33"/>
  </si>
  <si>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</si>
  <si>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</si>
  <si>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</si>
  <si>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</si>
  <si>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</si>
  <si>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</si>
  <si>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</si>
  <si>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</si>
  <si>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</si>
  <si>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</si>
  <si>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</si>
  <si>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経常経費充当一般財源等</t>
  </si>
  <si>
    <t>経常収支比率</t>
    <rPh sb="0" eb="2">
      <t>ケイジョウ</t>
    </rPh>
    <rPh sb="2" eb="4">
      <t>シュウシ</t>
    </rPh>
    <rPh sb="4" eb="6">
      <t>ヒリツ</t>
    </rPh>
    <phoneticPr fontId="39"/>
  </si>
  <si>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</si>
  <si>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</si>
  <si>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</si>
  <si>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</si>
  <si>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</si>
  <si>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</si>
  <si>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</si>
  <si>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</si>
  <si>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</si>
  <si>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</si>
  <si>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</si>
  <si>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</si>
  <si>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ハタハタの里観光事業</t>
    <rPh sb="5" eb="6">
      <t>サト</t>
    </rPh>
    <rPh sb="6" eb="8">
      <t>カンコウ</t>
    </rPh>
    <rPh sb="8" eb="10">
      <t>ジギョウ</t>
    </rPh>
    <phoneticPr fontId="33"/>
  </si>
  <si>
    <t xml:space="preserve">充当可能特定歳入 </t>
    <rPh sb="0" eb="2">
      <t>ジュウトウ</t>
    </rPh>
    <rPh sb="2" eb="4">
      <t>カノウ</t>
    </rPh>
    <rPh sb="4" eb="6">
      <t>トクテイ</t>
    </rPh>
    <rPh sb="6" eb="8">
      <t>サイニュウ</t>
    </rPh>
    <phoneticPr fontId="37"/>
  </si>
  <si>
    <t>令和4年度</t>
    <rPh sb="0" eb="2">
      <t>レイワ</t>
    </rPh>
    <rPh sb="4" eb="5">
      <t>ド</t>
    </rPh>
    <phoneticPr fontId="33"/>
  </si>
  <si>
    <t>　うち元金</t>
  </si>
  <si>
    <t>現年</t>
    <rPh sb="0" eb="1">
      <t>ゲン</t>
    </rPh>
    <rPh sb="1" eb="2">
      <t>ネン</t>
    </rPh>
    <phoneticPr fontId="33"/>
  </si>
  <si>
    <t>八峰町国民健康保険事業勘定特別会計</t>
  </si>
  <si>
    <t>都道府県支出金</t>
  </si>
  <si>
    <t>一時借入金利子</t>
  </si>
  <si>
    <t>国営土地改良事業に係るもの</t>
    <rPh sb="0" eb="2">
      <t>コクエイ</t>
    </rPh>
    <rPh sb="2" eb="4">
      <t>トチ</t>
    </rPh>
    <rPh sb="4" eb="6">
      <t>カイリョウ</t>
    </rPh>
    <rPh sb="6" eb="8">
      <t>ジギョウ</t>
    </rPh>
    <rPh sb="9" eb="10">
      <t>カカ</t>
    </rPh>
    <phoneticPr fontId="37"/>
  </si>
  <si>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</si>
  <si>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</si>
  <si>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</si>
  <si>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</si>
  <si>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</si>
  <si>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</si>
  <si>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</si>
  <si>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</si>
  <si>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</si>
  <si>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</si>
  <si>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</si>
  <si>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</si>
  <si>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実質公債費比率</t>
  </si>
  <si>
    <t>再差引収支</t>
    <rPh sb="0" eb="1">
      <t>サイ</t>
    </rPh>
    <rPh sb="1" eb="3">
      <t>サシヒキ</t>
    </rPh>
    <rPh sb="3" eb="5">
      <t>シュウシ</t>
    </rPh>
    <phoneticPr fontId="33"/>
  </si>
  <si>
    <t>財政再生基準</t>
  </si>
  <si>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</si>
  <si>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</si>
  <si>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</si>
  <si>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</si>
  <si>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</si>
  <si>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40"/>
  </si>
  <si>
    <t>　うち臨時財政対策債</t>
  </si>
  <si>
    <t>歳入合計</t>
  </si>
  <si>
    <t>工業用水道</t>
  </si>
  <si>
    <t>八峰町営診療所特別会計</t>
  </si>
  <si>
    <t>被保険者
1人当り</t>
  </si>
  <si>
    <t>国民健康保険</t>
  </si>
  <si>
    <t>八峰町簡易水道事業会計</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</si>
  <si>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</si>
  <si>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</si>
  <si>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</si>
  <si>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</si>
  <si>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</si>
  <si>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</si>
  <si>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9"/>
  </si>
  <si>
    <t>失業対策事業費</t>
  </si>
  <si>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</si>
  <si>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</si>
  <si>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</si>
  <si>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歳出</t>
  </si>
  <si>
    <t>形式収支</t>
  </si>
  <si>
    <t>森林環境譲与税基金</t>
    <rPh sb="0" eb="4">
      <t>シンリン</t>
    </rPh>
    <rPh sb="4" eb="7">
      <t>ジョ</t>
    </rPh>
    <rPh sb="7" eb="9">
      <t>キキン</t>
    </rPh>
    <phoneticPr fontId="33"/>
  </si>
  <si>
    <t>他会計等
からの
繰入金</t>
    <rPh sb="9" eb="11">
      <t>クリイレ</t>
    </rPh>
    <rPh sb="11" eb="12">
      <t>キン</t>
    </rPh>
    <phoneticPr fontId="37"/>
  </si>
  <si>
    <t>地方債
現在高</t>
  </si>
  <si>
    <t>令和5年度</t>
    <rPh sb="0" eb="2">
      <t>レイワ</t>
    </rPh>
    <rPh sb="3" eb="5">
      <t>ネンド</t>
    </rPh>
    <phoneticPr fontId="39"/>
  </si>
  <si>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</si>
  <si>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</si>
  <si>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</si>
  <si>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</si>
  <si>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八峰町後期高齢者医療特別会計</t>
  </si>
  <si>
    <t>一部事務組合等名</t>
    <rPh sb="0" eb="2">
      <t>イチブ</t>
    </rPh>
    <rPh sb="2" eb="4">
      <t>ジム</t>
    </rPh>
    <rPh sb="4" eb="6">
      <t>クミアイ</t>
    </rPh>
    <rPh sb="6" eb="7">
      <t>トウ</t>
    </rPh>
    <rPh sb="7" eb="8">
      <t>メイ</t>
    </rPh>
    <phoneticPr fontId="37"/>
  </si>
  <si>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</si>
  <si>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</si>
  <si>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</si>
  <si>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</si>
  <si>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</si>
  <si>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</si>
  <si>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</si>
  <si>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</si>
  <si>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</si>
  <si>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</si>
  <si>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</si>
  <si>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八峰町介護保険事業勘定特別会計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</si>
  <si>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</si>
  <si>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法適用企業</t>
  </si>
  <si>
    <t>八峰町下水道事業会計</t>
  </si>
  <si>
    <t>八峰町合併処理浄化槽事業特別会計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</si>
  <si>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</si>
  <si>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</si>
  <si>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</si>
  <si>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</si>
  <si>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</si>
  <si>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</si>
  <si>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7"/>
  </si>
  <si>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</si>
  <si>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</si>
  <si>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</si>
  <si>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</si>
  <si>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7"/>
  </si>
  <si>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</si>
  <si>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</si>
  <si>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</si>
  <si>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</si>
  <si>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</si>
  <si>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</si>
  <si>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</si>
  <si>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</si>
  <si>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</si>
  <si>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</si>
  <si>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7"/>
  </si>
  <si>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</si>
  <si>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</si>
  <si>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</si>
  <si>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</si>
  <si>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</si>
  <si>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9"/>
  </si>
  <si>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</si>
  <si>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</si>
  <si>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</si>
  <si>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</si>
  <si>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</si>
  <si>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</si>
  <si>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</si>
  <si>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</si>
  <si>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</si>
  <si>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</si>
  <si>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</si>
  <si>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</si>
  <si>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</si>
  <si>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</si>
  <si>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4"/>
  </si>
  <si>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</si>
  <si>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</si>
  <si>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5"/>
  </si>
  <si>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</si>
  <si>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</si>
  <si>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</si>
  <si>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</si>
  <si>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</si>
  <si>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</si>
  <si>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</si>
  <si>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</si>
  <si>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</si>
  <si>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</si>
  <si>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</si>
  <si>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</si>
  <si>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</si>
  <si>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</si>
  <si>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</si>
  <si>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</si>
  <si>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3.05</t>
  </si>
  <si>
    <t>▲ 1.79</t>
  </si>
  <si>
    <t>▲ 14.30</t>
  </si>
  <si>
    <t>その他会計（赤字）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</si>
  <si>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</si>
  <si>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3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</si>
  <si>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3"/>
  </si>
  <si>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3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</si>
  <si>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33"/>
  </si>
  <si>
    <t>三種・八峰養護老人ホーム組合（一般会計）</t>
    <rPh sb="0" eb="2">
      <t>ミタネ</t>
    </rPh>
    <rPh sb="3" eb="5">
      <t>ハッポウ</t>
    </rPh>
    <rPh sb="5" eb="7">
      <t>ヨウゴ</t>
    </rPh>
    <rPh sb="7" eb="9">
      <t>ロウジン</t>
    </rPh>
    <rPh sb="12" eb="14">
      <t>クミアイ</t>
    </rPh>
    <rPh sb="15" eb="17">
      <t>イッパン</t>
    </rPh>
    <rPh sb="17" eb="19">
      <t>カイケイ</t>
    </rPh>
    <phoneticPr fontId="33"/>
  </si>
  <si>
    <t>峰浜培養</t>
    <rPh sb="0" eb="2">
      <t>ミネハマ</t>
    </rPh>
    <rPh sb="2" eb="4">
      <t>バイヨウ</t>
    </rPh>
    <phoneticPr fontId="33"/>
  </si>
  <si>
    <t>地域福祉基金</t>
    <rPh sb="0" eb="2">
      <t>チイキ</t>
    </rPh>
    <rPh sb="2" eb="6">
      <t>フクシキ</t>
    </rPh>
    <phoneticPr fontId="33"/>
  </si>
  <si>
    <t>観光振興基金</t>
    <rPh sb="0" eb="6">
      <t>カンコウシン</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</si>
  <si>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</si>
  <si>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</si>
  <si>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</si>
  <si>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</si>
  <si>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</si>
  <si>
    <t>　将来負担比率は地方債残高や公営企業債繰入見込額の減少に伴い平成３０年度から「比率なし」となった。今後は能代山本広域市町村圏組合で実施している一般廃棄物処理施設整備事業等の大型事業における地方債借入を控えており、地方債残高は増加し、将来負担比率は上昇に転じる見込みとなっている。このため地方債発行の抑制や基金造成を図り、同比率の上昇を抑えていく。
　有形固定資産減価償却率は、類似団体平均をR5年度時点で、０．７ポイント上回っており今後更なる比率の上昇が予想される。また、公営住宅や体育館が有形固定資産減価償却率９０％以上となっており、比率を押し上げる要因となっている。当面は、「八峰町公共施設等総合管理計画」に基づき老朽化対策の一環として遊休施設の除却や長寿命化を計画的に進め、比率の上昇の抑制に努める。</t>
    <phoneticPr fontId="33"/>
  </si>
  <si>
    <t>　将来負担比率は地方債残高や公営企業債繰入見込額の減少に伴い平成３０年度から「比率なし」となった。
　実質公債費比率は、前年度を０．６ポイント下回る７．８％となった。これは、過疎対策事業債（林道水沢山線改良事業、ポンポコ山公園整備事業）の償還が終了したことや、一般会計からの繰出金見直しによる公営企業債償還相当財源の減少が要因にとなり分子が減少したためである。今後は標準財政規模の縮小が予想されるとともに、能代山本広域市町村圏組合で実施している一般廃棄物処理施設整備事業等の地方債借入により地方債残高が増加する見込みであり、比率の上昇が想定される。地方債発行額の抑制と基金造成を図り、同比率の上昇を抑えていく。</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</si>
</sst>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sz val="10"/>
      <color indexed="8"/>
      <name val="ＭＳ 明朝"/>
      <family val="1"/>
    </font>
    <font>
      <sz val="9.8000000000000007"/>
      <color indexed="8"/>
      <name val="ＭＳ 明朝"/>
      <family val="1"/>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0"/>
      <color rgb="FF000000"/>
      <name val="ＭＳ Ｐゴシック"/>
      <family val="3"/>
      <charset val="128"/>
    </font>
    <font>
      <sz val="9.8000000000000007"/>
      <color rgb="FF000000"/>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1" fontId="3" fillId="0" borderId="0" xfId="25" applyNumberFormat="1" applyFont="1">
      <alignment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2" fillId="0" borderId="0" xfId="25"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80"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78" fontId="15" fillId="0" borderId="23" xfId="24" applyNumberFormat="1" applyFont="1" applyFill="1" applyBorder="1">
      <alignment vertical="center"/>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0" fontId="35" fillId="0" borderId="23" xfId="25" applyFont="1" applyBorder="1" applyAlignment="1" applyProtection="1">
      <alignment horizontal="left" vertical="top" wrapText="1"/>
      <protection locked="0"/>
    </xf>
    <xf numFmtId="0" fontId="35" fillId="0" borderId="16" xfId="25" applyFont="1" applyBorder="1" applyAlignment="1" applyProtection="1">
      <alignment horizontal="left" vertical="top" wrapText="1"/>
      <protection locked="0"/>
    </xf>
    <xf numFmtId="0" fontId="35" fillId="0" borderId="42" xfId="25" applyFont="1" applyBorder="1" applyAlignment="1" applyProtection="1">
      <alignment horizontal="left" vertical="top" wrapText="1"/>
      <protection locked="0"/>
    </xf>
    <xf numFmtId="0" fontId="35" fillId="0" borderId="0" xfId="25" applyFont="1" applyAlignment="1" applyProtection="1">
      <alignment horizontal="left" vertical="top" wrapText="1"/>
      <protection locked="0"/>
    </xf>
    <xf numFmtId="0" fontId="35" fillId="0" borderId="14" xfId="25" applyFont="1" applyBorder="1" applyAlignment="1" applyProtection="1">
      <alignment horizontal="left" vertical="top" wrapText="1"/>
      <protection locked="0"/>
    </xf>
    <xf numFmtId="0" fontId="35" fillId="0" borderId="31" xfId="25" applyFont="1" applyBorder="1" applyAlignment="1" applyProtection="1">
      <alignment horizontal="left" vertical="top" wrapText="1"/>
      <protection locked="0"/>
    </xf>
    <xf numFmtId="0" fontId="35" fillId="0" borderId="34" xfId="25" applyFont="1" applyBorder="1" applyAlignment="1" applyProtection="1">
      <alignment horizontal="left" vertical="top" wrapText="1"/>
      <protection locked="0"/>
    </xf>
    <xf numFmtId="0" fontId="35"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7" fontId="3" fillId="0" borderId="0" xfId="23" applyNumberFormat="1" applyFont="1" applyAlignment="1">
      <alignment horizontal="center" vertical="center" wrapText="1"/>
    </xf>
    <xf numFmtId="184" fontId="3" fillId="3" borderId="0" xfId="23" applyNumberFormat="1" applyFont="1" applyFill="1" applyAlignment="1">
      <alignment horizontal="center" vertical="center"/>
    </xf>
    <xf numFmtId="187" fontId="3" fillId="3" borderId="74" xfId="23" applyNumberFormat="1" applyFont="1" applyFill="1" applyBorder="1" applyAlignment="1">
      <alignment horizontal="center" vertical="center" wrapText="1"/>
    </xf>
    <xf numFmtId="184" fontId="3" fillId="3" borderId="74" xfId="23" applyNumberFormat="1" applyFont="1" applyFill="1" applyBorder="1" applyAlignment="1">
      <alignment horizontal="center" vertical="center"/>
    </xf>
    <xf numFmtId="178" fontId="1" fillId="0" borderId="0" xfId="25" applyNumberFormat="1" applyAlignment="1">
      <alignment horizontal="center" vertical="center"/>
    </xf>
    <xf numFmtId="0" fontId="36" fillId="0" borderId="23" xfId="25" applyFont="1" applyBorder="1" applyAlignment="1" applyProtection="1">
      <alignment horizontal="left" vertical="top" wrapText="1"/>
      <protection locked="0"/>
    </xf>
    <xf numFmtId="0" fontId="36" fillId="0" borderId="16" xfId="25" applyFont="1" applyBorder="1" applyAlignment="1" applyProtection="1">
      <alignment horizontal="left" vertical="top" wrapText="1"/>
      <protection locked="0"/>
    </xf>
    <xf numFmtId="0" fontId="36" fillId="0" borderId="42" xfId="25" applyFont="1" applyBorder="1" applyAlignment="1" applyProtection="1">
      <alignment horizontal="left" vertical="top" wrapText="1"/>
      <protection locked="0"/>
    </xf>
    <xf numFmtId="0" fontId="36" fillId="0" borderId="0" xfId="25" applyFont="1" applyAlignment="1" applyProtection="1">
      <alignment horizontal="left" vertical="top" wrapText="1"/>
      <protection locked="0"/>
    </xf>
    <xf numFmtId="0" fontId="36" fillId="0" borderId="14" xfId="25" applyFont="1" applyBorder="1" applyAlignment="1" applyProtection="1">
      <alignment horizontal="left" vertical="top" wrapText="1"/>
      <protection locked="0"/>
    </xf>
    <xf numFmtId="0" fontId="36" fillId="0" borderId="31" xfId="25" applyFont="1" applyBorder="1" applyAlignment="1" applyProtection="1">
      <alignment horizontal="left" vertical="top" wrapText="1"/>
      <protection locked="0"/>
    </xf>
    <xf numFmtId="0" fontId="36" fillId="0" borderId="34" xfId="25" applyFont="1" applyBorder="1" applyAlignment="1" applyProtection="1">
      <alignment horizontal="left" vertical="top" wrapText="1"/>
      <protection locked="0"/>
    </xf>
    <xf numFmtId="0" fontId="36" fillId="0" borderId="15" xfId="25" applyFont="1" applyBorder="1" applyAlignment="1" applyProtection="1">
      <alignment horizontal="left" vertical="top" wrapText="1"/>
      <protection locked="0"/>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47" fillId="0" borderId="30" xfId="25" applyFont="1" applyBorder="1" applyAlignment="1" applyProtection="1">
      <alignment horizontal="left" vertical="top" wrapText="1"/>
      <protection locked="0"/>
    </xf>
    <xf numFmtId="0" fontId="48" fillId="0" borderId="30" xfId="25" applyFont="1" applyBorder="1" applyAlignment="1" applyProtection="1">
      <alignment horizontal="left" vertical="top" wrapText="1"/>
      <protection locked="0"/>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053490_八峰町_2022(2回目)【追加分】"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18000000}"/>
    <cellStyle name="標準_【レイアウト】（県）資料３（Ｐ２）　歳出比較分析表_【財政状況資料集】_053490_八峰町_2022(2回目)【追加分】" xfId="25" xr:uid="{00000000-0005-0000-0000-000019000000}"/>
    <cellStyle name="標準_【レイアウト】（市）資料３（Ｐ２）　歳出比較分析表" xfId="22" xr:uid="{00000000-0005-0000-0000-000016000000}"/>
    <cellStyle name="標準_【レイアウト】（市）資料３（Ｐ２）　歳出比較分析表_【財政状況資料集】_053490_八峰町_2022(2回目)【追加分】" xfId="23" xr:uid="{00000000-0005-0000-0000-000017000000}"/>
    <cellStyle name="標準_APAHO251300" xfId="15" xr:uid="{00000000-0005-0000-0000-00000F000000}"/>
    <cellStyle name="標準_APAHO251300_【財政状況資料集】_053490_八峰町_2022(2回目)【追加分】" xfId="16" xr:uid="{00000000-0005-0000-0000-000010000000}"/>
    <cellStyle name="標準_APAHO252300" xfId="17" xr:uid="{00000000-0005-0000-0000-000011000000}"/>
    <cellStyle name="標準_APAHO252300_【財政状況資料集】_053490_八峰町_2022(2回目)【追加分】"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413E-483D-BF94-64A275D518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88171</c:v>
                </c:pt>
                <c:pt idx="1">
                  <c:v>136467</c:v>
                </c:pt>
                <c:pt idx="2">
                  <c:v>57509</c:v>
                </c:pt>
                <c:pt idx="3">
                  <c:v>107027</c:v>
                </c:pt>
                <c:pt idx="4">
                  <c:v>81693</c:v>
                </c:pt>
              </c:numCache>
            </c:numRef>
          </c:val>
          <c:smooth val="0"/>
          <c:extLst>
            <c:ext xmlns:c16="http://schemas.microsoft.com/office/drawing/2014/chart" uri="{C3380CC4-5D6E-409C-BE32-E72D297353CC}">
              <c16:uniqueId val="{00000001-413E-483D-BF94-64A275D518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7.11</c:v>
                </c:pt>
                <c:pt idx="1">
                  <c:v>7.78</c:v>
                </c:pt>
                <c:pt idx="2">
                  <c:v>3.6</c:v>
                </c:pt>
                <c:pt idx="3">
                  <c:v>6.89</c:v>
                </c:pt>
                <c:pt idx="4">
                  <c:v>4.3</c:v>
                </c:pt>
              </c:numCache>
            </c:numRef>
          </c:val>
          <c:extLst>
            <c:ext xmlns:c16="http://schemas.microsoft.com/office/drawing/2014/chart" uri="{C3380CC4-5D6E-409C-BE32-E72D297353CC}">
              <c16:uniqueId val="{00000000-8124-44B1-A821-356A7815DE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74.180000000000007</c:v>
                </c:pt>
                <c:pt idx="1">
                  <c:v>70.680000000000007</c:v>
                </c:pt>
                <c:pt idx="2">
                  <c:v>75.06</c:v>
                </c:pt>
                <c:pt idx="3">
                  <c:v>69.41</c:v>
                </c:pt>
                <c:pt idx="4">
                  <c:v>58.62</c:v>
                </c:pt>
              </c:numCache>
            </c:numRef>
          </c:val>
          <c:extLst>
            <c:ext xmlns:c16="http://schemas.microsoft.com/office/drawing/2014/chart" uri="{C3380CC4-5D6E-409C-BE32-E72D297353CC}">
              <c16:uniqueId val="{00000001-8124-44B1-A821-356A7815DE6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-3.05</c:v>
                </c:pt>
                <c:pt idx="1">
                  <c:v>-1.79</c:v>
                </c:pt>
                <c:pt idx="2">
                  <c:v>3.91</c:v>
                </c:pt>
                <c:pt idx="3">
                  <c:v>-4.54</c:v>
                </c:pt>
                <c:pt idx="4">
                  <c:v>-14.3</c:v>
                </c:pt>
              </c:numCache>
            </c:numRef>
          </c:val>
          <c:smooth val="0"/>
          <c:extLst>
            <c:ext xmlns:c16="http://schemas.microsoft.com/office/drawing/2014/chart" uri="{C3380CC4-5D6E-409C-BE32-E72D297353CC}">
              <c16:uniqueId val="{00000002-8124-44B1-A821-356A7815DE6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32-4B4D-A162-9DD5E7B81A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32-4B4D-A162-9DD5E7B81AFF}"/>
            </c:ext>
          </c:extLst>
        </c:ser>
        <c:ser>
          <c:idx val="2"/>
          <c:order val="2"/>
          <c:tx>
            <c:strRef>
              <c:f>データシート!$A$29</c:f>
              <c:strCache>
                <c:ptCount val="1"/>
                <c:pt idx="0">
                  <c:v>八峰町後期高齢者医療特別会計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C132-4B4D-A162-9DD5E7B81AFF}"/>
            </c:ext>
          </c:extLst>
        </c:ser>
        <c:ser>
          <c:idx val="3"/>
          <c:order val="3"/>
          <c:tx>
            <c:strRef>
              <c:f>データシート!$A$30</c:f>
              <c:strCache>
                <c:ptCount val="1"/>
                <c:pt idx="0">
                  <c:v>八峰町合併処理浄化槽事業特別会計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0.06</c:v>
                </c:pt>
                <c:pt idx="8">
                  <c:v>#N/A</c:v>
                </c:pt>
                <c:pt idx="9">
                  <c:v>0.09</c:v>
                </c:pt>
              </c:numCache>
            </c:numRef>
          </c:val>
          <c:extLst>
            <c:ext xmlns:c16="http://schemas.microsoft.com/office/drawing/2014/chart" uri="{C3380CC4-5D6E-409C-BE32-E72D297353CC}">
              <c16:uniqueId val="{00000003-C132-4B4D-A162-9DD5E7B81AFF}"/>
            </c:ext>
          </c:extLst>
        </c:ser>
        <c:ser>
          <c:idx val="4"/>
          <c:order val="4"/>
          <c:tx>
            <c:strRef>
              <c:f>データシート!$A$31</c:f>
              <c:strCache>
                <c:ptCount val="1"/>
                <c:pt idx="0">
                  <c:v>八峰町営診療所特別会計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0.36</c:v>
                </c:pt>
                <c:pt idx="4">
                  <c:v>#N/A</c:v>
                </c:pt>
                <c:pt idx="5">
                  <c:v>0.33</c:v>
                </c:pt>
                <c:pt idx="6">
                  <c:v>#N/A</c:v>
                </c:pt>
                <c:pt idx="7">
                  <c:v>0.19</c:v>
                </c:pt>
                <c:pt idx="8">
                  <c:v>#N/A</c:v>
                </c:pt>
                <c:pt idx="9">
                  <c:v>0.2</c:v>
                </c:pt>
              </c:numCache>
            </c:numRef>
          </c:val>
          <c:extLst>
            <c:ext xmlns:c16="http://schemas.microsoft.com/office/drawing/2014/chart" uri="{C3380CC4-5D6E-409C-BE32-E72D297353CC}">
              <c16:uniqueId val="{00000004-C132-4B4D-A162-9DD5E7B81AFF}"/>
            </c:ext>
          </c:extLst>
        </c:ser>
        <c:ser>
          <c:idx val="5"/>
          <c:order val="5"/>
          <c:tx>
            <c:strRef>
              <c:f>データシート!$A$32</c:f>
              <c:strCache>
                <c:ptCount val="1"/>
                <c:pt idx="0">
                  <c:v>八峰町国民健康保険事業勘定特別会計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0.27</c:v>
                </c:pt>
                <c:pt idx="4">
                  <c:v>#N/A</c:v>
                </c:pt>
                <c:pt idx="5">
                  <c:v>0.98</c:v>
                </c:pt>
                <c:pt idx="6">
                  <c:v>#N/A</c:v>
                </c:pt>
                <c:pt idx="7">
                  <c:v>0.24</c:v>
                </c:pt>
                <c:pt idx="8">
                  <c:v>#N/A</c:v>
                </c:pt>
                <c:pt idx="9">
                  <c:v>0.76</c:v>
                </c:pt>
              </c:numCache>
            </c:numRef>
          </c:val>
          <c:extLst>
            <c:ext xmlns:c16="http://schemas.microsoft.com/office/drawing/2014/chart" uri="{C3380CC4-5D6E-409C-BE32-E72D297353CC}">
              <c16:uniqueId val="{00000005-C132-4B4D-A162-9DD5E7B81AFF}"/>
            </c:ext>
          </c:extLst>
        </c:ser>
        <c:ser>
          <c:idx val="6"/>
          <c:order val="6"/>
          <c:tx>
            <c:strRef>
              <c:f>データシート!$A$33</c:f>
              <c:strCache>
                <c:ptCount val="1"/>
                <c:pt idx="0">
                  <c:v>八峰町介護保険事業勘定特別会計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1.79</c:v>
                </c:pt>
                <c:pt idx="2">
                  <c:v>#N/A</c:v>
                </c:pt>
                <c:pt idx="3">
                  <c:v>1.35</c:v>
                </c:pt>
                <c:pt idx="4">
                  <c:v>#N/A</c:v>
                </c:pt>
                <c:pt idx="5">
                  <c:v>2.7</c:v>
                </c:pt>
                <c:pt idx="6">
                  <c:v>#N/A</c:v>
                </c:pt>
                <c:pt idx="7">
                  <c:v>4.46</c:v>
                </c:pt>
                <c:pt idx="8">
                  <c:v>#N/A</c:v>
                </c:pt>
                <c:pt idx="9">
                  <c:v>3.58</c:v>
                </c:pt>
              </c:numCache>
            </c:numRef>
          </c:val>
          <c:extLst>
            <c:ext xmlns:c16="http://schemas.microsoft.com/office/drawing/2014/chart" uri="{C3380CC4-5D6E-409C-BE32-E72D297353CC}">
              <c16:uniqueId val="{00000006-C132-4B4D-A162-9DD5E7B81A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6.63</c:v>
                </c:pt>
                <c:pt idx="2">
                  <c:v>#N/A</c:v>
                </c:pt>
                <c:pt idx="3">
                  <c:v>7.41</c:v>
                </c:pt>
                <c:pt idx="4">
                  <c:v>#N/A</c:v>
                </c:pt>
                <c:pt idx="5">
                  <c:v>3.26</c:v>
                </c:pt>
                <c:pt idx="6">
                  <c:v>#N/A</c:v>
                </c:pt>
                <c:pt idx="7">
                  <c:v>6.68</c:v>
                </c:pt>
                <c:pt idx="8">
                  <c:v>#N/A</c:v>
                </c:pt>
                <c:pt idx="9">
                  <c:v>4.08</c:v>
                </c:pt>
              </c:numCache>
            </c:numRef>
          </c:val>
          <c:extLst>
            <c:ext xmlns:c16="http://schemas.microsoft.com/office/drawing/2014/chart" uri="{C3380CC4-5D6E-409C-BE32-E72D297353CC}">
              <c16:uniqueId val="{00000007-C132-4B4D-A162-9DD5E7B81AFF}"/>
            </c:ext>
          </c:extLst>
        </c:ser>
        <c:ser>
          <c:idx val="8"/>
          <c:order val="8"/>
          <c:tx>
            <c:strRef>
              <c:f>データシート!$A$35</c:f>
              <c:strCache>
                <c:ptCount val="1"/>
                <c:pt idx="0">
                  <c:v>八峰町簡易水道事業会計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3.27</c:v>
                </c:pt>
                <c:pt idx="4">
                  <c:v>#N/A</c:v>
                </c:pt>
                <c:pt idx="5">
                  <c:v>5.77</c:v>
                </c:pt>
                <c:pt idx="6">
                  <c:v>#N/A</c:v>
                </c:pt>
                <c:pt idx="7">
                  <c:v>7.78</c:v>
                </c:pt>
                <c:pt idx="8">
                  <c:v>#N/A</c:v>
                </c:pt>
                <c:pt idx="9">
                  <c:v>6.6</c:v>
                </c:pt>
              </c:numCache>
            </c:numRef>
          </c:val>
          <c:extLst>
            <c:ext xmlns:c16="http://schemas.microsoft.com/office/drawing/2014/chart" uri="{C3380CC4-5D6E-409C-BE32-E72D297353CC}">
              <c16:uniqueId val="{00000008-C132-4B4D-A162-9DD5E7B81AFF}"/>
            </c:ext>
          </c:extLst>
        </c:ser>
        <c:ser>
          <c:idx val="9"/>
          <c:order val="9"/>
          <c:tx>
            <c:strRef>
              <c:f>データシート!$A$36</c:f>
              <c:strCache>
                <c:ptCount val="1"/>
                <c:pt idx="0">
                  <c:v>八峰町下水道事業会計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4.1900000000000004</c:v>
                </c:pt>
                <c:pt idx="4">
                  <c:v>#N/A</c:v>
                </c:pt>
                <c:pt idx="5">
                  <c:v>6.84</c:v>
                </c:pt>
                <c:pt idx="6">
                  <c:v>#N/A</c:v>
                </c:pt>
                <c:pt idx="7">
                  <c:v>8.83</c:v>
                </c:pt>
                <c:pt idx="8">
                  <c:v>#N/A</c:v>
                </c:pt>
                <c:pt idx="9">
                  <c:v>8.36</c:v>
                </c:pt>
              </c:numCache>
            </c:numRef>
          </c:val>
          <c:extLst>
            <c:ext xmlns:c16="http://schemas.microsoft.com/office/drawing/2014/chart" uri="{C3380CC4-5D6E-409C-BE32-E72D297353CC}">
              <c16:uniqueId val="{00000009-C132-4B4D-A162-9DD5E7B81AF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919</c:v>
                </c:pt>
                <c:pt idx="5">
                  <c:v>820</c:v>
                </c:pt>
                <c:pt idx="8">
                  <c:v>791</c:v>
                </c:pt>
                <c:pt idx="11">
                  <c:v>818</c:v>
                </c:pt>
                <c:pt idx="14">
                  <c:v>756</c:v>
                </c:pt>
              </c:numCache>
            </c:numRef>
          </c:val>
          <c:extLst>
            <c:ext xmlns:c16="http://schemas.microsoft.com/office/drawing/2014/chart" uri="{C3380CC4-5D6E-409C-BE32-E72D297353CC}">
              <c16:uniqueId val="{00000000-7ACA-4EC0-A950-D0CE48620B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CA-4EC0-A950-D0CE48620B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2-7ACA-4EC0-A950-D0CE48620B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3-7ACA-4EC0-A950-D0CE48620B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305</c:v>
                </c:pt>
                <c:pt idx="3">
                  <c:v>257</c:v>
                </c:pt>
                <c:pt idx="6">
                  <c:v>259</c:v>
                </c:pt>
                <c:pt idx="9">
                  <c:v>269</c:v>
                </c:pt>
                <c:pt idx="12">
                  <c:v>165</c:v>
                </c:pt>
              </c:numCache>
            </c:numRef>
          </c:val>
          <c:extLst>
            <c:ext xmlns:c16="http://schemas.microsoft.com/office/drawing/2014/chart" uri="{C3380CC4-5D6E-409C-BE32-E72D297353CC}">
              <c16:uniqueId val="{00000004-7ACA-4EC0-A950-D0CE48620B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CA-4EC0-A950-D0CE48620B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CA-4EC0-A950-D0CE48620B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928</c:v>
                </c:pt>
                <c:pt idx="3">
                  <c:v>823</c:v>
                </c:pt>
                <c:pt idx="6">
                  <c:v>811</c:v>
                </c:pt>
                <c:pt idx="9">
                  <c:v>853</c:v>
                </c:pt>
                <c:pt idx="12">
                  <c:v>798</c:v>
                </c:pt>
              </c:numCache>
            </c:numRef>
          </c:val>
          <c:extLst>
            <c:ext xmlns:c16="http://schemas.microsoft.com/office/drawing/2014/chart" uri="{C3380CC4-5D6E-409C-BE32-E72D297353CC}">
              <c16:uniqueId val="{00000007-7ACA-4EC0-A950-D0CE48620B4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260</c:v>
                </c:pt>
                <c:pt idx="5">
                  <c:v>#N/A</c:v>
                </c:pt>
                <c:pt idx="6">
                  <c:v>#N/A</c:v>
                </c:pt>
                <c:pt idx="7">
                  <c:v>279</c:v>
                </c:pt>
                <c:pt idx="8">
                  <c:v>#N/A</c:v>
                </c:pt>
                <c:pt idx="9">
                  <c:v>#N/A</c:v>
                </c:pt>
                <c:pt idx="10">
                  <c:v>304</c:v>
                </c:pt>
                <c:pt idx="11">
                  <c:v>#N/A</c:v>
                </c:pt>
                <c:pt idx="12">
                  <c:v>#N/A</c:v>
                </c:pt>
                <c:pt idx="13">
                  <c:v>207</c:v>
                </c:pt>
                <c:pt idx="14">
                  <c:v>#N/A</c:v>
                </c:pt>
              </c:numCache>
            </c:numRef>
          </c:val>
          <c:smooth val="0"/>
          <c:extLst>
            <c:ext xmlns:c16="http://schemas.microsoft.com/office/drawing/2014/chart" uri="{C3380CC4-5D6E-409C-BE32-E72D297353CC}">
              <c16:uniqueId val="{00000008-7ACA-4EC0-A950-D0CE48620B4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6970</c:v>
                </c:pt>
                <c:pt idx="5">
                  <c:v>7023</c:v>
                </c:pt>
                <c:pt idx="8">
                  <c:v>6548</c:v>
                </c:pt>
                <c:pt idx="11">
                  <c:v>6002</c:v>
                </c:pt>
                <c:pt idx="14">
                  <c:v>6117</c:v>
                </c:pt>
              </c:numCache>
            </c:numRef>
          </c:val>
          <c:extLst>
            <c:ext xmlns:c16="http://schemas.microsoft.com/office/drawing/2014/chart" uri="{C3380CC4-5D6E-409C-BE32-E72D297353CC}">
              <c16:uniqueId val="{00000000-7B69-42EC-BFFF-9521A0FFE2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26</c:v>
                </c:pt>
                <c:pt idx="8">
                  <c:v>19</c:v>
                </c:pt>
                <c:pt idx="11">
                  <c:v>10</c:v>
                </c:pt>
                <c:pt idx="14">
                  <c:v>8</c:v>
                </c:pt>
              </c:numCache>
            </c:numRef>
          </c:val>
          <c:extLst>
            <c:ext xmlns:c16="http://schemas.microsoft.com/office/drawing/2014/chart" uri="{C3380CC4-5D6E-409C-BE32-E72D297353CC}">
              <c16:uniqueId val="{00000001-7B69-42EC-BFFF-9521A0FFE2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3440</c:v>
                </c:pt>
                <c:pt idx="5">
                  <c:v>3316</c:v>
                </c:pt>
                <c:pt idx="8">
                  <c:v>3565</c:v>
                </c:pt>
                <c:pt idx="11">
                  <c:v>3333</c:v>
                </c:pt>
                <c:pt idx="14">
                  <c:v>2897</c:v>
                </c:pt>
              </c:numCache>
            </c:numRef>
          </c:val>
          <c:extLst>
            <c:ext xmlns:c16="http://schemas.microsoft.com/office/drawing/2014/chart" uri="{C3380CC4-5D6E-409C-BE32-E72D297353CC}">
              <c16:uniqueId val="{00000002-7B69-42EC-BFFF-9521A0FFE2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69-42EC-BFFF-9521A0FFE2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69-42EC-BFFF-9521A0FFE2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7B69-42EC-BFFF-9521A0FFE2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517</c:v>
                </c:pt>
                <c:pt idx="3">
                  <c:v>539</c:v>
                </c:pt>
                <c:pt idx="6">
                  <c:v>541</c:v>
                </c:pt>
                <c:pt idx="9">
                  <c:v>544</c:v>
                </c:pt>
                <c:pt idx="12">
                  <c:v>588</c:v>
                </c:pt>
              </c:numCache>
            </c:numRef>
          </c:val>
          <c:extLst>
            <c:ext xmlns:c16="http://schemas.microsoft.com/office/drawing/2014/chart" uri="{C3380CC4-5D6E-409C-BE32-E72D297353CC}">
              <c16:uniqueId val="{00000006-7B69-42EC-BFFF-9521A0FFE2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7-7B69-42EC-BFFF-9521A0FFE2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2902</c:v>
                </c:pt>
                <c:pt idx="3">
                  <c:v>2674</c:v>
                </c:pt>
                <c:pt idx="6">
                  <c:v>2483</c:v>
                </c:pt>
                <c:pt idx="9">
                  <c:v>2250</c:v>
                </c:pt>
                <c:pt idx="12">
                  <c:v>2230</c:v>
                </c:pt>
              </c:numCache>
            </c:numRef>
          </c:val>
          <c:extLst>
            <c:ext xmlns:c16="http://schemas.microsoft.com/office/drawing/2014/chart" uri="{C3380CC4-5D6E-409C-BE32-E72D297353CC}">
              <c16:uniqueId val="{00000008-7B69-42EC-BFFF-9521A0FFE2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69-42EC-BFFF-9521A0FFE2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7008</c:v>
                </c:pt>
                <c:pt idx="3">
                  <c:v>6940</c:v>
                </c:pt>
                <c:pt idx="6">
                  <c:v>6585</c:v>
                </c:pt>
                <c:pt idx="9">
                  <c:v>6314</c:v>
                </c:pt>
                <c:pt idx="12">
                  <c:v>6138</c:v>
                </c:pt>
              </c:numCache>
            </c:numRef>
          </c:val>
          <c:extLst>
            <c:ext xmlns:c16="http://schemas.microsoft.com/office/drawing/2014/chart" uri="{C3380CC4-5D6E-409C-BE32-E72D297353CC}">
              <c16:uniqueId val="{0000000A-7B69-42EC-BFFF-9521A0FFE21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69-42EC-BFFF-9521A0FFE21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3172</c:v>
                </c:pt>
                <c:pt idx="1">
                  <c:v>2854</c:v>
                </c:pt>
                <c:pt idx="2">
                  <c:v>2382</c:v>
                </c:pt>
              </c:numCache>
            </c:numRef>
          </c:val>
          <c:extLst>
            <c:ext xmlns:c16="http://schemas.microsoft.com/office/drawing/2014/chart" uri="{C3380CC4-5D6E-409C-BE32-E72D297353CC}">
              <c16:uniqueId val="{00000000-48A5-4A7C-BA74-093C6E3705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48A5-4A7C-BA74-093C6E3705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1315</c:v>
                </c:pt>
                <c:pt idx="1">
                  <c:v>1363</c:v>
                </c:pt>
                <c:pt idx="2">
                  <c:v>1380</c:v>
                </c:pt>
              </c:numCache>
            </c:numRef>
          </c:val>
          <c:extLst>
            <c:ext xmlns:c16="http://schemas.microsoft.com/office/drawing/2014/chart" uri="{C3380CC4-5D6E-409C-BE32-E72D297353CC}">
              <c16:uniqueId val="{00000002-48A5-4A7C-BA74-093C6E37051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196-457A-AC59-D59BCF8D2EA5}"/>
              </c:ext>
            </c:extLst>
          </c:dPt>
          <c:dPt>
            <c:idx val="1"/>
            <c:bubble3D val="0"/>
            <c:extLst>
              <c:ext xmlns:c16="http://schemas.microsoft.com/office/drawing/2014/chart" uri="{C3380CC4-5D6E-409C-BE32-E72D297353CC}">
                <c16:uniqueId val="{00000001-5196-457A-AC59-D59BCF8D2EA5}"/>
              </c:ext>
            </c:extLst>
          </c:dPt>
          <c:dPt>
            <c:idx val="2"/>
            <c:bubble3D val="0"/>
            <c:extLst>
              <c:ext xmlns:c16="http://schemas.microsoft.com/office/drawing/2014/chart" uri="{C3380CC4-5D6E-409C-BE32-E72D297353CC}">
                <c16:uniqueId val="{00000002-5196-457A-AC59-D59BCF8D2EA5}"/>
              </c:ext>
            </c:extLst>
          </c:dPt>
          <c:dPt>
            <c:idx val="3"/>
            <c:bubble3D val="0"/>
            <c:extLst>
              <c:ext xmlns:c16="http://schemas.microsoft.com/office/drawing/2014/chart" uri="{C3380CC4-5D6E-409C-BE32-E72D297353CC}">
                <c16:uniqueId val="{00000003-5196-457A-AC59-D59BCF8D2EA5}"/>
              </c:ext>
            </c:extLst>
          </c:dPt>
          <c:dPt>
            <c:idx val="4"/>
            <c:bubble3D val="0"/>
            <c:extLst>
              <c:ext xmlns:c16="http://schemas.microsoft.com/office/drawing/2014/chart" uri="{C3380CC4-5D6E-409C-BE32-E72D297353CC}">
                <c16:uniqueId val="{00000004-5196-457A-AC59-D59BCF8D2EA5}"/>
              </c:ext>
            </c:extLst>
          </c:dPt>
          <c:dPt>
            <c:idx val="8"/>
            <c:bubble3D val="0"/>
            <c:extLst>
              <c:ext xmlns:c16="http://schemas.microsoft.com/office/drawing/2014/chart" uri="{C3380CC4-5D6E-409C-BE32-E72D297353CC}">
                <c16:uniqueId val="{00000005-5196-457A-AC59-D59BCF8D2EA5}"/>
              </c:ext>
            </c:extLst>
          </c:dPt>
          <c:dPt>
            <c:idx val="16"/>
            <c:bubble3D val="0"/>
            <c:extLst>
              <c:ext xmlns:c16="http://schemas.microsoft.com/office/drawing/2014/chart" uri="{C3380CC4-5D6E-409C-BE32-E72D297353CC}">
                <c16:uniqueId val="{00000006-5196-457A-AC59-D59BCF8D2EA5}"/>
              </c:ext>
            </c:extLst>
          </c:dPt>
          <c:dPt>
            <c:idx val="24"/>
            <c:bubble3D val="0"/>
            <c:extLst>
              <c:ext xmlns:c16="http://schemas.microsoft.com/office/drawing/2014/chart" uri="{C3380CC4-5D6E-409C-BE32-E72D297353CC}">
                <c16:uniqueId val="{00000007-5196-457A-AC59-D59BCF8D2EA5}"/>
              </c:ext>
            </c:extLst>
          </c:dPt>
          <c:dPt>
            <c:idx val="32"/>
            <c:bubble3D val="0"/>
            <c:extLst>
              <c:ext xmlns:c16="http://schemas.microsoft.com/office/drawing/2014/chart" uri="{C3380CC4-5D6E-409C-BE32-E72D297353CC}">
                <c16:uniqueId val="{00000008-5196-457A-AC59-D59BCF8D2EA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196-457A-AC59-D59BCF8D2EA5}"/>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1-5196-457A-AC59-D59BCF8D2EA5}"/>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2-5196-457A-AC59-D59BCF8D2EA5}"/>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3-5196-457A-AC59-D59BCF8D2EA5}"/>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4-5196-457A-AC59-D59BCF8D2EA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96-457A-AC59-D59BCF8D2EA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196-457A-AC59-D59BCF8D2EA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196-457A-AC59-D59BCF8D2EA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196-457A-AC59-D59BCF8D2EA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61.6</c:v>
                </c:pt>
                <c:pt idx="16">
                  <c:v>63.6</c:v>
                </c:pt>
                <c:pt idx="24">
                  <c:v>65.400000000000006</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96-457A-AC59-D59BCF8D2E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196-457A-AC59-D59BCF8D2EA5}"/>
              </c:ext>
            </c:extLst>
          </c:dPt>
          <c:dPt>
            <c:idx val="1"/>
            <c:bubble3D val="0"/>
            <c:extLst>
              <c:ext xmlns:c16="http://schemas.microsoft.com/office/drawing/2014/chart" uri="{C3380CC4-5D6E-409C-BE32-E72D297353CC}">
                <c16:uniqueId val="{0000000B-5196-457A-AC59-D59BCF8D2EA5}"/>
              </c:ext>
            </c:extLst>
          </c:dPt>
          <c:dPt>
            <c:idx val="2"/>
            <c:bubble3D val="0"/>
            <c:extLst>
              <c:ext xmlns:c16="http://schemas.microsoft.com/office/drawing/2014/chart" uri="{C3380CC4-5D6E-409C-BE32-E72D297353CC}">
                <c16:uniqueId val="{0000000C-5196-457A-AC59-D59BCF8D2EA5}"/>
              </c:ext>
            </c:extLst>
          </c:dPt>
          <c:dPt>
            <c:idx val="3"/>
            <c:bubble3D val="0"/>
            <c:extLst>
              <c:ext xmlns:c16="http://schemas.microsoft.com/office/drawing/2014/chart" uri="{C3380CC4-5D6E-409C-BE32-E72D297353CC}">
                <c16:uniqueId val="{0000000D-5196-457A-AC59-D59BCF8D2EA5}"/>
              </c:ext>
            </c:extLst>
          </c:dPt>
          <c:dPt>
            <c:idx val="4"/>
            <c:bubble3D val="0"/>
            <c:extLst>
              <c:ext xmlns:c16="http://schemas.microsoft.com/office/drawing/2014/chart" uri="{C3380CC4-5D6E-409C-BE32-E72D297353CC}">
                <c16:uniqueId val="{0000000E-5196-457A-AC59-D59BCF8D2EA5}"/>
              </c:ext>
            </c:extLst>
          </c:dPt>
          <c:dPt>
            <c:idx val="8"/>
            <c:bubble3D val="0"/>
            <c:extLst>
              <c:ext xmlns:c16="http://schemas.microsoft.com/office/drawing/2014/chart" uri="{C3380CC4-5D6E-409C-BE32-E72D297353CC}">
                <c16:uniqueId val="{0000000F-5196-457A-AC59-D59BCF8D2EA5}"/>
              </c:ext>
            </c:extLst>
          </c:dPt>
          <c:dPt>
            <c:idx val="16"/>
            <c:bubble3D val="0"/>
            <c:extLst>
              <c:ext xmlns:c16="http://schemas.microsoft.com/office/drawing/2014/chart" uri="{C3380CC4-5D6E-409C-BE32-E72D297353CC}">
                <c16:uniqueId val="{00000010-5196-457A-AC59-D59BCF8D2EA5}"/>
              </c:ext>
            </c:extLst>
          </c:dPt>
          <c:dPt>
            <c:idx val="24"/>
            <c:bubble3D val="0"/>
            <c:extLst>
              <c:ext xmlns:c16="http://schemas.microsoft.com/office/drawing/2014/chart" uri="{C3380CC4-5D6E-409C-BE32-E72D297353CC}">
                <c16:uniqueId val="{00000011-5196-457A-AC59-D59BCF8D2EA5}"/>
              </c:ext>
            </c:extLst>
          </c:dPt>
          <c:dPt>
            <c:idx val="32"/>
            <c:bubble3D val="0"/>
            <c:extLst>
              <c:ext xmlns:c16="http://schemas.microsoft.com/office/drawing/2014/chart" uri="{C3380CC4-5D6E-409C-BE32-E72D297353CC}">
                <c16:uniqueId val="{00000012-5196-457A-AC59-D59BCF8D2EA5}"/>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196-457A-AC59-D59BCF8D2EA5}"/>
                </c:ext>
              </c:extLst>
            </c:dLbl>
            <c:dLbl>
              <c:idx val="1"/>
              <c:delete val="1"/>
              <c:extLst>
                <c:ext xmlns:c15="http://schemas.microsoft.com/office/drawing/2012/chart" uri="{CE6537A1-D6FC-4f65-9D91-7224C49458BB}"/>
                <c:ext xmlns:c16="http://schemas.microsoft.com/office/drawing/2014/chart" uri="{C3380CC4-5D6E-409C-BE32-E72D297353CC}">
                  <c16:uniqueId val="{0000000B-5196-457A-AC59-D59BCF8D2EA5}"/>
                </c:ext>
              </c:extLst>
            </c:dLbl>
            <c:dLbl>
              <c:idx val="2"/>
              <c:delete val="1"/>
              <c:extLst>
                <c:ext xmlns:c15="http://schemas.microsoft.com/office/drawing/2012/chart" uri="{CE6537A1-D6FC-4f65-9D91-7224C49458BB}"/>
                <c:ext xmlns:c16="http://schemas.microsoft.com/office/drawing/2014/chart" uri="{C3380CC4-5D6E-409C-BE32-E72D297353CC}">
                  <c16:uniqueId val="{0000000C-5196-457A-AC59-D59BCF8D2EA5}"/>
                </c:ext>
              </c:extLst>
            </c:dLbl>
            <c:dLbl>
              <c:idx val="3"/>
              <c:delete val="1"/>
              <c:extLst>
                <c:ext xmlns:c15="http://schemas.microsoft.com/office/drawing/2012/chart" uri="{CE6537A1-D6FC-4f65-9D91-7224C49458BB}"/>
                <c:ext xmlns:c16="http://schemas.microsoft.com/office/drawing/2014/chart" uri="{C3380CC4-5D6E-409C-BE32-E72D297353CC}">
                  <c16:uniqueId val="{0000000D-5196-457A-AC59-D59BCF8D2EA5}"/>
                </c:ext>
              </c:extLst>
            </c:dLbl>
            <c:dLbl>
              <c:idx val="4"/>
              <c:delete val="1"/>
              <c:extLst>
                <c:ext xmlns:c15="http://schemas.microsoft.com/office/drawing/2012/chart" uri="{CE6537A1-D6FC-4f65-9D91-7224C49458BB}"/>
                <c:ext xmlns:c16="http://schemas.microsoft.com/office/drawing/2014/chart" uri="{C3380CC4-5D6E-409C-BE32-E72D297353CC}">
                  <c16:uniqueId val="{0000000E-5196-457A-AC59-D59BCF8D2EA5}"/>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196-457A-AC59-D59BCF8D2EA5}"/>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196-457A-AC59-D59BCF8D2EA5}"/>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196-457A-AC59-D59BCF8D2EA5}"/>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196-457A-AC59-D59BCF8D2EA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64.400000000000006</c:v>
                </c:pt>
                <c:pt idx="16">
                  <c:v>65.3</c:v>
                </c:pt>
                <c:pt idx="24">
                  <c:v>66.7</c:v>
                </c:pt>
                <c:pt idx="32">
                  <c:v>67.2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96-457A-AC59-D59BCF8D2EA5}"/>
            </c:ext>
          </c:extLst>
        </c:ser>
        <c:dLbls>
          <c:showLegendKey val="0"/>
          <c:showVal val="1"/>
          <c:showCatName val="0"/>
          <c:showSerName val="0"/>
          <c:showPercent val="0"/>
          <c:showBubbleSize val="0"/>
        </c:dLbls>
        <c:axId val="3"/>
        <c:axId val="2"/>
      </c:scatterChart>
      <c:valAx>
        <c:axId val="3"/>
        <c:scaling>
          <c:orientation val="maxMin"/>
          <c:max val="68"/>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2973434152"/>
              <c:y val="0.907928368626946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47503956547E-2"/>
              <c:y val="0.2508814463587146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863-4390-98E7-EC06ED229982}"/>
              </c:ext>
            </c:extLst>
          </c:dPt>
          <c:dPt>
            <c:idx val="1"/>
            <c:bubble3D val="0"/>
            <c:extLst>
              <c:ext xmlns:c16="http://schemas.microsoft.com/office/drawing/2014/chart" uri="{C3380CC4-5D6E-409C-BE32-E72D297353CC}">
                <c16:uniqueId val="{00000001-8863-4390-98E7-EC06ED229982}"/>
              </c:ext>
            </c:extLst>
          </c:dPt>
          <c:dPt>
            <c:idx val="2"/>
            <c:bubble3D val="0"/>
            <c:extLst>
              <c:ext xmlns:c16="http://schemas.microsoft.com/office/drawing/2014/chart" uri="{C3380CC4-5D6E-409C-BE32-E72D297353CC}">
                <c16:uniqueId val="{00000002-8863-4390-98E7-EC06ED229982}"/>
              </c:ext>
            </c:extLst>
          </c:dPt>
          <c:dPt>
            <c:idx val="3"/>
            <c:bubble3D val="0"/>
            <c:extLst>
              <c:ext xmlns:c16="http://schemas.microsoft.com/office/drawing/2014/chart" uri="{C3380CC4-5D6E-409C-BE32-E72D297353CC}">
                <c16:uniqueId val="{00000003-8863-4390-98E7-EC06ED229982}"/>
              </c:ext>
            </c:extLst>
          </c:dPt>
          <c:dPt>
            <c:idx val="4"/>
            <c:bubble3D val="0"/>
            <c:extLst>
              <c:ext xmlns:c16="http://schemas.microsoft.com/office/drawing/2014/chart" uri="{C3380CC4-5D6E-409C-BE32-E72D297353CC}">
                <c16:uniqueId val="{00000004-8863-4390-98E7-EC06ED229982}"/>
              </c:ext>
            </c:extLst>
          </c:dPt>
          <c:dPt>
            <c:idx val="8"/>
            <c:bubble3D val="0"/>
            <c:extLst>
              <c:ext xmlns:c16="http://schemas.microsoft.com/office/drawing/2014/chart" uri="{C3380CC4-5D6E-409C-BE32-E72D297353CC}">
                <c16:uniqueId val="{00000005-8863-4390-98E7-EC06ED229982}"/>
              </c:ext>
            </c:extLst>
          </c:dPt>
          <c:dPt>
            <c:idx val="16"/>
            <c:bubble3D val="0"/>
            <c:extLst>
              <c:ext xmlns:c16="http://schemas.microsoft.com/office/drawing/2014/chart" uri="{C3380CC4-5D6E-409C-BE32-E72D297353CC}">
                <c16:uniqueId val="{00000006-8863-4390-98E7-EC06ED229982}"/>
              </c:ext>
            </c:extLst>
          </c:dPt>
          <c:dPt>
            <c:idx val="24"/>
            <c:bubble3D val="0"/>
            <c:extLst>
              <c:ext xmlns:c16="http://schemas.microsoft.com/office/drawing/2014/chart" uri="{C3380CC4-5D6E-409C-BE32-E72D297353CC}">
                <c16:uniqueId val="{00000007-8863-4390-98E7-EC06ED229982}"/>
              </c:ext>
            </c:extLst>
          </c:dPt>
          <c:dPt>
            <c:idx val="32"/>
            <c:bubble3D val="0"/>
            <c:extLst>
              <c:ext xmlns:c16="http://schemas.microsoft.com/office/drawing/2014/chart" uri="{C3380CC4-5D6E-409C-BE32-E72D297353CC}">
                <c16:uniqueId val="{00000008-8863-4390-98E7-EC06ED22998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863-4390-98E7-EC06ED229982}"/>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63-4390-98E7-EC06ED229982}"/>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63-4390-98E7-EC06ED229982}"/>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63-4390-98E7-EC06ED229982}"/>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63-4390-98E7-EC06ED22998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863-4390-98E7-EC06ED22998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863-4390-98E7-EC06ED22998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863-4390-98E7-EC06ED22998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863-4390-98E7-EC06ED22998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c:v>
                </c:pt>
                <c:pt idx="16">
                  <c:v>8.9</c:v>
                </c:pt>
                <c:pt idx="24">
                  <c:v>8.4</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63-4390-98E7-EC06ED2299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863-4390-98E7-EC06ED229982}"/>
              </c:ext>
            </c:extLst>
          </c:dPt>
          <c:dPt>
            <c:idx val="1"/>
            <c:bubble3D val="0"/>
            <c:extLst>
              <c:ext xmlns:c16="http://schemas.microsoft.com/office/drawing/2014/chart" uri="{C3380CC4-5D6E-409C-BE32-E72D297353CC}">
                <c16:uniqueId val="{0000000B-8863-4390-98E7-EC06ED229982}"/>
              </c:ext>
            </c:extLst>
          </c:dPt>
          <c:dPt>
            <c:idx val="2"/>
            <c:bubble3D val="0"/>
            <c:extLst>
              <c:ext xmlns:c16="http://schemas.microsoft.com/office/drawing/2014/chart" uri="{C3380CC4-5D6E-409C-BE32-E72D297353CC}">
                <c16:uniqueId val="{0000000C-8863-4390-98E7-EC06ED229982}"/>
              </c:ext>
            </c:extLst>
          </c:dPt>
          <c:dPt>
            <c:idx val="3"/>
            <c:bubble3D val="0"/>
            <c:extLst>
              <c:ext xmlns:c16="http://schemas.microsoft.com/office/drawing/2014/chart" uri="{C3380CC4-5D6E-409C-BE32-E72D297353CC}">
                <c16:uniqueId val="{0000000D-8863-4390-98E7-EC06ED229982}"/>
              </c:ext>
            </c:extLst>
          </c:dPt>
          <c:dPt>
            <c:idx val="4"/>
            <c:bubble3D val="0"/>
            <c:extLst>
              <c:ext xmlns:c16="http://schemas.microsoft.com/office/drawing/2014/chart" uri="{C3380CC4-5D6E-409C-BE32-E72D297353CC}">
                <c16:uniqueId val="{0000000E-8863-4390-98E7-EC06ED229982}"/>
              </c:ext>
            </c:extLst>
          </c:dPt>
          <c:dPt>
            <c:idx val="8"/>
            <c:bubble3D val="0"/>
            <c:extLst>
              <c:ext xmlns:c16="http://schemas.microsoft.com/office/drawing/2014/chart" uri="{C3380CC4-5D6E-409C-BE32-E72D297353CC}">
                <c16:uniqueId val="{0000000F-8863-4390-98E7-EC06ED229982}"/>
              </c:ext>
            </c:extLst>
          </c:dPt>
          <c:dPt>
            <c:idx val="16"/>
            <c:bubble3D val="0"/>
            <c:extLst>
              <c:ext xmlns:c16="http://schemas.microsoft.com/office/drawing/2014/chart" uri="{C3380CC4-5D6E-409C-BE32-E72D297353CC}">
                <c16:uniqueId val="{00000010-8863-4390-98E7-EC06ED229982}"/>
              </c:ext>
            </c:extLst>
          </c:dPt>
          <c:dPt>
            <c:idx val="24"/>
            <c:bubble3D val="0"/>
            <c:extLst>
              <c:ext xmlns:c16="http://schemas.microsoft.com/office/drawing/2014/chart" uri="{C3380CC4-5D6E-409C-BE32-E72D297353CC}">
                <c16:uniqueId val="{00000011-8863-4390-98E7-EC06ED229982}"/>
              </c:ext>
            </c:extLst>
          </c:dPt>
          <c:dPt>
            <c:idx val="32"/>
            <c:bubble3D val="0"/>
            <c:extLst>
              <c:ext xmlns:c16="http://schemas.microsoft.com/office/drawing/2014/chart" uri="{C3380CC4-5D6E-409C-BE32-E72D297353CC}">
                <c16:uniqueId val="{00000012-8863-4390-98E7-EC06ED229982}"/>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863-4390-98E7-EC06ED229982}"/>
                </c:ext>
              </c:extLst>
            </c:dLbl>
            <c:dLbl>
              <c:idx val="1"/>
              <c:delete val="1"/>
              <c:extLst>
                <c:ext xmlns:c15="http://schemas.microsoft.com/office/drawing/2012/chart" uri="{CE6537A1-D6FC-4f65-9D91-7224C49458BB}"/>
                <c:ext xmlns:c16="http://schemas.microsoft.com/office/drawing/2014/chart" uri="{C3380CC4-5D6E-409C-BE32-E72D297353CC}">
                  <c16:uniqueId val="{0000000B-8863-4390-98E7-EC06ED229982}"/>
                </c:ext>
              </c:extLst>
            </c:dLbl>
            <c:dLbl>
              <c:idx val="2"/>
              <c:delete val="1"/>
              <c:extLst>
                <c:ext xmlns:c15="http://schemas.microsoft.com/office/drawing/2012/chart" uri="{CE6537A1-D6FC-4f65-9D91-7224C49458BB}"/>
                <c:ext xmlns:c16="http://schemas.microsoft.com/office/drawing/2014/chart" uri="{C3380CC4-5D6E-409C-BE32-E72D297353CC}">
                  <c16:uniqueId val="{0000000C-8863-4390-98E7-EC06ED229982}"/>
                </c:ext>
              </c:extLst>
            </c:dLbl>
            <c:dLbl>
              <c:idx val="3"/>
              <c:delete val="1"/>
              <c:extLst>
                <c:ext xmlns:c15="http://schemas.microsoft.com/office/drawing/2012/chart" uri="{CE6537A1-D6FC-4f65-9D91-7224C49458BB}"/>
                <c:ext xmlns:c16="http://schemas.microsoft.com/office/drawing/2014/chart" uri="{C3380CC4-5D6E-409C-BE32-E72D297353CC}">
                  <c16:uniqueId val="{0000000D-8863-4390-98E7-EC06ED229982}"/>
                </c:ext>
              </c:extLst>
            </c:dLbl>
            <c:dLbl>
              <c:idx val="4"/>
              <c:delete val="1"/>
              <c:extLst>
                <c:ext xmlns:c15="http://schemas.microsoft.com/office/drawing/2012/chart" uri="{CE6537A1-D6FC-4f65-9D91-7224C49458BB}"/>
                <c:ext xmlns:c16="http://schemas.microsoft.com/office/drawing/2014/chart" uri="{C3380CC4-5D6E-409C-BE32-E72D297353CC}">
                  <c16:uniqueId val="{0000000E-8863-4390-98E7-EC06ED229982}"/>
                </c:ext>
              </c:extLst>
            </c:dLbl>
            <c:dLbl>
              <c:idx val="8"/>
              <c:layout>
                <c:manualLayout>
                  <c:x val="-4.4905057365901106E-2"/>
                  <c:y val="-4.34959213155358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863-4390-98E7-EC06ED229982}"/>
                </c:ext>
              </c:extLst>
            </c:dLbl>
            <c:dLbl>
              <c:idx val="16"/>
              <c:layout>
                <c:manualLayout>
                  <c:x val="-1.8235628084250059E-2"/>
                  <c:y val="-8.13373728600520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863-4390-98E7-EC06ED22998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863-4390-98E7-EC06ED229982}"/>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863-4390-98E7-EC06ED22998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8.9</c:v>
                </c:pt>
                <c:pt idx="16">
                  <c:v>8.9</c:v>
                </c:pt>
                <c:pt idx="24">
                  <c:v>9.1</c:v>
                </c:pt>
                <c:pt idx="32">
                  <c:v>9.3000000000000007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63-4390-98E7-EC06ED229982}"/>
            </c:ext>
          </c:extLst>
        </c:ser>
        <c:dLbls>
          <c:showLegendKey val="0"/>
          <c:showVal val="1"/>
          <c:showCatName val="0"/>
          <c:showSerName val="0"/>
          <c:showPercent val="0"/>
          <c:showBubbleSize val="0"/>
        </c:dLbls>
        <c:axId val="3"/>
        <c:axId val="2"/>
      </c:scatterChart>
      <c:valAx>
        <c:axId val="3"/>
        <c:scaling>
          <c:orientation val="maxMin"/>
          <c:max val="9.4"/>
          <c:min val="8.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863751005"/>
              <c:y val="0.8995685565689512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15530110018E-2"/>
              <c:y val="0.2511554789160589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180"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263900"/>
          <a:ext cx="57581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4900"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517900"/>
          <a:ext cx="8724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074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771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57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4025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190"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279900"/>
          <a:ext cx="875919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150" cy="2540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533900"/>
          <a:ext cx="1841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財政力指数はほぼ横ばいで推移しており、類似団体平均を０．０９ポイント下回っている。</a:t>
          </a:r>
        </a:p>
        <a:p>
          <a:r>
            <a:rPr kumimoji="1" lang="ja-JP" altLang="en-US" sz="1100">
              <a:solidFill>
                <a:sysClr val="windowText" lastClr="000000"/>
              </a:solidFill>
              <a:latin typeface="ＭＳ Ｐゴシック"/>
              <a:ea typeface="ＭＳ Ｐゴシック"/>
            </a:rPr>
            <a:t>　人口減少の加速化や全国平均を上回る高齢化率（令和５年度５１．３％）に加え、町の主要事業である農業が水稲中心であり豪雨災害や猛暑による収量不足と品質低下、水産業においても漁獲量や魚価の低迷が続いているため、所得の向上を図ることが難しい状況にある。給与所得に関しては、若干の賃金上昇傾向が見られたものの、人口減少に伴う給与所得者の減少により、町税収入を押し上げる力は乏しいため財政基盤が弱い。</a:t>
          </a:r>
        </a:p>
        <a:p>
          <a:r>
            <a:rPr kumimoji="1" lang="ja-JP" altLang="en-US" sz="1100">
              <a:solidFill>
                <a:sysClr val="windowText" lastClr="000000"/>
              </a:solidFill>
              <a:latin typeface="ＭＳ Ｐゴシック"/>
              <a:ea typeface="ＭＳ Ｐゴシック"/>
            </a:rPr>
            <a:t>　少子高齢化等で町税収入は今後も減少していくと見込まれるため、引き続き企業支援や農林水産業の振興を図り、行財政改革を推し進めるとともに、町税の適正課税と滞納分の徴収及び財政基盤の強化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9913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9913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9913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9913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9913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71120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471035" y="610044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43180</xdr:rowOff>
    </xdr:from>
    <xdr:ext cx="762000" cy="25400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38980" y="7586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71120</xdr:rowOff>
    </xdr:from>
    <xdr:to>
      <xdr:col>24</xdr:col>
      <xdr:colOff>12700</xdr:colOff>
      <xdr:row>44</xdr:row>
      <xdr:rowOff>71120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382135" y="76149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3898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382135" y="61004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4445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16655" y="754824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400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38980" y="72218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20235"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17780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2911475" y="754824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665855"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116205</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377565"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17780</xdr:rowOff>
    </xdr:from>
    <xdr:to>
      <xdr:col>15</xdr:col>
      <xdr:colOff>82550</xdr:colOff>
      <xdr:row>44</xdr:row>
      <xdr:rowOff>17780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106295" y="756158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106045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60675"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116205</xdr:rowOff>
    </xdr:from>
    <xdr:ext cx="761365"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72385" y="7145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44</xdr:row>
      <xdr:rowOff>17780</xdr:rowOff>
    </xdr:from>
    <xdr:to>
      <xdr:col>11</xdr:col>
      <xdr:colOff>31750</xdr:colOff>
      <xdr:row>44</xdr:row>
      <xdr:rowOff>31115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320165" y="7561580"/>
          <a:ext cx="7861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42</xdr:row>
      <xdr:rowOff>162560</xdr:rowOff>
    </xdr:from>
    <xdr:to>
      <xdr:col>11</xdr:col>
      <xdr:colOff>82550</xdr:colOff>
      <xdr:row>43</xdr:row>
      <xdr:rowOff>92710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74545" y="7363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102870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67205"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162560</xdr:rowOff>
    </xdr:from>
    <xdr:to>
      <xdr:col>7</xdr:col>
      <xdr:colOff>31750</xdr:colOff>
      <xdr:row>43</xdr:row>
      <xdr:rowOff>92710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71270" y="736346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102870</xdr:rowOff>
    </xdr:from>
    <xdr:ext cx="761365"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62025" y="7132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125095</xdr:rowOff>
    </xdr:from>
    <xdr:to>
      <xdr:col>23</xdr:col>
      <xdr:colOff>184150</xdr:colOff>
      <xdr:row>44</xdr:row>
      <xdr:rowOff>55245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20235"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20955</xdr:rowOff>
    </xdr:from>
    <xdr:ext cx="762000" cy="25400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38980" y="7393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665855"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40640</xdr:rowOff>
    </xdr:from>
    <xdr:ext cx="736600" cy="25400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377565" y="75844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138430</xdr:rowOff>
    </xdr:from>
    <xdr:to>
      <xdr:col>15</xdr:col>
      <xdr:colOff>133350</xdr:colOff>
      <xdr:row>44</xdr:row>
      <xdr:rowOff>68580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60675"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53340</xdr:rowOff>
    </xdr:from>
    <xdr:ext cx="761365" cy="25400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72385" y="759714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138430</xdr:rowOff>
    </xdr:from>
    <xdr:to>
      <xdr:col>11</xdr:col>
      <xdr:colOff>82550</xdr:colOff>
      <xdr:row>44</xdr:row>
      <xdr:rowOff>68580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74545" y="7510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53340</xdr:rowOff>
    </xdr:from>
    <xdr:ext cx="762000" cy="25400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67205" y="7597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151765</xdr:rowOff>
    </xdr:from>
    <xdr:to>
      <xdr:col>7</xdr:col>
      <xdr:colOff>31750</xdr:colOff>
      <xdr:row>44</xdr:row>
      <xdr:rowOff>81915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71270" y="75241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66675</xdr:rowOff>
    </xdr:from>
    <xdr:ext cx="761365" cy="25400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62025" y="76104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2590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4513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経常収支比率は前年比３．３ポイント改善したものの、類似団体平均を４．４ポイント上回っている。</a:t>
          </a:r>
        </a:p>
        <a:p>
          <a:r>
            <a:rPr kumimoji="1" lang="ja-JP" altLang="en-US" sz="950">
              <a:solidFill>
                <a:sysClr val="windowText" lastClr="000000"/>
              </a:solidFill>
              <a:latin typeface="ＭＳ Ｐゴシック"/>
              <a:ea typeface="ＭＳ Ｐゴシック"/>
            </a:rPr>
            <a:t>　比率の分母となる歳入は、普通交付税における臨時財政対策費等需要額減額に伴う４１百万円減が主要因となり、経常一般財源等全体で４２百万円減となった。一方、比率の分子となる歳出は、簡易水道事業会計等における一般会計補助金と出資金の減による補助費等６４百万円減と出資金４８百万円減や、平成２１、２２年度過疎対策事業債の償還終了に伴う元利償還額減による公債費４９百万円減が主要因となり、経常経費全体で１７６百万円減となり、分母の減少より分子の減少が大きくなった。</a:t>
          </a:r>
        </a:p>
        <a:p>
          <a:r>
            <a:rPr kumimoji="1" lang="ja-JP" altLang="en-US" sz="950">
              <a:solidFill>
                <a:sysClr val="windowText" lastClr="000000"/>
              </a:solidFill>
              <a:latin typeface="ＭＳ Ｐゴシック"/>
              <a:ea typeface="ＭＳ Ｐゴシック"/>
            </a:rPr>
            <a:t>　能代山本広域市町村圏組合で実施している一般廃棄物処理施設整備事業が令和６年度に本工事が始まり、地方債を充当する予定であることから、公債費の増加等により厳しい財政運営が予想され、比率は上昇していく見込みとなっている。事業を厳選の上、平準化を図り公債費残高の縮減に努め、経常収支比率の上昇に歯止めをかけていく。</a:t>
          </a: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699135" y="1151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99135" y="1103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99135" y="1055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99135" y="1007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00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20955</xdr:rowOff>
    </xdr:from>
    <xdr:to>
      <xdr:col>23</xdr:col>
      <xdr:colOff>133350</xdr:colOff>
      <xdr:row>66</xdr:row>
      <xdr:rowOff>92075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471035" y="9965055"/>
          <a:ext cx="0" cy="1442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64135</xdr:rowOff>
    </xdr:from>
    <xdr:ext cx="762000" cy="25400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4538980" y="113798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92075</xdr:rowOff>
    </xdr:from>
    <xdr:to>
      <xdr:col>24</xdr:col>
      <xdr:colOff>12700</xdr:colOff>
      <xdr:row>66</xdr:row>
      <xdr:rowOff>92075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382135" y="11407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107315</xdr:rowOff>
    </xdr:from>
    <xdr:ext cx="762000" cy="25908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453898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20955</xdr:rowOff>
    </xdr:from>
    <xdr:to>
      <xdr:col>24</xdr:col>
      <xdr:colOff>12700</xdr:colOff>
      <xdr:row>58</xdr:row>
      <xdr:rowOff>20955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382135" y="99650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130810</xdr:rowOff>
    </xdr:from>
    <xdr:to>
      <xdr:col>23</xdr:col>
      <xdr:colOff>133350</xdr:colOff>
      <xdr:row>65</xdr:row>
      <xdr:rowOff>118745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716655" y="11103610"/>
          <a:ext cx="75438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55880</xdr:rowOff>
    </xdr:from>
    <xdr:ext cx="762000" cy="25908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453898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420235"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65</xdr:row>
      <xdr:rowOff>118745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911475" y="10819130"/>
          <a:ext cx="80518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24765</xdr:rowOff>
    </xdr:from>
    <xdr:to>
      <xdr:col>19</xdr:col>
      <xdr:colOff>184150</xdr:colOff>
      <xdr:row>63</xdr:row>
      <xdr:rowOff>126365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665855"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136525</xdr:rowOff>
    </xdr:from>
    <xdr:ext cx="736600" cy="2584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377565" y="10594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17780</xdr:rowOff>
    </xdr:from>
    <xdr:to>
      <xdr:col>15</xdr:col>
      <xdr:colOff>82550</xdr:colOff>
      <xdr:row>65</xdr:row>
      <xdr:rowOff>70485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106295" y="10819130"/>
          <a:ext cx="80518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860675"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153670</xdr:rowOff>
    </xdr:from>
    <xdr:ext cx="761365"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572385" y="10440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65</xdr:row>
      <xdr:rowOff>70485</xdr:rowOff>
    </xdr:from>
    <xdr:to>
      <xdr:col>11</xdr:col>
      <xdr:colOff>31750</xdr:colOff>
      <xdr:row>65</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320165" y="11214735"/>
          <a:ext cx="78613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48895</xdr:rowOff>
    </xdr:from>
    <xdr:to>
      <xdr:col>11</xdr:col>
      <xdr:colOff>82550</xdr:colOff>
      <xdr:row>63</xdr:row>
      <xdr:rowOff>150495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074545" y="10850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160655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767205"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92710</xdr:rowOff>
    </xdr:from>
    <xdr:to>
      <xdr:col>7</xdr:col>
      <xdr:colOff>31750</xdr:colOff>
      <xdr:row>64</xdr:row>
      <xdr:rowOff>22860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271270" y="1089406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33020</xdr:rowOff>
    </xdr:from>
    <xdr:ext cx="761365"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62025" y="10662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27609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52171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400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716530" y="11998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1135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127125"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80010</xdr:rowOff>
    </xdr:from>
    <xdr:to>
      <xdr:col>23</xdr:col>
      <xdr:colOff>184150</xdr:colOff>
      <xdr:row>65</xdr:row>
      <xdr:rowOff>10160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420235"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52070</xdr:rowOff>
    </xdr:from>
    <xdr:ext cx="762000" cy="25400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4538980" y="11024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67945</xdr:rowOff>
    </xdr:from>
    <xdr:to>
      <xdr:col>19</xdr:col>
      <xdr:colOff>184150</xdr:colOff>
      <xdr:row>65</xdr:row>
      <xdr:rowOff>169545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665855" y="112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154940</xdr:rowOff>
    </xdr:from>
    <xdr:ext cx="736600" cy="25400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377565" y="112991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860675"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53340</xdr:rowOff>
    </xdr:from>
    <xdr:ext cx="761365" cy="25400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572385" y="1085469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65</xdr:row>
      <xdr:rowOff>19685</xdr:rowOff>
    </xdr:from>
    <xdr:to>
      <xdr:col>11</xdr:col>
      <xdr:colOff>82550</xdr:colOff>
      <xdr:row>65</xdr:row>
      <xdr:rowOff>121285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074545" y="11163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106045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767205"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111760</xdr:rowOff>
    </xdr:from>
    <xdr:to>
      <xdr:col>7</xdr:col>
      <xdr:colOff>31750</xdr:colOff>
      <xdr:row>66</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271270" y="1125601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26670</xdr:rowOff>
    </xdr:from>
    <xdr:ext cx="761365"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962025" y="11342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750945"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[352,240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 人件費は、任期の定めのない常勤職員に係る経費１７百万円増が主要因となり、１８百万円増となった。物件費は、旧八森小学校解体事業８１百万円増が主要因となり、１０８百万円増となった。</a:t>
          </a:r>
        </a:p>
        <a:p>
          <a:r>
            <a:rPr kumimoji="1" lang="ja-JP" altLang="en-US" sz="1100">
              <a:solidFill>
                <a:sysClr val="windowText" lastClr="000000"/>
              </a:solidFill>
              <a:latin typeface="ＭＳ Ｐゴシック"/>
              <a:ea typeface="ＭＳ Ｐゴシック"/>
            </a:rPr>
            <a:t>　そのため、人口１人あたりの人件費・物件費等の額は２３，７６２円増加した。</a:t>
          </a:r>
        </a:p>
        <a:p>
          <a:r>
            <a:rPr kumimoji="1" lang="ja-JP" altLang="en-US" sz="1100">
              <a:solidFill>
                <a:sysClr val="windowText" lastClr="000000"/>
              </a:solidFill>
              <a:latin typeface="ＭＳ Ｐゴシック"/>
              <a:ea typeface="ＭＳ Ｐゴシック"/>
            </a:rPr>
            <a:t>　類似団体を下回っているのは、ゴミ処理業務と消防業務を一部事務組合で実施していることにより人件費や運営経費が町単独で実施するよりも抑えられているためと考えられる。</a:t>
          </a:r>
        </a:p>
        <a:p>
          <a:r>
            <a:rPr kumimoji="1" lang="ja-JP" altLang="en-US" sz="1100">
              <a:solidFill>
                <a:sysClr val="windowText" lastClr="000000"/>
              </a:solidFill>
              <a:latin typeface="ＭＳ Ｐゴシック"/>
              <a:ea typeface="ＭＳ Ｐゴシック"/>
            </a:rPr>
            <a:t>　今後も職員数の適正化を図り、人件費を抑制するとともに、物件費等の更なる縮減に努め、行政コストの縮減を図っていく。</a:t>
          </a:r>
        </a:p>
      </xdr:txBody>
    </xdr:sp>
    <xdr:clientData/>
  </xdr:twoCellAnchor>
  <xdr:oneCellAnchor>
    <xdr:from>
      <xdr:col>3</xdr:col>
      <xdr:colOff>95250</xdr:colOff>
      <xdr:row>77</xdr:row>
      <xdr:rowOff>6350</xdr:rowOff>
    </xdr:from>
    <xdr:ext cx="349885" cy="2203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61035"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69913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00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69913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00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9913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9913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9913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69913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138430</xdr:rowOff>
    </xdr:from>
    <xdr:to>
      <xdr:col>23</xdr:col>
      <xdr:colOff>133350</xdr:colOff>
      <xdr:row>89</xdr:row>
      <xdr:rowOff>120650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471035" y="13682980"/>
          <a:ext cx="0" cy="1696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92075</xdr:rowOff>
    </xdr:from>
    <xdr:ext cx="762000" cy="25908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38980" y="1535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674,599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120650</xdr:rowOff>
    </xdr:from>
    <xdr:to>
      <xdr:col>24</xdr:col>
      <xdr:colOff>12700</xdr:colOff>
      <xdr:row>89</xdr:row>
      <xdr:rowOff>120650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382135" y="153797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53340</xdr:rowOff>
    </xdr:from>
    <xdr:ext cx="762000" cy="25400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38980" y="13426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182,522</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138430</xdr:rowOff>
    </xdr:from>
    <xdr:to>
      <xdr:col>24</xdr:col>
      <xdr:colOff>12700</xdr:colOff>
      <xdr:row>79</xdr:row>
      <xdr:rowOff>138430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382135" y="136829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127000</xdr:rowOff>
    </xdr:from>
    <xdr:to>
      <xdr:col>23</xdr:col>
      <xdr:colOff>133350</xdr:colOff>
      <xdr:row>83</xdr:row>
      <xdr:rowOff>37465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16655" y="14185900"/>
          <a:ext cx="7543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169545</xdr:rowOff>
    </xdr:from>
    <xdr:ext cx="762000" cy="25400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38980" y="1422844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363,559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26035</xdr:rowOff>
    </xdr:from>
    <xdr:to>
      <xdr:col>23</xdr:col>
      <xdr:colOff>184150</xdr:colOff>
      <xdr:row>83</xdr:row>
      <xdr:rowOff>127635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20235"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84455</xdr:rowOff>
    </xdr:from>
    <xdr:to>
      <xdr:col>19</xdr:col>
      <xdr:colOff>133350</xdr:colOff>
      <xdr:row>82</xdr:row>
      <xdr:rowOff>127000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11475" y="14143355"/>
          <a:ext cx="8051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156210</xdr:rowOff>
    </xdr:from>
    <xdr:to>
      <xdr:col>19</xdr:col>
      <xdr:colOff>184150</xdr:colOff>
      <xdr:row>83</xdr:row>
      <xdr:rowOff>86360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665855" y="14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71120</xdr:rowOff>
    </xdr:from>
    <xdr:ext cx="7366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377565" y="1430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3175</xdr:rowOff>
    </xdr:from>
    <xdr:to>
      <xdr:col>15</xdr:col>
      <xdr:colOff>82550</xdr:colOff>
      <xdr:row>82</xdr:row>
      <xdr:rowOff>84455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06295" y="14062075"/>
          <a:ext cx="8051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118745</xdr:rowOff>
    </xdr:from>
    <xdr:to>
      <xdr:col>15</xdr:col>
      <xdr:colOff>133350</xdr:colOff>
      <xdr:row>83</xdr:row>
      <xdr:rowOff>48895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60675"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33655</xdr:rowOff>
    </xdr:from>
    <xdr:ext cx="761365"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72385" y="14264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66040</xdr:rowOff>
    </xdr:from>
    <xdr:to>
      <xdr:col>11</xdr:col>
      <xdr:colOff>31750</xdr:colOff>
      <xdr:row>82</xdr:row>
      <xdr:rowOff>3175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20165" y="13953490"/>
          <a:ext cx="78613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52070</xdr:rowOff>
    </xdr:from>
    <xdr:to>
      <xdr:col>11</xdr:col>
      <xdr:colOff>82550</xdr:colOff>
      <xdr:row>82</xdr:row>
      <xdr:rowOff>153670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74545" y="1411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138430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67205" y="1419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135890</xdr:rowOff>
    </xdr:from>
    <xdr:to>
      <xdr:col>7</xdr:col>
      <xdr:colOff>31750</xdr:colOff>
      <xdr:row>82</xdr:row>
      <xdr:rowOff>66040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71270" y="140233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50800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62025" y="14109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158115</xdr:rowOff>
    </xdr:from>
    <xdr:to>
      <xdr:col>23</xdr:col>
      <xdr:colOff>184150</xdr:colOff>
      <xdr:row>83</xdr:row>
      <xdr:rowOff>88265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20235" y="142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3175</xdr:rowOff>
    </xdr:from>
    <xdr:ext cx="762000" cy="25908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38980" y="1406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352,240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76200</xdr:rowOff>
    </xdr:from>
    <xdr:to>
      <xdr:col>19</xdr:col>
      <xdr:colOff>184150</xdr:colOff>
      <xdr:row>83</xdr:row>
      <xdr:rowOff>6350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665855"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16510</xdr:rowOff>
    </xdr:from>
    <xdr:ext cx="7366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377565" y="1390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33655</xdr:rowOff>
    </xdr:from>
    <xdr:to>
      <xdr:col>15</xdr:col>
      <xdr:colOff>133350</xdr:colOff>
      <xdr:row>82</xdr:row>
      <xdr:rowOff>135255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60675" y="140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145415</xdr:rowOff>
    </xdr:from>
    <xdr:ext cx="761365" cy="25400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72385" y="1386141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316,131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123825</xdr:rowOff>
    </xdr:from>
    <xdr:to>
      <xdr:col>11</xdr:col>
      <xdr:colOff>82550</xdr:colOff>
      <xdr:row>82</xdr:row>
      <xdr:rowOff>53975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74545" y="14011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64135</xdr:rowOff>
    </xdr:from>
    <xdr:ext cx="762000" cy="25400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67205" y="137801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292,488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15240</xdr:rowOff>
    </xdr:from>
    <xdr:to>
      <xdr:col>7</xdr:col>
      <xdr:colOff>31750</xdr:colOff>
      <xdr:row>81</xdr:row>
      <xdr:rowOff>116840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71270" y="139026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127000</xdr:rowOff>
    </xdr:from>
    <xdr:ext cx="761365"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62025" y="13671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902055"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平成２４年度以降、ラスパイレス指数は類似団体平均を下回っており令和５年度では９４．８となっている。</a:t>
          </a:r>
        </a:p>
        <a:p>
          <a:r>
            <a:rPr kumimoji="1" lang="ja-JP" altLang="en-US" sz="1100">
              <a:solidFill>
                <a:sysClr val="windowText" lastClr="000000"/>
              </a:solidFill>
              <a:latin typeface="ＭＳ Ｐゴシック"/>
              <a:ea typeface="ＭＳ Ｐゴシック"/>
            </a:rPr>
            <a:t>　令和４年度と比較して指数が微減している主な理由としては、職員構成の変動（退職者数と新規採用者数の差等）が挙げられる。</a:t>
          </a:r>
        </a:p>
        <a:p>
          <a:r>
            <a:rPr kumimoji="1" lang="ja-JP" altLang="en-US" sz="1100">
              <a:solidFill>
                <a:sysClr val="windowText" lastClr="000000"/>
              </a:solidFill>
              <a:latin typeface="ＭＳ Ｐゴシック"/>
              <a:ea typeface="ＭＳ Ｐゴシック"/>
            </a:rPr>
            <a:t>　今後も、人事院及び県人事委員会勧告の内容に準拠し、適正な給与水準を目指すことにしている。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400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870565" y="1526730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1365" cy="25400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870565" y="148653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87056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87056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87056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400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870565" y="132562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109855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320645" y="13707110"/>
          <a:ext cx="0" cy="1661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1365" cy="25908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5409545" y="15340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252700" y="153689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1365" cy="25400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5409545" y="1345057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52700" y="137071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42545</xdr:rowOff>
    </xdr:from>
    <xdr:to>
      <xdr:col>81</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4566265" y="14444345"/>
          <a:ext cx="754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71120</xdr:rowOff>
    </xdr:from>
    <xdr:ext cx="761365" cy="25908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5409545" y="144729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99060</xdr:rowOff>
    </xdr:from>
    <xdr:to>
      <xdr:col>81</xdr:col>
      <xdr:colOff>95250</xdr:colOff>
      <xdr:row>85</xdr:row>
      <xdr:rowOff>29210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76195" y="145008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84</xdr:row>
      <xdr:rowOff>1905</xdr:rowOff>
    </xdr:from>
    <xdr:to>
      <xdr:col>77</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767435" y="14403705"/>
          <a:ext cx="79883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99060</xdr:rowOff>
    </xdr:from>
    <xdr:to>
      <xdr:col>77</xdr:col>
      <xdr:colOff>95250</xdr:colOff>
      <xdr:row>85</xdr:row>
      <xdr:rowOff>29210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4521815" y="145008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13970</xdr:rowOff>
    </xdr:from>
    <xdr:ext cx="7366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227175" y="1458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1905</xdr:rowOff>
    </xdr:from>
    <xdr:to>
      <xdr:col>72</xdr:col>
      <xdr:colOff>188595</xdr:colOff>
      <xdr:row>84</xdr:row>
      <xdr:rowOff>42545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976860" y="14403705"/>
          <a:ext cx="7905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125730</xdr:rowOff>
    </xdr:from>
    <xdr:to>
      <xdr:col>73</xdr:col>
      <xdr:colOff>44450</xdr:colOff>
      <xdr:row>85</xdr:row>
      <xdr:rowOff>55880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731240" y="1452753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40640</xdr:rowOff>
    </xdr:from>
    <xdr:ext cx="761365" cy="25400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421995" y="1461389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170815</xdr:rowOff>
    </xdr:from>
    <xdr:to>
      <xdr:col>68</xdr:col>
      <xdr:colOff>152400</xdr:colOff>
      <xdr:row>84</xdr:row>
      <xdr:rowOff>42545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2171680" y="14229715"/>
          <a:ext cx="80518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188595</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2926060" y="145542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67310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2635865"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212088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183259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83</xdr:row>
      <xdr:rowOff>163195</xdr:rowOff>
    </xdr:from>
    <xdr:to>
      <xdr:col>81</xdr:col>
      <xdr:colOff>95250</xdr:colOff>
      <xdr:row>84</xdr:row>
      <xdr:rowOff>93345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76195" y="14393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8255</xdr:rowOff>
    </xdr:from>
    <xdr:ext cx="761365" cy="25400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5409545" y="1423860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84</xdr:row>
      <xdr:rowOff>31750</xdr:rowOff>
    </xdr:from>
    <xdr:to>
      <xdr:col>77</xdr:col>
      <xdr:colOff>95250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521815" y="14433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143510</xdr:rowOff>
    </xdr:from>
    <xdr:ext cx="736600" cy="25400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227175" y="142024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122555</xdr:rowOff>
    </xdr:from>
    <xdr:to>
      <xdr:col>73</xdr:col>
      <xdr:colOff>44450</xdr:colOff>
      <xdr:row>84</xdr:row>
      <xdr:rowOff>52705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731240" y="1435290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63500</xdr:rowOff>
    </xdr:from>
    <xdr:ext cx="761365" cy="25400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421995" y="1412240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163195</xdr:rowOff>
    </xdr:from>
    <xdr:to>
      <xdr:col>68</xdr:col>
      <xdr:colOff>188595</xdr:colOff>
      <xdr:row>84</xdr:row>
      <xdr:rowOff>93345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2926060" y="1439354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103505</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2635865"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120650</xdr:rowOff>
    </xdr:from>
    <xdr:to>
      <xdr:col>64</xdr:col>
      <xdr:colOff>152400</xdr:colOff>
      <xdr:row>83</xdr:row>
      <xdr:rowOff>50165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212088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60325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183259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48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2026265" y="9188450"/>
          <a:ext cx="22625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16494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令和５年度の定員管理に基づく職員数は１０１人で前年度から変わっていないものの、人口減少により人口</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000</a:t>
          </a:r>
          <a:r>
            <a:rPr kumimoji="1" lang="ja-JP" altLang="en-US" sz="1100">
              <a:solidFill>
                <a:sysClr val="windowText" lastClr="000000"/>
              </a:solidFill>
              <a:latin typeface="ＭＳ Ｐゴシック"/>
              <a:ea typeface="ＭＳ Ｐゴシック"/>
            </a:rPr>
            <a:t>人当たり職員数は、前年度から０．２３人増加し、類似団体より２．６３人下回っている。</a:t>
          </a:r>
        </a:p>
        <a:p>
          <a:r>
            <a:rPr kumimoji="1" lang="ja-JP" altLang="en-US" sz="1100">
              <a:solidFill>
                <a:sysClr val="windowText" lastClr="000000"/>
              </a:solidFill>
              <a:latin typeface="ＭＳ Ｐゴシック"/>
              <a:ea typeface="ＭＳ Ｐゴシック"/>
            </a:rPr>
            <a:t>　平成１８年度から集中改革プランや定員適正化計画といった行財政改革を実施し、職員数を抑制してきたが、その間に社会状況の変化による新たな事務の発生や新たな課題が生じている。</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こうした背景をふまえ、町では令和３年度に第２期八峰町定員適正化管理計画を策定し、毎年度見直しを行いながら適切な町民サービスの提供を行う体制が維持できるよう、定員の適正化に努めることにしてい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54</xdr:row>
      <xdr:rowOff>139700</xdr:rowOff>
    </xdr:from>
    <xdr:ext cx="349250"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400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0870565" y="118592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548745" y="1151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1365"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870565" y="1137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548745" y="1103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1365"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870565" y="1089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548745" y="1055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1365"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870565"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548745" y="1007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1365" cy="25400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870565" y="99288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123190</xdr:rowOff>
    </xdr:from>
    <xdr:to>
      <xdr:col>81</xdr:col>
      <xdr:colOff>44450</xdr:colOff>
      <xdr:row>65</xdr:row>
      <xdr:rowOff>41910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320645" y="10067290"/>
          <a:ext cx="0" cy="1118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13970</xdr:rowOff>
    </xdr:from>
    <xdr:ext cx="761365" cy="259080"/>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5409545" y="11158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41910</xdr:rowOff>
    </xdr:from>
    <xdr:to>
      <xdr:col>81</xdr:col>
      <xdr:colOff>133350</xdr:colOff>
      <xdr:row>65</xdr:row>
      <xdr:rowOff>41910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52700" y="11186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38100</xdr:rowOff>
    </xdr:from>
    <xdr:ext cx="761365" cy="259080"/>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5409545" y="9810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123190</xdr:rowOff>
    </xdr:from>
    <xdr:to>
      <xdr:col>81</xdr:col>
      <xdr:colOff>133350</xdr:colOff>
      <xdr:row>58</xdr:row>
      <xdr:rowOff>123190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52700" y="100672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158750</xdr:rowOff>
    </xdr:from>
    <xdr:to>
      <xdr:col>81</xdr:col>
      <xdr:colOff>44450</xdr:colOff>
      <xdr:row>59</xdr:row>
      <xdr:rowOff>169545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566265" y="10274300"/>
          <a:ext cx="754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46355</xdr:rowOff>
    </xdr:from>
    <xdr:ext cx="761365" cy="259080"/>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5409545" y="103333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60</xdr:row>
      <xdr:rowOff>74930</xdr:rowOff>
    </xdr:from>
    <xdr:to>
      <xdr:col>81</xdr:col>
      <xdr:colOff>95250</xdr:colOff>
      <xdr:row>61</xdr:row>
      <xdr:rowOff>4445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76195" y="1036193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59</xdr:row>
      <xdr:rowOff>150495</xdr:rowOff>
    </xdr:from>
    <xdr:to>
      <xdr:col>77</xdr:col>
      <xdr:colOff>44450</xdr:colOff>
      <xdr:row>59</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767435" y="10266045"/>
          <a:ext cx="7988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52070</xdr:rowOff>
    </xdr:from>
    <xdr:to>
      <xdr:col>77</xdr:col>
      <xdr:colOff>95250</xdr:colOff>
      <xdr:row>60</xdr:row>
      <xdr:rowOff>153670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521815" y="103390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138430</xdr:rowOff>
    </xdr:from>
    <xdr:ext cx="736600"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227175" y="10425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133350</xdr:rowOff>
    </xdr:from>
    <xdr:to>
      <xdr:col>72</xdr:col>
      <xdr:colOff>188595</xdr:colOff>
      <xdr:row>59</xdr:row>
      <xdr:rowOff>150495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976860" y="10248900"/>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41910</xdr:rowOff>
    </xdr:from>
    <xdr:to>
      <xdr:col>73</xdr:col>
      <xdr:colOff>44450</xdr:colOff>
      <xdr:row>60</xdr:row>
      <xdr:rowOff>143510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731240" y="103289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128270</xdr:rowOff>
    </xdr:from>
    <xdr:ext cx="761365"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421995" y="10415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130810</xdr:rowOff>
    </xdr:from>
    <xdr:to>
      <xdr:col>68</xdr:col>
      <xdr:colOff>152400</xdr:colOff>
      <xdr:row>59</xdr:row>
      <xdr:rowOff>133350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2171680" y="1024636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xdr:rowOff>
    </xdr:from>
    <xdr:to>
      <xdr:col>68</xdr:col>
      <xdr:colOff>188595</xdr:colOff>
      <xdr:row>60</xdr:row>
      <xdr:rowOff>109220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2926060" y="1029462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93980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2635865" y="1038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26670</xdr:rowOff>
    </xdr:from>
    <xdr:to>
      <xdr:col>64</xdr:col>
      <xdr:colOff>152400</xdr:colOff>
      <xdr:row>60</xdr:row>
      <xdr:rowOff>128270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2120880" y="1031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113030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1832590" y="1040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1257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37132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400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57884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400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781915" y="11998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76735"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59</xdr:row>
      <xdr:rowOff>118745</xdr:rowOff>
    </xdr:from>
    <xdr:to>
      <xdr:col>81</xdr:col>
      <xdr:colOff>95250</xdr:colOff>
      <xdr:row>60</xdr:row>
      <xdr:rowOff>48895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76195" y="102342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135255</xdr:rowOff>
    </xdr:from>
    <xdr:ext cx="761365" cy="254000"/>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5409545" y="1007935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59</xdr:row>
      <xdr:rowOff>107950</xdr:rowOff>
    </xdr:from>
    <xdr:to>
      <xdr:col>77</xdr:col>
      <xdr:colOff>95250</xdr:colOff>
      <xdr:row>60</xdr:row>
      <xdr:rowOff>38100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521815" y="10223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48260</xdr:rowOff>
    </xdr:from>
    <xdr:ext cx="7366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227175" y="999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99695</xdr:rowOff>
    </xdr:from>
    <xdr:to>
      <xdr:col>73</xdr:col>
      <xdr:colOff>44450</xdr:colOff>
      <xdr:row>60</xdr:row>
      <xdr:rowOff>29845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731240" y="1021524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40640</xdr:rowOff>
    </xdr:from>
    <xdr:ext cx="761365" cy="25400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421995" y="998474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82550</xdr:rowOff>
    </xdr:from>
    <xdr:to>
      <xdr:col>68</xdr:col>
      <xdr:colOff>188595</xdr:colOff>
      <xdr:row>60</xdr:row>
      <xdr:rowOff>12700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2926060" y="1019810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58</xdr:row>
      <xdr:rowOff>22860</xdr:rowOff>
    </xdr:from>
    <xdr:ext cx="7620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635865"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80010</xdr:rowOff>
    </xdr:from>
    <xdr:to>
      <xdr:col>64</xdr:col>
      <xdr:colOff>152400</xdr:colOff>
      <xdr:row>60</xdr:row>
      <xdr:rowOff>10160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212088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20320</xdr:rowOff>
    </xdr:from>
    <xdr:ext cx="762000" cy="25400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1832590" y="9964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877925"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実質公債費比率は前年比０．６ポイント減少し、７．８となっており、</a:t>
          </a:r>
          <a:r>
            <a:rPr kumimoji="1" lang="ja-JP" altLang="ja-JP" sz="1100">
              <a:solidFill>
                <a:sysClr val="windowText" lastClr="000000"/>
              </a:solidFill>
              <a:effectLst/>
              <a:latin typeface="ＭＳ Ｐゴシック"/>
              <a:ea typeface="ＭＳ Ｐゴシック"/>
              <a:cs typeface="+mn-cs"/>
            </a:rPr>
            <a:t>類似団体平均を１</a:t>
          </a:r>
          <a:r>
            <a:rPr kumimoji="1" lang="ja-JP" altLang="en-US" sz="1100">
              <a:solidFill>
                <a:sysClr val="windowText" lastClr="000000"/>
              </a:solidFill>
              <a:effectLst/>
              <a:latin typeface="ＭＳ Ｐゴシック"/>
              <a:ea typeface="ＭＳ Ｐゴシック"/>
              <a:cs typeface="+mn-cs"/>
            </a:rPr>
            <a:t>．５ポイント下</a:t>
          </a:r>
          <a:r>
            <a:rPr kumimoji="1" lang="ja-JP" altLang="ja-JP" sz="1100">
              <a:solidFill>
                <a:sysClr val="windowText" lastClr="000000"/>
              </a:solidFill>
              <a:effectLst/>
              <a:latin typeface="ＭＳ Ｐゴシック"/>
              <a:ea typeface="ＭＳ Ｐゴシック"/>
              <a:cs typeface="+mn-cs"/>
            </a:rPr>
            <a:t>回っている。</a:t>
          </a:r>
          <a:r>
            <a:rPr kumimoji="1" lang="ja-JP" altLang="en-US" sz="1100">
              <a:solidFill>
                <a:sysClr val="windowText" lastClr="000000"/>
              </a:solidFill>
              <a:latin typeface="ＭＳ Ｐゴシック"/>
              <a:ea typeface="ＭＳ Ｐゴシック"/>
            </a:rPr>
            <a:t>これは、平成２１、２２年度過疎対策事業債の償還終了に伴う元利償還額５４百万円減や、公営企業会計への繰出金見直しにより公営企業債償還相当財源１０４百万円減となったためである。</a:t>
          </a:r>
        </a:p>
        <a:p>
          <a:r>
            <a:rPr kumimoji="1" lang="ja-JP" altLang="en-US" sz="1100">
              <a:solidFill>
                <a:sysClr val="windowText" lastClr="000000"/>
              </a:solidFill>
              <a:latin typeface="ＭＳ Ｐゴシック"/>
              <a:ea typeface="ＭＳ Ｐゴシック"/>
            </a:rPr>
            <a:t>　今後は、交付税の減少に伴う標準財政規模の減や、能代山本広域市町村圏組合で実施している一般廃棄物処理施設整備事業が令和６年度に本工事が始まり、地方債を充当する予定であることから、比率は上昇すると考えられる。そのため、地方債発行額の上限を定め、公債費の抑制や平準化を図りながら、比率の上昇を抑制していく。</a:t>
          </a:r>
        </a:p>
      </xdr:txBody>
    </xdr:sp>
    <xdr:clientData/>
  </xdr:twoCellAnchor>
  <xdr:oneCellAnchor>
    <xdr:from>
      <xdr:col>61</xdr:col>
      <xdr:colOff>6350</xdr:colOff>
      <xdr:row>32</xdr:row>
      <xdr:rowOff>101600</xdr:rowOff>
    </xdr:from>
    <xdr:ext cx="297815" cy="22479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908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54874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870565"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54874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400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870565" y="724471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54874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400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870565" y="6842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54874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1365" cy="25400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870565" y="644144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54874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1365" cy="25908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870565"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320645" y="626110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115570</xdr:rowOff>
    </xdr:from>
    <xdr:ext cx="761365" cy="259080"/>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409545" y="7487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52700" y="7515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xdr:rowOff>
    </xdr:from>
    <xdr:ext cx="761365" cy="259080"/>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409545" y="60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52700" y="626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121285</xdr:rowOff>
    </xdr:from>
    <xdr:to>
      <xdr:col>81</xdr:col>
      <xdr:colOff>44450</xdr:colOff>
      <xdr:row>39</xdr:row>
      <xdr:rowOff>169545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566265" y="6807835"/>
          <a:ext cx="754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163195</xdr:rowOff>
    </xdr:from>
    <xdr:ext cx="761365" cy="259080"/>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409545" y="68497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19685</xdr:rowOff>
    </xdr:from>
    <xdr:to>
      <xdr:col>81</xdr:col>
      <xdr:colOff>95250</xdr:colOff>
      <xdr:row>40</xdr:row>
      <xdr:rowOff>121285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76195" y="68776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39</xdr:row>
      <xdr:rowOff>169545</xdr:rowOff>
    </xdr:from>
    <xdr:to>
      <xdr:col>77</xdr:col>
      <xdr:colOff>44450</xdr:colOff>
      <xdr:row>40</xdr:row>
      <xdr:rowOff>38735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767435" y="6856095"/>
          <a:ext cx="79883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521815" y="6861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90170</xdr:rowOff>
    </xdr:from>
    <xdr:ext cx="7366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227175" y="694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38735</xdr:rowOff>
    </xdr:from>
    <xdr:to>
      <xdr:col>72</xdr:col>
      <xdr:colOff>188595</xdr:colOff>
      <xdr:row>40</xdr:row>
      <xdr:rowOff>94615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2976860" y="6896735"/>
          <a:ext cx="7905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159385</xdr:rowOff>
    </xdr:from>
    <xdr:to>
      <xdr:col>73</xdr:col>
      <xdr:colOff>44450</xdr:colOff>
      <xdr:row>40</xdr:row>
      <xdr:rowOff>89535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731240" y="684593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99695</xdr:rowOff>
    </xdr:from>
    <xdr:ext cx="761365" cy="25400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421995" y="66147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94615</xdr:rowOff>
    </xdr:from>
    <xdr:to>
      <xdr:col>68</xdr:col>
      <xdr:colOff>152400</xdr:colOff>
      <xdr:row>40</xdr:row>
      <xdr:rowOff>135255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2171680" y="6952615"/>
          <a:ext cx="8051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159385</xdr:rowOff>
    </xdr:from>
    <xdr:to>
      <xdr:col>68</xdr:col>
      <xdr:colOff>188595</xdr:colOff>
      <xdr:row>40</xdr:row>
      <xdr:rowOff>89535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2926060" y="684593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99695</xdr:rowOff>
    </xdr:from>
    <xdr:ext cx="762000" cy="25400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635865" y="6614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135255</xdr:rowOff>
    </xdr:from>
    <xdr:to>
      <xdr:col>64</xdr:col>
      <xdr:colOff>152400</xdr:colOff>
      <xdr:row>40</xdr:row>
      <xdr:rowOff>65405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12088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75565</xdr:rowOff>
    </xdr:from>
    <xdr:ext cx="762000" cy="25400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832590" y="6590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39</xdr:row>
      <xdr:rowOff>70485</xdr:rowOff>
    </xdr:from>
    <xdr:to>
      <xdr:col>81</xdr:col>
      <xdr:colOff>95250</xdr:colOff>
      <xdr:row>40</xdr:row>
      <xdr:rowOff>635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76195" y="67570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86995</xdr:rowOff>
    </xdr:from>
    <xdr:ext cx="761365" cy="254000"/>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409545" y="66020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39</xdr:row>
      <xdr:rowOff>118745</xdr:rowOff>
    </xdr:from>
    <xdr:to>
      <xdr:col>77</xdr:col>
      <xdr:colOff>95250</xdr:colOff>
      <xdr:row>40</xdr:row>
      <xdr:rowOff>48895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521815" y="68052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59055</xdr:rowOff>
    </xdr:from>
    <xdr:ext cx="7366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227175" y="6574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159385</xdr:rowOff>
    </xdr:from>
    <xdr:to>
      <xdr:col>73</xdr:col>
      <xdr:colOff>44450</xdr:colOff>
      <xdr:row>40</xdr:row>
      <xdr:rowOff>89535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731240" y="684593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74930</xdr:rowOff>
    </xdr:from>
    <xdr:ext cx="761365" cy="25400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421995" y="693293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43815</xdr:rowOff>
    </xdr:from>
    <xdr:to>
      <xdr:col>68</xdr:col>
      <xdr:colOff>188595</xdr:colOff>
      <xdr:row>40</xdr:row>
      <xdr:rowOff>145415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2926060" y="690181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130175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635865" y="698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84455</xdr:rowOff>
    </xdr:from>
    <xdr:to>
      <xdr:col>64</xdr:col>
      <xdr:colOff>152400</xdr:colOff>
      <xdr:row>41</xdr:row>
      <xdr:rowOff>14605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12088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170815</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832590" y="702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94740"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一般会計等に係る地方債現在高の減や公営企業債等繰入見込額の減により将来負担額が減少したものの、財政調整基金６３０百万円取崩しによる充当可能基金の減等により充当可能財源が４３６百万円減少した。</a:t>
          </a:r>
        </a:p>
        <a:p>
          <a:r>
            <a:rPr kumimoji="1" lang="ja-JP" altLang="en-US" sz="1100">
              <a:solidFill>
                <a:sysClr val="windowText" lastClr="000000"/>
              </a:solidFill>
              <a:latin typeface="ＭＳ Ｐゴシック"/>
              <a:ea typeface="ＭＳ Ｐゴシック"/>
            </a:rPr>
            <a:t>　将来負担額を充当可能財源が上回り、分子がマイナス値となったため、将来負担比率は値なしとなった。</a:t>
          </a:r>
        </a:p>
        <a:p>
          <a:r>
            <a:rPr kumimoji="1" lang="ja-JP" altLang="en-US" sz="1100">
              <a:solidFill>
                <a:sysClr val="windowText" lastClr="000000"/>
              </a:solidFill>
              <a:latin typeface="ＭＳ Ｐゴシック"/>
              <a:ea typeface="ＭＳ Ｐゴシック"/>
            </a:rPr>
            <a:t>　今後は、人口減少や少子高齢化の急速な進行により財政規模の縮小や、一般財源不足補填のため充当可能基金残高が減少することにより、比率の上昇が見込まれる。</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事業実施の適正化や地方債発行額の抑制を図り、財政の健全化に努める。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63500</xdr:rowOff>
    </xdr:from>
    <xdr:ext cx="297815" cy="2203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510645" y="177800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548745" y="403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1365" cy="25400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870565" y="389445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548745" y="369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1365" cy="25400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870565" y="35496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334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1365"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00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1365"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265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1365"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231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136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2540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320645" y="231330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146050</xdr:rowOff>
    </xdr:from>
    <xdr:ext cx="761365" cy="25400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409545" y="39179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2540</xdr:rowOff>
    </xdr:from>
    <xdr:to>
      <xdr:col>81</xdr:col>
      <xdr:colOff>133350</xdr:colOff>
      <xdr:row>23</xdr:row>
      <xdr:rowOff>2540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52700" y="39458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1365" cy="254000"/>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409545" y="200660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52700" y="23133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1365" cy="25400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409545" y="2235200"/>
          <a:ext cx="7613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33655</xdr:rowOff>
    </xdr:from>
    <xdr:to>
      <xdr:col>81</xdr:col>
      <xdr:colOff>95250</xdr:colOff>
      <xdr:row>13</xdr:row>
      <xdr:rowOff>135255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76195"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13</xdr:row>
      <xdr:rowOff>33655</xdr:rowOff>
    </xdr:from>
    <xdr:to>
      <xdr:col>77</xdr:col>
      <xdr:colOff>95250</xdr:colOff>
      <xdr:row>13</xdr:row>
      <xdr:rowOff>135255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521815"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400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227175"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731240" y="22625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1365" cy="25400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421995" y="203136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188595</xdr:colOff>
      <xdr:row>13</xdr:row>
      <xdr:rowOff>135255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2926060" y="226250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11</xdr:row>
      <xdr:rowOff>145415</xdr:rowOff>
    </xdr:from>
    <xdr:ext cx="762000" cy="25400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635865"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1208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400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83259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ysClr val="windowText" lastClr="000000"/>
              </a:solidFill>
              <a:latin typeface="ＭＳ Ｐゴシック"/>
              <a:ea typeface="ＭＳ Ｐゴシック"/>
            </a:rPr>
            <a:t>　町村合併以降、八峰町定員適正化計画に基づき職員採用の５減１増を実施してきた結果、令和元年度までは類似団体平均を下回っていたが、令和２年度の会計年度任用職員制度導入に伴い、類似団体平均を１．９ポイント上回った。これは物件費に計上していた賃金が人件費に計上されたためである。</a:t>
          </a:r>
        </a:p>
        <a:p>
          <a:r>
            <a:rPr kumimoji="1" lang="ja-JP" altLang="en-US" sz="950">
              <a:solidFill>
                <a:sysClr val="windowText" lastClr="000000"/>
              </a:solidFill>
              <a:latin typeface="ＭＳ Ｐゴシック"/>
              <a:ea typeface="ＭＳ Ｐゴシック"/>
            </a:rPr>
            <a:t>　令和５年度は、給与の引き上げに伴う任期の定めのない常勤職員等に係る経費増が主要因となり、経常一般財源に係る人件費は前年度より１４百万円増加したため、人件費の比率は２５．０％と前年度から０．６ポイント増加し、類似団体平均を１．６ポイント上回った。</a:t>
          </a:r>
        </a:p>
        <a:p>
          <a:r>
            <a:rPr kumimoji="1" lang="ja-JP" altLang="en-US" sz="950">
              <a:solidFill>
                <a:sysClr val="windowText" lastClr="000000"/>
              </a:solidFill>
              <a:latin typeface="ＭＳ Ｐゴシック"/>
              <a:ea typeface="ＭＳ Ｐゴシック"/>
            </a:rPr>
            <a:t>　今後は既存業務の見直しと効率的な組織機構の構築により、体制に見合った事業対応職員を配置し改善を図っていく。</a:t>
          </a: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7886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148590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17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2059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45720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7886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37</xdr:row>
      <xdr:rowOff>24130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94100" y="6367780"/>
          <a:ext cx="744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240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179705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794000" y="63677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240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1520" cy="25400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0096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24130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86280" y="636778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77470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6078220"/>
          <a:ext cx="7874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332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100330</xdr:rowOff>
    </xdr:from>
    <xdr:ext cx="757555"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10108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139700</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3119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362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3169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152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64033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477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48260</xdr:rowOff>
    </xdr:from>
    <xdr:ext cx="75755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656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138430</xdr:rowOff>
    </xdr:from>
    <xdr:ext cx="75692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7962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令和５年度は、需用費や役務費の減少により、経常一般財源に係る物件費は前年度より２百万円減少したが、普通交付税等の減少により分母も減少したため、物件費の比率は、１２．８％と前年度と変わらず、類似団体平均を１．２ポイント下回った。</a:t>
          </a:r>
        </a:p>
        <a:p>
          <a:r>
            <a:rPr kumimoji="1" lang="ja-JP" altLang="en-US" sz="1100">
              <a:solidFill>
                <a:sysClr val="windowText" lastClr="000000"/>
              </a:solidFill>
              <a:latin typeface="ＭＳ Ｐゴシック"/>
              <a:ea typeface="ＭＳ Ｐゴシック"/>
            </a:rPr>
            <a:t>　今後は物価や労務単価の上昇による業務委託料や施設維持に係る物件費等が増加していくことが見込まれることから、継続事業の見直し等により経費縮減に努める。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841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292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99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556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413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270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2920" cy="254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128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698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2920" cy="25400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556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241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2920" cy="25400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227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186160" y="2127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2920" cy="254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739120" y="1985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073912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843760" y="221297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13335</xdr:rowOff>
    </xdr:from>
    <xdr:ext cx="762000" cy="259080"/>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4915515" y="361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41275</xdr:rowOff>
    </xdr:from>
    <xdr:to>
      <xdr:col>82</xdr:col>
      <xdr:colOff>179705</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54860" y="36417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70485</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4915515" y="19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155575</xdr:rowOff>
    </xdr:from>
    <xdr:to>
      <xdr:col>82</xdr:col>
      <xdr:colOff>179705</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54860" y="22129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086840" y="277495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67310</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4915515" y="2810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9296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14</xdr:row>
      <xdr:rowOff>146050</xdr:rowOff>
    </xdr:from>
    <xdr:to>
      <xdr:col>78</xdr:col>
      <xdr:colOff>69850</xdr:colOff>
      <xdr:row>16</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298170" y="2546350"/>
          <a:ext cx="78867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03604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143510</xdr:rowOff>
    </xdr:from>
    <xdr:ext cx="735965" cy="25400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746480" y="2886710"/>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146050</xdr:rowOff>
    </xdr:from>
    <xdr:to>
      <xdr:col>73</xdr:col>
      <xdr:colOff>179705</xdr:colOff>
      <xdr:row>15</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2491720" y="2546350"/>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143510</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248640" y="271526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57785</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93876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50800</xdr:rowOff>
    </xdr:from>
    <xdr:to>
      <xdr:col>69</xdr:col>
      <xdr:colOff>92075</xdr:colOff>
      <xdr:row>18</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1684000" y="2622550"/>
          <a:ext cx="80772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44092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67310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151360" y="2810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1653520" y="2933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130810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134364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89126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10386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755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150112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9296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14</xdr:row>
      <xdr:rowOff>168910</xdr:rowOff>
    </xdr:from>
    <xdr:ext cx="762000" cy="25400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4915515" y="2569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3604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92710</xdr:rowOff>
    </xdr:from>
    <xdr:ext cx="73596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746480" y="2493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95250</xdr:rowOff>
    </xdr:from>
    <xdr:to>
      <xdr:col>74</xdr:col>
      <xdr:colOff>31750</xdr:colOff>
      <xdr:row>15</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248640" y="24955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35560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93876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0</xdr:rowOff>
    </xdr:from>
    <xdr:to>
      <xdr:col>69</xdr:col>
      <xdr:colOff>142875</xdr:colOff>
      <xdr:row>15</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44092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111760</xdr:rowOff>
    </xdr:from>
    <xdr:ext cx="757555" cy="25400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151360" y="234061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161925</xdr:rowOff>
    </xdr:from>
    <xdr:to>
      <xdr:col>65</xdr:col>
      <xdr:colOff>53975</xdr:colOff>
      <xdr:row>18</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1653520" y="30765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76835</xdr:rowOff>
    </xdr:from>
    <xdr:ext cx="762000" cy="25400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343640" y="31629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は、福祉医療費７百万円減が主要因となり、経常一般財源に係る扶助費は前年度より２百万円減少したが、普通交付税等の減少により分母も減少したため、扶助費の比率は、３．３％と前年度と変わらず、類似団体平均を０．９ポイント下回った。</a:t>
          </a:r>
        </a:p>
        <a:p>
          <a:r>
            <a:rPr kumimoji="1" lang="ja-JP" altLang="en-US" sz="1100">
              <a:solidFill>
                <a:sysClr val="windowText" lastClr="000000"/>
              </a:solidFill>
              <a:latin typeface="ＭＳ Ｐゴシック"/>
              <a:ea typeface="ＭＳ Ｐゴシック"/>
            </a:rPr>
            <a:t>　高齢化により、高齢者・障害者サービス利用増に伴う扶助費の増が想定されるとともに、国等の福祉政策による影響が大きいため、今後は政策の展開によって大幅な増となることも予想されるが、健康増進事業等の実施による医療費の抑制等により、経費の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66294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368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338320" y="9004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400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427220" y="10500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69740" y="10528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42722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269740" y="9004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69850</xdr:rowOff>
    </xdr:from>
    <xdr:to>
      <xdr:col>24</xdr:col>
      <xdr:colOff>25400</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594100" y="932815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42722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307840" y="9448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179705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794000" y="930910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550920" y="941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67310</xdr:rowOff>
    </xdr:from>
    <xdr:ext cx="73152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241040" y="9497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50800</xdr:rowOff>
    </xdr:from>
    <xdr:to>
      <xdr:col>15</xdr:col>
      <xdr:colOff>98425</xdr:colOff>
      <xdr:row>54</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986280" y="930910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7432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453640" y="947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127000</xdr:rowOff>
    </xdr:from>
    <xdr:to>
      <xdr:col>11</xdr:col>
      <xdr:colOff>9525</xdr:colOff>
      <xdr:row>56</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198880" y="9385300"/>
          <a:ext cx="7874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955800" y="9429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86360</xdr:rowOff>
    </xdr:from>
    <xdr:ext cx="757555" cy="25400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645920" y="951611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14808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16510</xdr:rowOff>
    </xdr:from>
    <xdr:ext cx="75692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58520" y="9274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59842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307840" y="9277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35560</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42722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550920" y="9277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130810</xdr:rowOff>
    </xdr:from>
    <xdr:ext cx="73152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241040" y="90462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743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111760</xdr:rowOff>
    </xdr:from>
    <xdr:ext cx="762000" cy="25400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453640" y="9027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955800" y="9334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5755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645920" y="910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14808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143510</xdr:rowOff>
    </xdr:from>
    <xdr:ext cx="756920" cy="25400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58520" y="97447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その他の比率は、１３．９％と前年度から１．５ポイント減少したものの、類似団体平均を２．４ポイント上回った。</a:t>
          </a:r>
        </a:p>
        <a:p>
          <a:r>
            <a:rPr kumimoji="1" lang="ja-JP" altLang="en-US" sz="1050">
              <a:solidFill>
                <a:sysClr val="windowText" lastClr="000000"/>
              </a:solidFill>
              <a:latin typeface="ＭＳ Ｐゴシック"/>
              <a:ea typeface="ＭＳ Ｐゴシック"/>
            </a:rPr>
            <a:t>　これは、令和５年度は除雪費の減による維持補修費や国民健康保険事業勘定特別会計や介護保険事業勘定特別会計への繰出金が減少したためである。</a:t>
          </a:r>
        </a:p>
        <a:p>
          <a:r>
            <a:rPr kumimoji="1" lang="ja-JP" altLang="en-US" sz="1050">
              <a:solidFill>
                <a:sysClr val="windowText" lastClr="000000"/>
              </a:solidFill>
              <a:latin typeface="ＭＳ Ｐゴシック"/>
              <a:ea typeface="ＭＳ Ｐゴシック"/>
            </a:rPr>
            <a:t>　今後、施設の老朽化に伴う維持補修費の増や、高齢化に伴う保険給付費の増による介護保険事業勘定特別会計や後期高齢者医療特別会計への繰出金の増が見込まれることから、施設維持管理については「八峰町公共施設等総合管理計画」に基づき適切に実施し、繰出金については健康寿命の推進により抑制を図る。</a:t>
          </a:r>
        </a:p>
      </xdr:txBody>
    </xdr:sp>
    <xdr:clientData/>
  </xdr:twoCellAnchor>
  <xdr:oneCellAnchor>
    <xdr:from>
      <xdr:col>62</xdr:col>
      <xdr:colOff>6350</xdr:colOff>
      <xdr:row>49</xdr:row>
      <xdr:rowOff>107950</xdr:rowOff>
    </xdr:from>
    <xdr:ext cx="29337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14806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528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2920" cy="25400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386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10071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2920" cy="25400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928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613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2920" cy="25400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471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156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2920" cy="25400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9014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152400</xdr:rowOff>
    </xdr:from>
    <xdr:to>
      <xdr:col>82</xdr:col>
      <xdr:colOff>107950</xdr:colOff>
      <xdr:row>59</xdr:row>
      <xdr:rowOff>101600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843760" y="92392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59</xdr:row>
      <xdr:rowOff>73660</xdr:rowOff>
    </xdr:from>
    <xdr:ext cx="762000" cy="259080"/>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4915515"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101600</xdr:rowOff>
    </xdr:from>
    <xdr:to>
      <xdr:col>82</xdr:col>
      <xdr:colOff>179705</xdr:colOff>
      <xdr:row>59</xdr:row>
      <xdr:rowOff>101600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54860" y="10217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67310</xdr:rowOff>
    </xdr:from>
    <xdr:ext cx="762000" cy="259080"/>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4915515"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152400</xdr:rowOff>
    </xdr:from>
    <xdr:to>
      <xdr:col>82</xdr:col>
      <xdr:colOff>179705</xdr:colOff>
      <xdr:row>53</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54860" y="92392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19685</xdr:rowOff>
    </xdr:from>
    <xdr:to>
      <xdr:col>82</xdr:col>
      <xdr:colOff>107950</xdr:colOff>
      <xdr:row>57</xdr:row>
      <xdr:rowOff>88265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086840" y="9792335"/>
          <a:ext cx="7569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46990</xdr:rowOff>
    </xdr:from>
    <xdr:ext cx="762000" cy="259080"/>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4915515"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9296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57</xdr:row>
      <xdr:rowOff>83820</xdr:rowOff>
    </xdr:from>
    <xdr:to>
      <xdr:col>78</xdr:col>
      <xdr:colOff>69850</xdr:colOff>
      <xdr:row>57</xdr:row>
      <xdr:rowOff>88265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298170" y="9856470"/>
          <a:ext cx="78867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39370</xdr:rowOff>
    </xdr:from>
    <xdr:to>
      <xdr:col>78</xdr:col>
      <xdr:colOff>120650</xdr:colOff>
      <xdr:row>56</xdr:row>
      <xdr:rowOff>140970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03604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151130</xdr:rowOff>
    </xdr:from>
    <xdr:ext cx="73596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746480" y="9409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60960</xdr:rowOff>
    </xdr:from>
    <xdr:to>
      <xdr:col>73</xdr:col>
      <xdr:colOff>179705</xdr:colOff>
      <xdr:row>57</xdr:row>
      <xdr:rowOff>83820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2491720" y="983361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34925</xdr:rowOff>
    </xdr:from>
    <xdr:to>
      <xdr:col>74</xdr:col>
      <xdr:colOff>31750</xdr:colOff>
      <xdr:row>56</xdr:row>
      <xdr:rowOff>136525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248640" y="96361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146685</xdr:rowOff>
    </xdr:from>
    <xdr:ext cx="762000" cy="25400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938760" y="9404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60960</xdr:rowOff>
    </xdr:from>
    <xdr:to>
      <xdr:col>69</xdr:col>
      <xdr:colOff>92075</xdr:colOff>
      <xdr:row>58</xdr:row>
      <xdr:rowOff>3810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1684000" y="983361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62230</xdr:rowOff>
    </xdr:from>
    <xdr:to>
      <xdr:col>69</xdr:col>
      <xdr:colOff>142875</xdr:colOff>
      <xdr:row>56</xdr:row>
      <xdr:rowOff>163830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44092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2540</xdr:rowOff>
    </xdr:from>
    <xdr:ext cx="75755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151360" y="94322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67310</xdr:rowOff>
    </xdr:from>
    <xdr:to>
      <xdr:col>65</xdr:col>
      <xdr:colOff>53975</xdr:colOff>
      <xdr:row>56</xdr:row>
      <xdr:rowOff>168910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1653520" y="9668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7620</xdr:rowOff>
    </xdr:from>
    <xdr:ext cx="762000" cy="25400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1343640" y="9437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8912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1038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755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150112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140335</xdr:rowOff>
    </xdr:from>
    <xdr:to>
      <xdr:col>82</xdr:col>
      <xdr:colOff>158750</xdr:colOff>
      <xdr:row>57</xdr:row>
      <xdr:rowOff>70485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9296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56</xdr:row>
      <xdr:rowOff>112395</xdr:rowOff>
    </xdr:from>
    <xdr:ext cx="762000" cy="254000"/>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4915515" y="9713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37465</xdr:rowOff>
    </xdr:from>
    <xdr:to>
      <xdr:col>78</xdr:col>
      <xdr:colOff>120650</xdr:colOff>
      <xdr:row>57</xdr:row>
      <xdr:rowOff>139065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03604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123825</xdr:rowOff>
    </xdr:from>
    <xdr:ext cx="735965" cy="25400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746480" y="9896475"/>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33020</xdr:rowOff>
    </xdr:from>
    <xdr:to>
      <xdr:col>74</xdr:col>
      <xdr:colOff>31750</xdr:colOff>
      <xdr:row>57</xdr:row>
      <xdr:rowOff>134620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248640" y="9805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119380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93876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10160</xdr:rowOff>
    </xdr:from>
    <xdr:to>
      <xdr:col>69</xdr:col>
      <xdr:colOff>142875</xdr:colOff>
      <xdr:row>57</xdr:row>
      <xdr:rowOff>111760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44092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96520</xdr:rowOff>
    </xdr:from>
    <xdr:ext cx="757555" cy="259080"/>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151360" y="9869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124460</xdr:rowOff>
    </xdr:from>
    <xdr:to>
      <xdr:col>65</xdr:col>
      <xdr:colOff>53975</xdr:colOff>
      <xdr:row>58</xdr:row>
      <xdr:rowOff>54610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1653520" y="98971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39370</xdr:rowOff>
    </xdr:from>
    <xdr:ext cx="762000" cy="259080"/>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34364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は、簡易水道事業会計等における一般会計補助金の減が主要因となり、経常一般財源に係る補助費等は６４百万円減少したため、補助費等の比率は、１７．０％と前年度から１．４ポイント減少したものの、類似団体平均を１．５ポイント上回った。</a:t>
          </a:r>
        </a:p>
        <a:p>
          <a:r>
            <a:rPr kumimoji="1" lang="ja-JP" altLang="en-US" sz="1100">
              <a:solidFill>
                <a:sysClr val="windowText" lastClr="000000"/>
              </a:solidFill>
              <a:latin typeface="ＭＳ Ｐゴシック"/>
              <a:ea typeface="ＭＳ Ｐゴシック"/>
            </a:rPr>
            <a:t>　比率は単独補助金や公営企業会計への補助金の増減に大きく左右されることから、単独補助金については概ね３年毎に効果検証を行い、必要性を精査する。また、公営企業会計においては、使用料等の見直しを検討するなど自主財源の確保に努め、補助金等の抑制を図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14806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073912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073912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073912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073912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073912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72390</xdr:rowOff>
    </xdr:from>
    <xdr:to>
      <xdr:col>82</xdr:col>
      <xdr:colOff>107950</xdr:colOff>
      <xdr:row>40</xdr:row>
      <xdr:rowOff>145415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843760" y="5901690"/>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117475</xdr:rowOff>
    </xdr:from>
    <xdr:ext cx="762000" cy="259080"/>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4915515"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179705</xdr:colOff>
      <xdr:row>40</xdr:row>
      <xdr:rowOff>145415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54860" y="70034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158750</xdr:rowOff>
    </xdr:from>
    <xdr:ext cx="762000" cy="259080"/>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4915515"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72390</xdr:rowOff>
    </xdr:from>
    <xdr:to>
      <xdr:col>82</xdr:col>
      <xdr:colOff>179705</xdr:colOff>
      <xdr:row>34</xdr:row>
      <xdr:rowOff>72390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54860" y="59016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53975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086840" y="6504940"/>
          <a:ext cx="7569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58420</xdr:rowOff>
    </xdr:from>
    <xdr:ext cx="762000" cy="259080"/>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4915515" y="6230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9296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163830</xdr:rowOff>
    </xdr:from>
    <xdr:to>
      <xdr:col>78</xdr:col>
      <xdr:colOff>69850</xdr:colOff>
      <xdr:row>38</xdr:row>
      <xdr:rowOff>53975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298170" y="6336030"/>
          <a:ext cx="78867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5080</xdr:rowOff>
    </xdr:from>
    <xdr:to>
      <xdr:col>78</xdr:col>
      <xdr:colOff>120650</xdr:colOff>
      <xdr:row>37</xdr:row>
      <xdr:rowOff>106680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03604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116840</xdr:rowOff>
    </xdr:from>
    <xdr:ext cx="735965"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746480" y="6117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163830</xdr:rowOff>
    </xdr:from>
    <xdr:to>
      <xdr:col>73</xdr:col>
      <xdr:colOff>179705</xdr:colOff>
      <xdr:row>38</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2491720" y="6336030"/>
          <a:ext cx="80645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140335</xdr:rowOff>
    </xdr:from>
    <xdr:to>
      <xdr:col>74</xdr:col>
      <xdr:colOff>31750</xdr:colOff>
      <xdr:row>37</xdr:row>
      <xdr:rowOff>70485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248640" y="63125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55245</xdr:rowOff>
    </xdr:from>
    <xdr:ext cx="762000" cy="25400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938760" y="6398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145415</xdr:rowOff>
    </xdr:from>
    <xdr:to>
      <xdr:col>69</xdr:col>
      <xdr:colOff>92075</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1684000" y="6317615"/>
          <a:ext cx="80772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44092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121920</xdr:rowOff>
    </xdr:from>
    <xdr:ext cx="757555" cy="25400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151360" y="612267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1653520" y="63353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400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1343640" y="64217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8912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1038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755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150112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9296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37</xdr:row>
      <xdr:rowOff>82550</xdr:rowOff>
    </xdr:from>
    <xdr:ext cx="762000" cy="259080"/>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4915515"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3175</xdr:rowOff>
    </xdr:from>
    <xdr:to>
      <xdr:col>78</xdr:col>
      <xdr:colOff>120650</xdr:colOff>
      <xdr:row>38</xdr:row>
      <xdr:rowOff>104775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03604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89535</xdr:rowOff>
    </xdr:from>
    <xdr:ext cx="735965" cy="25400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746480" y="6604635"/>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113030</xdr:rowOff>
    </xdr:from>
    <xdr:to>
      <xdr:col>74</xdr:col>
      <xdr:colOff>31750</xdr:colOff>
      <xdr:row>37</xdr:row>
      <xdr:rowOff>43180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248640" y="62852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53340</xdr:rowOff>
    </xdr:from>
    <xdr:ext cx="762000" cy="25400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938760" y="6054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44092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48260</xdr:rowOff>
    </xdr:from>
    <xdr:ext cx="757555"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151360" y="656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1653520" y="62668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34925</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134364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令和５年度は、平成２１、２２年度に発行した過疎対策事業債（林道水沢山線改良事業、ポンポコ山公園整備事業）の償還が終了したことが主要因となり、公債費の比率は１９．４％と前年度から１．０ポイント減少したものの、類似団体平均を１．０ポイント上回った。</a:t>
          </a:r>
        </a:p>
        <a:p>
          <a:r>
            <a:rPr kumimoji="1" lang="ja-JP" altLang="en-US" sz="1100">
              <a:solidFill>
                <a:sysClr val="windowText" lastClr="000000"/>
              </a:solidFill>
              <a:latin typeface="ＭＳ Ｐゴシック"/>
              <a:ea typeface="ＭＳ Ｐゴシック"/>
            </a:rPr>
            <a:t>　今後は、能代山本広域市町村圏組合で実施している一般廃棄物処理施設整備事業が令和６年度に本工事が始まり、地方債を充当する予定であることから、事業内容の精査等により後年度の地方債発行の平準化や抑制を図っていく必要があ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66294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368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368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368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368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368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368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338320" y="125095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45720</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42722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73660</xdr:rowOff>
    </xdr:from>
    <xdr:to>
      <xdr:col>24</xdr:col>
      <xdr:colOff>114300</xdr:colOff>
      <xdr:row>81</xdr:row>
      <xdr:rowOff>73660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269740" y="139611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42722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269740" y="12509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46990</xdr:rowOff>
    </xdr:from>
    <xdr:to>
      <xdr:col>24</xdr:col>
      <xdr:colOff>25400</xdr:colOff>
      <xdr:row>77</xdr:row>
      <xdr:rowOff>85090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594100" y="13248640"/>
          <a:ext cx="744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146050</xdr:rowOff>
    </xdr:from>
    <xdr:ext cx="762000" cy="254000"/>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427220" y="130048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129540</xdr:rowOff>
    </xdr:from>
    <xdr:to>
      <xdr:col>24</xdr:col>
      <xdr:colOff>76200</xdr:colOff>
      <xdr:row>77</xdr:row>
      <xdr:rowOff>59690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307840" y="13159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27940</xdr:rowOff>
    </xdr:from>
    <xdr:to>
      <xdr:col>19</xdr:col>
      <xdr:colOff>179705</xdr:colOff>
      <xdr:row>77</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794000" y="1322959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550920" y="131940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104140</xdr:rowOff>
    </xdr:from>
    <xdr:ext cx="73152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241040" y="129628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27940</xdr:rowOff>
    </xdr:from>
    <xdr:to>
      <xdr:col>15</xdr:col>
      <xdr:colOff>98425</xdr:colOff>
      <xdr:row>77</xdr:row>
      <xdr:rowOff>73660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986280" y="1322959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118110</xdr:rowOff>
    </xdr:from>
    <xdr:to>
      <xdr:col>15</xdr:col>
      <xdr:colOff>149225</xdr:colOff>
      <xdr:row>77</xdr:row>
      <xdr:rowOff>48260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743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58420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45364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73660</xdr:rowOff>
    </xdr:from>
    <xdr:to>
      <xdr:col>11</xdr:col>
      <xdr:colOff>9525</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198880" y="13275310"/>
          <a:ext cx="7874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955800" y="131711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81280</xdr:rowOff>
    </xdr:from>
    <xdr:ext cx="75755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645920" y="12940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14808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81280</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858520" y="129400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59842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167640</xdr:rowOff>
    </xdr:from>
    <xdr:to>
      <xdr:col>24</xdr:col>
      <xdr:colOff>76200</xdr:colOff>
      <xdr:row>77</xdr:row>
      <xdr:rowOff>97790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307840" y="131978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139700</xdr:rowOff>
    </xdr:from>
    <xdr:ext cx="762000" cy="259080"/>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42722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34290</xdr:rowOff>
    </xdr:from>
    <xdr:to>
      <xdr:col>20</xdr:col>
      <xdr:colOff>38100</xdr:colOff>
      <xdr:row>77</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550920" y="132359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120650</xdr:rowOff>
    </xdr:from>
    <xdr:ext cx="731520" cy="25400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241040" y="133223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148590</xdr:rowOff>
    </xdr:from>
    <xdr:to>
      <xdr:col>15</xdr:col>
      <xdr:colOff>149225</xdr:colOff>
      <xdr:row>77</xdr:row>
      <xdr:rowOff>78740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7432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63500</xdr:rowOff>
    </xdr:from>
    <xdr:ext cx="762000" cy="25400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453640" y="132651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22860</xdr:rowOff>
    </xdr:from>
    <xdr:to>
      <xdr:col>11</xdr:col>
      <xdr:colOff>60325</xdr:colOff>
      <xdr:row>77</xdr:row>
      <xdr:rowOff>124460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955800" y="13224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109220</xdr:rowOff>
    </xdr:from>
    <xdr:ext cx="757555" cy="25400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645920" y="1331087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14808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5692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858520" y="13421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公債費以外の比率は、７２．０％と前年度と比べて２．３ポイント減少したものの、類似団体平均を３．４ポイント上回っている。</a:t>
          </a:r>
        </a:p>
        <a:p>
          <a:r>
            <a:rPr kumimoji="1" lang="ja-JP" altLang="en-US" sz="1100">
              <a:solidFill>
                <a:sysClr val="windowText" lastClr="000000"/>
              </a:solidFill>
              <a:latin typeface="ＭＳ Ｐゴシック"/>
              <a:ea typeface="ＭＳ Ｐゴシック"/>
            </a:rPr>
            <a:t>　これは、比率の分母の要素である普通交付税等の経常一般財源等が前年度より４１百万円減少したものの、公営企業会計への繰出金の見直しが主要因となり、補助費等６４百万円減と投資及び出資金・貸付金４８百万円減となったことが大きな要因である。</a:t>
          </a:r>
        </a:p>
        <a:p>
          <a:r>
            <a:rPr kumimoji="1" lang="ja-JP" altLang="en-US" sz="1100">
              <a:solidFill>
                <a:sysClr val="windowText" lastClr="000000"/>
              </a:solidFill>
              <a:latin typeface="ＭＳ Ｐゴシック"/>
              <a:ea typeface="ＭＳ Ｐゴシック"/>
            </a:rPr>
            <a:t>　今後は、人口減少に伴う普通交付税の減少により比率は上昇すると見込まれるため、引き続き行財政改革の推進等により経常経費を縮減するとともに、自主財源の確保に努め、比率の上昇を抑制していく。</a:t>
          </a:r>
        </a:p>
      </xdr:txBody>
    </xdr:sp>
    <xdr:clientData/>
  </xdr:twoCellAnchor>
  <xdr:oneCellAnchor>
    <xdr:from>
      <xdr:col>62</xdr:col>
      <xdr:colOff>6350</xdr:colOff>
      <xdr:row>69</xdr:row>
      <xdr:rowOff>107950</xdr:rowOff>
    </xdr:from>
    <xdr:ext cx="293370"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14806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73912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73912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3912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3912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3912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118110</xdr:rowOff>
    </xdr:from>
    <xdr:to>
      <xdr:col>82</xdr:col>
      <xdr:colOff>107950</xdr:colOff>
      <xdr:row>79</xdr:row>
      <xdr:rowOff>78740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843760" y="1246251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79</xdr:row>
      <xdr:rowOff>50800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4915515"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78740</xdr:rowOff>
    </xdr:from>
    <xdr:to>
      <xdr:col>82</xdr:col>
      <xdr:colOff>179705</xdr:colOff>
      <xdr:row>79</xdr:row>
      <xdr:rowOff>78740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54860" y="13623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33020</xdr:rowOff>
    </xdr:from>
    <xdr:ext cx="762000" cy="25908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4915515"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118110</xdr:rowOff>
    </xdr:from>
    <xdr:to>
      <xdr:col>82</xdr:col>
      <xdr:colOff>179705</xdr:colOff>
      <xdr:row>72</xdr:row>
      <xdr:rowOff>118110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54860" y="124625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104140</xdr:rowOff>
    </xdr:from>
    <xdr:to>
      <xdr:col>82</xdr:col>
      <xdr:colOff>107950</xdr:colOff>
      <xdr:row>77</xdr:row>
      <xdr:rowOff>38100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086840" y="13134340"/>
          <a:ext cx="7569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74</xdr:row>
      <xdr:rowOff>86360</xdr:rowOff>
    </xdr:from>
    <xdr:ext cx="762000" cy="25400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4915515" y="127736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69215</xdr:rowOff>
    </xdr:from>
    <xdr:to>
      <xdr:col>82</xdr:col>
      <xdr:colOff>158750</xdr:colOff>
      <xdr:row>75</xdr:row>
      <xdr:rowOff>170815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9296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75</xdr:row>
      <xdr:rowOff>29210</xdr:rowOff>
    </xdr:from>
    <xdr:to>
      <xdr:col>78</xdr:col>
      <xdr:colOff>69850</xdr:colOff>
      <xdr:row>77</xdr:row>
      <xdr:rowOff>38100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298170" y="12887960"/>
          <a:ext cx="78867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14605</xdr:rowOff>
    </xdr:from>
    <xdr:to>
      <xdr:col>78</xdr:col>
      <xdr:colOff>120650</xdr:colOff>
      <xdr:row>75</xdr:row>
      <xdr:rowOff>116205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03604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126365</xdr:rowOff>
    </xdr:from>
    <xdr:ext cx="735965"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746480" y="126422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29210</xdr:rowOff>
    </xdr:from>
    <xdr:to>
      <xdr:col>73</xdr:col>
      <xdr:colOff>179705</xdr:colOff>
      <xdr:row>77</xdr:row>
      <xdr:rowOff>6350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2491720" y="12887960"/>
          <a:ext cx="80645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94615</xdr:rowOff>
    </xdr:from>
    <xdr:to>
      <xdr:col>74</xdr:col>
      <xdr:colOff>31750</xdr:colOff>
      <xdr:row>75</xdr:row>
      <xdr:rowOff>24765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248640" y="127819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34925</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938760" y="1255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132080</xdr:rowOff>
    </xdr:from>
    <xdr:to>
      <xdr:col>69</xdr:col>
      <xdr:colOff>92075</xdr:colOff>
      <xdr:row>77</xdr:row>
      <xdr:rowOff>6350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1684000" y="1316228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44092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5080</xdr:rowOff>
    </xdr:from>
    <xdr:ext cx="75755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151360" y="12692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1653520" y="129647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134364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8912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1038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755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50112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9296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25400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4915515" y="1305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158750</xdr:rowOff>
    </xdr:from>
    <xdr:to>
      <xdr:col>78</xdr:col>
      <xdr:colOff>120650</xdr:colOff>
      <xdr:row>77</xdr:row>
      <xdr:rowOff>88900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03604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73660</xdr:rowOff>
    </xdr:from>
    <xdr:ext cx="73596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746480" y="13275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149225</xdr:rowOff>
    </xdr:from>
    <xdr:to>
      <xdr:col>74</xdr:col>
      <xdr:colOff>31750</xdr:colOff>
      <xdr:row>75</xdr:row>
      <xdr:rowOff>79375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248640" y="128365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64135</xdr:rowOff>
    </xdr:from>
    <xdr:ext cx="762000" cy="25400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938760" y="12922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126365</xdr:rowOff>
    </xdr:from>
    <xdr:to>
      <xdr:col>69</xdr:col>
      <xdr:colOff>142875</xdr:colOff>
      <xdr:row>77</xdr:row>
      <xdr:rowOff>56515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44092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41275</xdr:rowOff>
    </xdr:from>
    <xdr:ext cx="757555" cy="25400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151360" y="132429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80645</xdr:rowOff>
    </xdr:from>
    <xdr:to>
      <xdr:col>65</xdr:col>
      <xdr:colOff>53975</xdr:colOff>
      <xdr:row>77</xdr:row>
      <xdr:rowOff>10795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1653520" y="131108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167005</xdr:rowOff>
    </xdr:from>
    <xdr:ext cx="762000" cy="25400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1343640" y="13197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280670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11631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60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2615" y="12700"/>
          <a:ext cx="17208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94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79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1365"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375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0226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1365" cy="25400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803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5654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1365"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4231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1082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1365"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659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400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5087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30480</xdr:rowOff>
    </xdr:from>
    <xdr:to>
      <xdr:col>29</xdr:col>
      <xdr:colOff>127000</xdr:colOff>
      <xdr:row>19</xdr:row>
      <xdr:rowOff>154940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099050" y="2306955"/>
          <a:ext cx="0" cy="1153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126365</xdr:rowOff>
    </xdr:from>
    <xdr:ext cx="757555"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4315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104,421</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154940</xdr:rowOff>
    </xdr:from>
    <xdr:to>
      <xdr:col>30</xdr:col>
      <xdr:colOff>25400</xdr:colOff>
      <xdr:row>19</xdr:row>
      <xdr:rowOff>154940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010150" y="34601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116840</xdr:rowOff>
    </xdr:from>
    <xdr:ext cx="757555"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20504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356,555</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30480</xdr:rowOff>
    </xdr:from>
    <xdr:to>
      <xdr:col>30</xdr:col>
      <xdr:colOff>25400</xdr:colOff>
      <xdr:row>13</xdr:row>
      <xdr:rowOff>30480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23069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147320</xdr:rowOff>
    </xdr:from>
    <xdr:to>
      <xdr:col>29</xdr:col>
      <xdr:colOff>127000</xdr:colOff>
      <xdr:row>17</xdr:row>
      <xdr:rowOff>3810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508500" y="2938145"/>
          <a:ext cx="59055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132080</xdr:rowOff>
    </xdr:from>
    <xdr:ext cx="757555" cy="25400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922905"/>
          <a:ext cx="757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204,668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159385</xdr:rowOff>
    </xdr:from>
    <xdr:to>
      <xdr:col>29</xdr:col>
      <xdr:colOff>171450</xdr:colOff>
      <xdr:row>17</xdr:row>
      <xdr:rowOff>89535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048250" y="295021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3810</xdr:rowOff>
    </xdr:from>
    <xdr:to>
      <xdr:col>26</xdr:col>
      <xdr:colOff>50800</xdr:colOff>
      <xdr:row>17</xdr:row>
      <xdr:rowOff>23495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3886200" y="2966085"/>
          <a:ext cx="6223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30480</xdr:rowOff>
    </xdr:from>
    <xdr:to>
      <xdr:col>26</xdr:col>
      <xdr:colOff>101600</xdr:colOff>
      <xdr:row>17</xdr:row>
      <xdr:rowOff>132080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4577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117475</xdr:rowOff>
    </xdr:from>
    <xdr:ext cx="735965"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3079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23495</xdr:rowOff>
    </xdr:from>
    <xdr:to>
      <xdr:col>22</xdr:col>
      <xdr:colOff>114300</xdr:colOff>
      <xdr:row>17</xdr:row>
      <xdr:rowOff>53340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257550" y="2985770"/>
          <a:ext cx="62865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55245</xdr:rowOff>
    </xdr:from>
    <xdr:to>
      <xdr:col>22</xdr:col>
      <xdr:colOff>165100</xdr:colOff>
      <xdr:row>17</xdr:row>
      <xdr:rowOff>156845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8354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141605</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310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53340</xdr:rowOff>
    </xdr:from>
    <xdr:to>
      <xdr:col>18</xdr:col>
      <xdr:colOff>171450</xdr:colOff>
      <xdr:row>17</xdr:row>
      <xdr:rowOff>163195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622550" y="3015615"/>
          <a:ext cx="6350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81280</xdr:rowOff>
    </xdr:from>
    <xdr:to>
      <xdr:col>19</xdr:col>
      <xdr:colOff>38100</xdr:colOff>
      <xdr:row>18</xdr:row>
      <xdr:rowOff>11430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213100" y="304355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167640</xdr:rowOff>
    </xdr:from>
    <xdr:ext cx="762000" cy="25400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3129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102870</xdr:rowOff>
    </xdr:from>
    <xdr:to>
      <xdr:col>15</xdr:col>
      <xdr:colOff>101600</xdr:colOff>
      <xdr:row>18</xdr:row>
      <xdr:rowOff>33020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57175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43180</xdr:rowOff>
    </xdr:from>
    <xdr:ext cx="761365" cy="25400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283400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96520</xdr:rowOff>
    </xdr:from>
    <xdr:to>
      <xdr:col>29</xdr:col>
      <xdr:colOff>171450</xdr:colOff>
      <xdr:row>17</xdr:row>
      <xdr:rowOff>26670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048250" y="288734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113030</xdr:rowOff>
    </xdr:from>
    <xdr:ext cx="75755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27324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218,503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124460</xdr:rowOff>
    </xdr:from>
    <xdr:to>
      <xdr:col>26</xdr:col>
      <xdr:colOff>101600</xdr:colOff>
      <xdr:row>17</xdr:row>
      <xdr:rowOff>54610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457700" y="29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64770</xdr:rowOff>
    </xdr:from>
    <xdr:ext cx="735965" cy="25400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2684145"/>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144145</xdr:rowOff>
    </xdr:from>
    <xdr:to>
      <xdr:col>22</xdr:col>
      <xdr:colOff>165100</xdr:colOff>
      <xdr:row>17</xdr:row>
      <xdr:rowOff>74930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835400" y="2934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84455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270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208,015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2540</xdr:rowOff>
    </xdr:from>
    <xdr:to>
      <xdr:col>19</xdr:col>
      <xdr:colOff>38100</xdr:colOff>
      <xdr:row>17</xdr:row>
      <xdr:rowOff>104140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213100" y="296481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114300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201,553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112395</xdr:rowOff>
    </xdr:from>
    <xdr:to>
      <xdr:col>15</xdr:col>
      <xdr:colOff>101600</xdr:colOff>
      <xdr:row>18</xdr:row>
      <xdr:rowOff>42545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571750" y="307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27305</xdr:rowOff>
    </xdr:from>
    <xdr:ext cx="761365"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3161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177,532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250950"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5098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139700</xdr:rowOff>
    </xdr:from>
    <xdr:to>
      <xdr:col>29</xdr:col>
      <xdr:colOff>127000</xdr:colOff>
      <xdr:row>37</xdr:row>
      <xdr:rowOff>332105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606425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304165</xdr:rowOff>
    </xdr:from>
    <xdr:ext cx="757555" cy="25590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428865"/>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332105</xdr:rowOff>
    </xdr:from>
    <xdr:to>
      <xdr:col>30</xdr:col>
      <xdr:colOff>25400</xdr:colOff>
      <xdr:row>37</xdr:row>
      <xdr:rowOff>332105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45680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55245</xdr:rowOff>
    </xdr:from>
    <xdr:ext cx="757555" cy="25336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80834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94,700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139700</xdr:rowOff>
    </xdr:from>
    <xdr:to>
      <xdr:col>30</xdr:col>
      <xdr:colOff>25400</xdr:colOff>
      <xdr:row>33</xdr:row>
      <xdr:rowOff>139700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60642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235585</xdr:rowOff>
    </xdr:from>
    <xdr:to>
      <xdr:col>29</xdr:col>
      <xdr:colOff>127000</xdr:colOff>
      <xdr:row>36</xdr:row>
      <xdr:rowOff>119380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4508500" y="6845935"/>
          <a:ext cx="590550" cy="226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328295</xdr:rowOff>
    </xdr:from>
    <xdr:ext cx="757555" cy="25527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595745"/>
          <a:ext cx="757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49,555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139700</xdr:rowOff>
    </xdr:from>
    <xdr:to>
      <xdr:col>29</xdr:col>
      <xdr:colOff>171450</xdr:colOff>
      <xdr:row>35</xdr:row>
      <xdr:rowOff>241935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6750050"/>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235585</xdr:rowOff>
    </xdr:from>
    <xdr:to>
      <xdr:col>26</xdr:col>
      <xdr:colOff>50800</xdr:colOff>
      <xdr:row>35</xdr:row>
      <xdr:rowOff>321310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886200" y="6845935"/>
          <a:ext cx="6223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263525</xdr:rowOff>
    </xdr:from>
    <xdr:ext cx="735965"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53097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321310</xdr:rowOff>
    </xdr:from>
    <xdr:to>
      <xdr:col>22</xdr:col>
      <xdr:colOff>114300</xdr:colOff>
      <xdr:row>36</xdr:row>
      <xdr:rowOff>38100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257550" y="6931660"/>
          <a:ext cx="62865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213995</xdr:rowOff>
    </xdr:from>
    <xdr:to>
      <xdr:col>22</xdr:col>
      <xdr:colOff>165100</xdr:colOff>
      <xdr:row>35</xdr:row>
      <xdr:rowOff>316230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325120</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231140</xdr:rowOff>
    </xdr:from>
    <xdr:to>
      <xdr:col>18</xdr:col>
      <xdr:colOff>171450</xdr:colOff>
      <xdr:row>36</xdr:row>
      <xdr:rowOff>38100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622550" y="6841490"/>
          <a:ext cx="635000" cy="149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299720</xdr:rowOff>
    </xdr:from>
    <xdr:to>
      <xdr:col>19</xdr:col>
      <xdr:colOff>38100</xdr:colOff>
      <xdr:row>36</xdr:row>
      <xdr:rowOff>58420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691007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68580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330835</xdr:rowOff>
    </xdr:from>
    <xdr:to>
      <xdr:col>15</xdr:col>
      <xdr:colOff>101600</xdr:colOff>
      <xdr:row>36</xdr:row>
      <xdr:rowOff>89535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74930</xdr:rowOff>
    </xdr:from>
    <xdr:ext cx="761365" cy="25654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70281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68580</xdr:rowOff>
    </xdr:from>
    <xdr:to>
      <xdr:col>29</xdr:col>
      <xdr:colOff>171450</xdr:colOff>
      <xdr:row>36</xdr:row>
      <xdr:rowOff>170180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702183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40640</xdr:rowOff>
    </xdr:from>
    <xdr:ext cx="757555" cy="25717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6993890"/>
          <a:ext cx="757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32,983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184150</xdr:rowOff>
    </xdr:from>
    <xdr:to>
      <xdr:col>26</xdr:col>
      <xdr:colOff>101600</xdr:colOff>
      <xdr:row>35</xdr:row>
      <xdr:rowOff>286385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270510</xdr:rowOff>
    </xdr:from>
    <xdr:ext cx="735965" cy="25590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880860"/>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46,884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270510</xdr:rowOff>
    </xdr:from>
    <xdr:to>
      <xdr:col>22</xdr:col>
      <xdr:colOff>165100</xdr:colOff>
      <xdr:row>36</xdr:row>
      <xdr:rowOff>29210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13970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69672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330835</xdr:rowOff>
    </xdr:from>
    <xdr:to>
      <xdr:col>19</xdr:col>
      <xdr:colOff>38100</xdr:colOff>
      <xdr:row>36</xdr:row>
      <xdr:rowOff>88900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694118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73660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702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181610</xdr:rowOff>
    </xdr:from>
    <xdr:to>
      <xdr:col>15</xdr:col>
      <xdr:colOff>101600</xdr:colOff>
      <xdr:row>35</xdr:row>
      <xdr:rowOff>282575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67919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293370</xdr:rowOff>
    </xdr:from>
    <xdr:ext cx="761365" cy="25527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656082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47,087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49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40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1185" cy="25400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398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185" cy="25400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5826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3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1185" cy="2540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255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00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468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43815</xdr:rowOff>
    </xdr:from>
    <xdr:to>
      <xdr:col>24</xdr:col>
      <xdr:colOff>62865</xdr:colOff>
      <xdr:row>38</xdr:row>
      <xdr:rowOff>91440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176395" y="535876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95250</xdr:rowOff>
    </xdr:from>
    <xdr:ext cx="534670" cy="259080"/>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2291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88,467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91440</xdr:rowOff>
    </xdr:from>
    <xdr:to>
      <xdr:col>24</xdr:col>
      <xdr:colOff>152400</xdr:colOff>
      <xdr:row>38</xdr:row>
      <xdr:rowOff>91440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108450" y="6606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161925</xdr:rowOff>
    </xdr:from>
    <xdr:ext cx="598805" cy="259080"/>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229100" y="513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306,805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43815</xdr:rowOff>
    </xdr:from>
    <xdr:to>
      <xdr:col>24</xdr:col>
      <xdr:colOff>152400</xdr:colOff>
      <xdr:row>31</xdr:row>
      <xdr:rowOff>43815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108450" y="5358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35</xdr:row>
      <xdr:rowOff>79375</xdr:rowOff>
    </xdr:from>
    <xdr:to>
      <xdr:col>24</xdr:col>
      <xdr:colOff>63500</xdr:colOff>
      <xdr:row>35</xdr:row>
      <xdr:rowOff>123190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429000" y="6080125"/>
          <a:ext cx="7493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8805" cy="259080"/>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229100" y="6062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83185</xdr:rowOff>
    </xdr:from>
    <xdr:to>
      <xdr:col>24</xdr:col>
      <xdr:colOff>114300</xdr:colOff>
      <xdr:row>36</xdr:row>
      <xdr:rowOff>13335</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127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123190</xdr:rowOff>
    </xdr:from>
    <xdr:to>
      <xdr:col>19</xdr:col>
      <xdr:colOff>171450</xdr:colOff>
      <xdr:row>35</xdr:row>
      <xdr:rowOff>125730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622550" y="61239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384550" y="6106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27305</xdr:rowOff>
    </xdr:from>
    <xdr:ext cx="593725" cy="259080"/>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154680" y="61995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125730</xdr:rowOff>
    </xdr:from>
    <xdr:to>
      <xdr:col>15</xdr:col>
      <xdr:colOff>50800</xdr:colOff>
      <xdr:row>35</xdr:row>
      <xdr:rowOff>141605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1828800" y="612648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57175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45720</xdr:rowOff>
    </xdr:from>
    <xdr:ext cx="593725"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360930" y="6217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141605</xdr:rowOff>
    </xdr:from>
    <xdr:to>
      <xdr:col>10</xdr:col>
      <xdr:colOff>114300</xdr:colOff>
      <xdr:row>37</xdr:row>
      <xdr:rowOff>47625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028700" y="6142355"/>
          <a:ext cx="8001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7780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89535</xdr:rowOff>
    </xdr:from>
    <xdr:ext cx="593725" cy="25400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548130" y="62617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87630</xdr:rowOff>
    </xdr:from>
    <xdr:to>
      <xdr:col>6</xdr:col>
      <xdr:colOff>38100</xdr:colOff>
      <xdr:row>37</xdr:row>
      <xdr:rowOff>17780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984250" y="6259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34290</xdr:rowOff>
    </xdr:from>
    <xdr:ext cx="593725"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754380" y="60350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130175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127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52070</xdr:rowOff>
    </xdr:from>
    <xdr:ext cx="598805" cy="254000"/>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229100" y="58813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72390</xdr:rowOff>
    </xdr:from>
    <xdr:to>
      <xdr:col>20</xdr:col>
      <xdr:colOff>38100</xdr:colOff>
      <xdr:row>36</xdr:row>
      <xdr:rowOff>2540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384550" y="607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19050</xdr:rowOff>
    </xdr:from>
    <xdr:ext cx="593725" cy="25400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154680" y="58483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74930</xdr:rowOff>
    </xdr:from>
    <xdr:to>
      <xdr:col>15</xdr:col>
      <xdr:colOff>101600</xdr:colOff>
      <xdr:row>36</xdr:row>
      <xdr:rowOff>5080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57175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21590</xdr:rowOff>
    </xdr:from>
    <xdr:ext cx="59372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360930" y="58508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90805</xdr:rowOff>
    </xdr:from>
    <xdr:to>
      <xdr:col>10</xdr:col>
      <xdr:colOff>165100</xdr:colOff>
      <xdr:row>36</xdr:row>
      <xdr:rowOff>20955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7780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37465</xdr:rowOff>
    </xdr:from>
    <xdr:ext cx="59372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548130" y="58667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168275</xdr:rowOff>
    </xdr:from>
    <xdr:to>
      <xdr:col>6</xdr:col>
      <xdr:colOff>38100</xdr:colOff>
      <xdr:row>37</xdr:row>
      <xdr:rowOff>98425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984250" y="6340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89535</xdr:rowOff>
    </xdr:from>
    <xdr:ext cx="593725" cy="25400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754380" y="64331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6667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4749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58</xdr:row>
      <xdr:rowOff>73660</xdr:rowOff>
    </xdr:from>
    <xdr:ext cx="591185" cy="2590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370" y="1001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00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255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00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112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121920</xdr:rowOff>
    </xdr:from>
    <xdr:to>
      <xdr:col>24</xdr:col>
      <xdr:colOff>62865</xdr:colOff>
      <xdr:row>59</xdr:row>
      <xdr:rowOff>96520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176395" y="869442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100330</xdr:rowOff>
    </xdr:from>
    <xdr:ext cx="534670" cy="254000"/>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229100" y="102158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86,273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96520</xdr:rowOff>
    </xdr:from>
    <xdr:to>
      <xdr:col>24</xdr:col>
      <xdr:colOff>152400</xdr:colOff>
      <xdr:row>59</xdr:row>
      <xdr:rowOff>96520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108450" y="10212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68580</xdr:rowOff>
    </xdr:from>
    <xdr:ext cx="598805" cy="25908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229100" y="846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484,645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121920</xdr:rowOff>
    </xdr:from>
    <xdr:to>
      <xdr:col>24</xdr:col>
      <xdr:colOff>152400</xdr:colOff>
      <xdr:row>50</xdr:row>
      <xdr:rowOff>121920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108450" y="8694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25400</xdr:rowOff>
    </xdr:from>
    <xdr:to>
      <xdr:col>24</xdr:col>
      <xdr:colOff>63500</xdr:colOff>
      <xdr:row>58</xdr:row>
      <xdr:rowOff>104140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429000" y="9969500"/>
          <a:ext cx="7493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70485</xdr:rowOff>
    </xdr:from>
    <xdr:ext cx="598805" cy="259080"/>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229100" y="9671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47625</xdr:rowOff>
    </xdr:from>
    <xdr:to>
      <xdr:col>24</xdr:col>
      <xdr:colOff>114300</xdr:colOff>
      <xdr:row>57</xdr:row>
      <xdr:rowOff>149225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1275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104140</xdr:rowOff>
    </xdr:from>
    <xdr:to>
      <xdr:col>19</xdr:col>
      <xdr:colOff>171450</xdr:colOff>
      <xdr:row>58</xdr:row>
      <xdr:rowOff>146050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622550" y="10048240"/>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60325</xdr:rowOff>
    </xdr:from>
    <xdr:to>
      <xdr:col>20</xdr:col>
      <xdr:colOff>38100</xdr:colOff>
      <xdr:row>57</xdr:row>
      <xdr:rowOff>161925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384550" y="9832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7620</xdr:rowOff>
    </xdr:from>
    <xdr:ext cx="593725" cy="25400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154680" y="96088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146050</xdr:rowOff>
    </xdr:from>
    <xdr:to>
      <xdr:col>15</xdr:col>
      <xdr:colOff>50800</xdr:colOff>
      <xdr:row>58</xdr:row>
      <xdr:rowOff>154940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828800" y="1009015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83820</xdr:rowOff>
    </xdr:from>
    <xdr:to>
      <xdr:col>15</xdr:col>
      <xdr:colOff>101600</xdr:colOff>
      <xdr:row>58</xdr:row>
      <xdr:rowOff>13970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57175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30480</xdr:rowOff>
    </xdr:from>
    <xdr:ext cx="593725" cy="25400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360930" y="96316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96520</xdr:rowOff>
    </xdr:from>
    <xdr:to>
      <xdr:col>10</xdr:col>
      <xdr:colOff>114300</xdr:colOff>
      <xdr:row>58</xdr:row>
      <xdr:rowOff>154940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028700" y="10040620"/>
          <a:ext cx="8001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134620</xdr:rowOff>
    </xdr:from>
    <xdr:to>
      <xdr:col>10</xdr:col>
      <xdr:colOff>165100</xdr:colOff>
      <xdr:row>58</xdr:row>
      <xdr:rowOff>64770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7780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81280</xdr:rowOff>
    </xdr:from>
    <xdr:ext cx="59372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548130" y="96824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143510</xdr:rowOff>
    </xdr:from>
    <xdr:to>
      <xdr:col>6</xdr:col>
      <xdr:colOff>38100</xdr:colOff>
      <xdr:row>58</xdr:row>
      <xdr:rowOff>73025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984250" y="99161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89535</xdr:rowOff>
    </xdr:from>
    <xdr:ext cx="593725" cy="25400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754380" y="96907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146050</xdr:rowOff>
    </xdr:from>
    <xdr:to>
      <xdr:col>24</xdr:col>
      <xdr:colOff>114300</xdr:colOff>
      <xdr:row>58</xdr:row>
      <xdr:rowOff>76200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127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124460</xdr:rowOff>
    </xdr:from>
    <xdr:ext cx="598805" cy="259080"/>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229100" y="9897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53340</xdr:rowOff>
    </xdr:from>
    <xdr:to>
      <xdr:col>20</xdr:col>
      <xdr:colOff>38100</xdr:colOff>
      <xdr:row>58</xdr:row>
      <xdr:rowOff>154940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384550" y="9997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146050</xdr:rowOff>
    </xdr:from>
    <xdr:ext cx="593725" cy="25400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154680" y="100901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95250</xdr:rowOff>
    </xdr:from>
    <xdr:to>
      <xdr:col>15</xdr:col>
      <xdr:colOff>101600</xdr:colOff>
      <xdr:row>59</xdr:row>
      <xdr:rowOff>25400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57175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59</xdr:row>
      <xdr:rowOff>17780</xdr:rowOff>
    </xdr:from>
    <xdr:ext cx="593725" cy="25400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360930" y="101333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103505</xdr:rowOff>
    </xdr:from>
    <xdr:to>
      <xdr:col>10</xdr:col>
      <xdr:colOff>165100</xdr:colOff>
      <xdr:row>59</xdr:row>
      <xdr:rowOff>33655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7780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24765</xdr:rowOff>
    </xdr:from>
    <xdr:ext cx="59372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548130" y="101403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45720</xdr:rowOff>
    </xdr:from>
    <xdr:to>
      <xdr:col>6</xdr:col>
      <xdr:colOff>38100</xdr:colOff>
      <xdr:row>58</xdr:row>
      <xdr:rowOff>147320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984250" y="9989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138430</xdr:rowOff>
    </xdr:from>
    <xdr:ext cx="59372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754380" y="100825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66675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4749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1145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00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42545</xdr:rowOff>
    </xdr:from>
    <xdr:to>
      <xdr:col>24</xdr:col>
      <xdr:colOff>62865</xdr:colOff>
      <xdr:row>79</xdr:row>
      <xdr:rowOff>41910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176395" y="1204404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45720</xdr:rowOff>
    </xdr:from>
    <xdr:ext cx="378460" cy="25908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2291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108450" y="13586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160655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2291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81,107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42545</xdr:rowOff>
    </xdr:from>
    <xdr:to>
      <xdr:col>24</xdr:col>
      <xdr:colOff>152400</xdr:colOff>
      <xdr:row>70</xdr:row>
      <xdr:rowOff>42545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2044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132080</xdr:rowOff>
    </xdr:from>
    <xdr:to>
      <xdr:col>24</xdr:col>
      <xdr:colOff>63500</xdr:colOff>
      <xdr:row>76</xdr:row>
      <xdr:rowOff>74930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429000" y="12990830"/>
          <a:ext cx="7493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60325</xdr:rowOff>
    </xdr:from>
    <xdr:ext cx="53467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229100" y="13090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81915</xdr:rowOff>
    </xdr:from>
    <xdr:to>
      <xdr:col>24</xdr:col>
      <xdr:colOff>114300</xdr:colOff>
      <xdr:row>77</xdr:row>
      <xdr:rowOff>12065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127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109220</xdr:rowOff>
    </xdr:from>
    <xdr:to>
      <xdr:col>19</xdr:col>
      <xdr:colOff>171450</xdr:colOff>
      <xdr:row>75</xdr:row>
      <xdr:rowOff>132080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622550" y="1296797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96520</xdr:rowOff>
    </xdr:from>
    <xdr:to>
      <xdr:col>20</xdr:col>
      <xdr:colOff>38100</xdr:colOff>
      <xdr:row>77</xdr:row>
      <xdr:rowOff>26670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384550" y="13126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17780</xdr:rowOff>
    </xdr:from>
    <xdr:ext cx="529590" cy="25400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1870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109220</xdr:rowOff>
    </xdr:from>
    <xdr:to>
      <xdr:col>15</xdr:col>
      <xdr:colOff>50800</xdr:colOff>
      <xdr:row>77</xdr:row>
      <xdr:rowOff>100965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828800" y="12967970"/>
          <a:ext cx="79375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119380</xdr:rowOff>
    </xdr:from>
    <xdr:to>
      <xdr:col>15</xdr:col>
      <xdr:colOff>101600</xdr:colOff>
      <xdr:row>77</xdr:row>
      <xdr:rowOff>49530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57175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40640</xdr:rowOff>
    </xdr:from>
    <xdr:ext cx="529590" cy="25400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393315" y="13242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100965</xdr:rowOff>
    </xdr:from>
    <xdr:to>
      <xdr:col>10</xdr:col>
      <xdr:colOff>114300</xdr:colOff>
      <xdr:row>78</xdr:row>
      <xdr:rowOff>12700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028700" y="13302615"/>
          <a:ext cx="8001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163195</xdr:rowOff>
    </xdr:from>
    <xdr:to>
      <xdr:col>10</xdr:col>
      <xdr:colOff>165100</xdr:colOff>
      <xdr:row>77</xdr:row>
      <xdr:rowOff>93345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778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109855</xdr:rowOff>
    </xdr:from>
    <xdr:ext cx="530225" cy="25400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580515" y="1296860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33655</xdr:rowOff>
    </xdr:from>
    <xdr:to>
      <xdr:col>6</xdr:col>
      <xdr:colOff>38100</xdr:colOff>
      <xdr:row>77</xdr:row>
      <xdr:rowOff>135255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984250" y="13235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151765</xdr:rowOff>
    </xdr:from>
    <xdr:ext cx="52959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786765" y="13010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24130</xdr:rowOff>
    </xdr:from>
    <xdr:to>
      <xdr:col>24</xdr:col>
      <xdr:colOff>114300</xdr:colOff>
      <xdr:row>76</xdr:row>
      <xdr:rowOff>125730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127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46990</xdr:rowOff>
    </xdr:from>
    <xdr:ext cx="53467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229100" y="1290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81280</xdr:rowOff>
    </xdr:from>
    <xdr:to>
      <xdr:col>20</xdr:col>
      <xdr:colOff>38100</xdr:colOff>
      <xdr:row>76</xdr:row>
      <xdr:rowOff>11430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384550" y="1294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27940</xdr:rowOff>
    </xdr:from>
    <xdr:ext cx="52959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187065" y="12715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58420</xdr:rowOff>
    </xdr:from>
    <xdr:to>
      <xdr:col>15</xdr:col>
      <xdr:colOff>101600</xdr:colOff>
      <xdr:row>75</xdr:row>
      <xdr:rowOff>160020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57175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5080</xdr:rowOff>
    </xdr:from>
    <xdr:ext cx="52959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393315" y="12692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50165</xdr:rowOff>
    </xdr:from>
    <xdr:to>
      <xdr:col>10</xdr:col>
      <xdr:colOff>165100</xdr:colOff>
      <xdr:row>77</xdr:row>
      <xdr:rowOff>151765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7780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143510</xdr:rowOff>
    </xdr:from>
    <xdr:ext cx="530225" cy="25400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580515" y="133451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133350</xdr:rowOff>
    </xdr:from>
    <xdr:to>
      <xdr:col>6</xdr:col>
      <xdr:colOff>38100</xdr:colOff>
      <xdr:row>78</xdr:row>
      <xdr:rowOff>63500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984250" y="13335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54610</xdr:rowOff>
    </xdr:from>
    <xdr:ext cx="529590" cy="25400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786765" y="13427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6675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4749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7113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400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11455" y="16971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82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400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668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54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400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399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970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1185" cy="25400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82801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1185"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542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39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1185" cy="25400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5651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00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95885</xdr:rowOff>
    </xdr:from>
    <xdr:to>
      <xdr:col>24</xdr:col>
      <xdr:colOff>62865</xdr:colOff>
      <xdr:row>98</xdr:row>
      <xdr:rowOff>134620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176395" y="1552638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138430</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229100" y="1694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48,529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134620</xdr:rowOff>
    </xdr:from>
    <xdr:to>
      <xdr:col>24</xdr:col>
      <xdr:colOff>152400</xdr:colOff>
      <xdr:row>98</xdr:row>
      <xdr:rowOff>134620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6936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42545</xdr:rowOff>
    </xdr:from>
    <xdr:ext cx="598805" cy="25400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229100" y="15301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95885</xdr:rowOff>
    </xdr:from>
    <xdr:to>
      <xdr:col>24</xdr:col>
      <xdr:colOff>152400</xdr:colOff>
      <xdr:row>90</xdr:row>
      <xdr:rowOff>95885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5526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140335</xdr:rowOff>
    </xdr:from>
    <xdr:to>
      <xdr:col>24</xdr:col>
      <xdr:colOff>63500</xdr:colOff>
      <xdr:row>96</xdr:row>
      <xdr:rowOff>152400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429000" y="16599535"/>
          <a:ext cx="749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82550</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229100" y="16198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59690</xdr:rowOff>
    </xdr:from>
    <xdr:to>
      <xdr:col>24</xdr:col>
      <xdr:colOff>114300</xdr:colOff>
      <xdr:row>95</xdr:row>
      <xdr:rowOff>161290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1275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140335</xdr:rowOff>
    </xdr:from>
    <xdr:to>
      <xdr:col>19</xdr:col>
      <xdr:colOff>171450</xdr:colOff>
      <xdr:row>97</xdr:row>
      <xdr:rowOff>116840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622550" y="16599535"/>
          <a:ext cx="80645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155575</xdr:rowOff>
    </xdr:from>
    <xdr:to>
      <xdr:col>20</xdr:col>
      <xdr:colOff>38100</xdr:colOff>
      <xdr:row>96</xdr:row>
      <xdr:rowOff>86360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84550" y="164433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102235</xdr:rowOff>
    </xdr:from>
    <xdr:ext cx="529590"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187065" y="162185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116840</xdr:rowOff>
    </xdr:from>
    <xdr:to>
      <xdr:col>15</xdr:col>
      <xdr:colOff>50800</xdr:colOff>
      <xdr:row>98</xdr:row>
      <xdr:rowOff>19685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828800" y="16747490"/>
          <a:ext cx="7937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45720</xdr:rowOff>
    </xdr:from>
    <xdr:to>
      <xdr:col>15</xdr:col>
      <xdr:colOff>101600</xdr:colOff>
      <xdr:row>95</xdr:row>
      <xdr:rowOff>147320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71750" y="163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163830</xdr:rowOff>
    </xdr:from>
    <xdr:ext cx="59372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60930" y="161086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122555</xdr:rowOff>
    </xdr:from>
    <xdr:to>
      <xdr:col>10</xdr:col>
      <xdr:colOff>114300</xdr:colOff>
      <xdr:row>98</xdr:row>
      <xdr:rowOff>19685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028700" y="16753205"/>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160655</xdr:rowOff>
    </xdr:from>
    <xdr:to>
      <xdr:col>10</xdr:col>
      <xdr:colOff>165100</xdr:colOff>
      <xdr:row>97</xdr:row>
      <xdr:rowOff>90805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780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107315</xdr:rowOff>
    </xdr:from>
    <xdr:ext cx="53022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80515" y="16395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xdr:rowOff>
    </xdr:from>
    <xdr:to>
      <xdr:col>6</xdr:col>
      <xdr:colOff>38100</xdr:colOff>
      <xdr:row>97</xdr:row>
      <xdr:rowOff>102235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84250" y="16631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118745</xdr:rowOff>
    </xdr:from>
    <xdr:ext cx="52959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86765" y="16406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101600</xdr:rowOff>
    </xdr:from>
    <xdr:to>
      <xdr:col>24</xdr:col>
      <xdr:colOff>114300</xdr:colOff>
      <xdr:row>97</xdr:row>
      <xdr:rowOff>31750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127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80010</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229100" y="1653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89535</xdr:rowOff>
    </xdr:from>
    <xdr:to>
      <xdr:col>20</xdr:col>
      <xdr:colOff>38100</xdr:colOff>
      <xdr:row>97</xdr:row>
      <xdr:rowOff>19685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84550" y="16548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10795</xdr:rowOff>
    </xdr:from>
    <xdr:ext cx="529590"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187065" y="166414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66040</xdr:rowOff>
    </xdr:from>
    <xdr:to>
      <xdr:col>15</xdr:col>
      <xdr:colOff>101600</xdr:colOff>
      <xdr:row>97</xdr:row>
      <xdr:rowOff>167640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7175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158750</xdr:rowOff>
    </xdr:from>
    <xdr:ext cx="52959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93315" y="16789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140335</xdr:rowOff>
    </xdr:from>
    <xdr:to>
      <xdr:col>10</xdr:col>
      <xdr:colOff>165100</xdr:colOff>
      <xdr:row>98</xdr:row>
      <xdr:rowOff>70485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780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61595</xdr:rowOff>
    </xdr:from>
    <xdr:ext cx="53022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80515" y="16863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71755</xdr:rowOff>
    </xdr:from>
    <xdr:to>
      <xdr:col>6</xdr:col>
      <xdr:colOff>38100</xdr:colOff>
      <xdr:row>98</xdr:row>
      <xdr:rowOff>1905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84250" y="16702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164465</xdr:rowOff>
    </xdr:from>
    <xdr:ext cx="52959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86765" y="16795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2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654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72643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197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185" cy="25400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417820" y="6055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574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1185" cy="25400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17820" y="5598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2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1185" cy="25400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7820" y="5140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00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468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166370</xdr:rowOff>
    </xdr:from>
    <xdr:to>
      <xdr:col>54</xdr:col>
      <xdr:colOff>171450</xdr:colOff>
      <xdr:row>37</xdr:row>
      <xdr:rowOff>111760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429750" y="530987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115570</xdr:rowOff>
    </xdr:from>
    <xdr:ext cx="534035" cy="25908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9480550" y="645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111760</xdr:rowOff>
    </xdr:from>
    <xdr:to>
      <xdr:col>55</xdr:col>
      <xdr:colOff>88900</xdr:colOff>
      <xdr:row>37</xdr:row>
      <xdr:rowOff>111760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359900" y="6455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98170" cy="25400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9480550" y="5084445"/>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588,725</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359900" y="5309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15240</xdr:rowOff>
    </xdr:from>
    <xdr:to>
      <xdr:col>55</xdr:col>
      <xdr:colOff>0</xdr:colOff>
      <xdr:row>36</xdr:row>
      <xdr:rowOff>80010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686800" y="6187440"/>
          <a:ext cx="742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161925</xdr:rowOff>
    </xdr:from>
    <xdr:ext cx="598170" cy="25908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9480550" y="599122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139065</xdr:rowOff>
    </xdr:from>
    <xdr:to>
      <xdr:col>55</xdr:col>
      <xdr:colOff>50800</xdr:colOff>
      <xdr:row>36</xdr:row>
      <xdr:rowOff>69215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398000" y="6139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15240</xdr:rowOff>
    </xdr:from>
    <xdr:to>
      <xdr:col>50</xdr:col>
      <xdr:colOff>114300</xdr:colOff>
      <xdr:row>36</xdr:row>
      <xdr:rowOff>67945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86700" y="6187440"/>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163830</xdr:rowOff>
    </xdr:from>
    <xdr:to>
      <xdr:col>50</xdr:col>
      <xdr:colOff>165100</xdr:colOff>
      <xdr:row>36</xdr:row>
      <xdr:rowOff>93980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36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85090</xdr:rowOff>
    </xdr:from>
    <xdr:ext cx="59372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06130" y="62572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169545</xdr:rowOff>
    </xdr:from>
    <xdr:to>
      <xdr:col>45</xdr:col>
      <xdr:colOff>171450</xdr:colOff>
      <xdr:row>36</xdr:row>
      <xdr:rowOff>67945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080250" y="5998845"/>
          <a:ext cx="80645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31115</xdr:rowOff>
    </xdr:from>
    <xdr:to>
      <xdr:col>46</xdr:col>
      <xdr:colOff>38100</xdr:colOff>
      <xdr:row>36</xdr:row>
      <xdr:rowOff>132715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42250" y="6203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123825</xdr:rowOff>
    </xdr:from>
    <xdr:ext cx="593725" cy="25400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612380" y="62960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169545</xdr:rowOff>
    </xdr:from>
    <xdr:to>
      <xdr:col>41</xdr:col>
      <xdr:colOff>50800</xdr:colOff>
      <xdr:row>36</xdr:row>
      <xdr:rowOff>168910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286500" y="5998845"/>
          <a:ext cx="79375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137795</xdr:rowOff>
    </xdr:from>
    <xdr:to>
      <xdr:col>41</xdr:col>
      <xdr:colOff>101600</xdr:colOff>
      <xdr:row>35</xdr:row>
      <xdr:rowOff>67945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02945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59055</xdr:rowOff>
    </xdr:from>
    <xdr:ext cx="59372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818630" y="6059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88900</xdr:rowOff>
    </xdr:from>
    <xdr:to>
      <xdr:col>36</xdr:col>
      <xdr:colOff>165100</xdr:colOff>
      <xdr:row>37</xdr:row>
      <xdr:rowOff>19050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235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35560</xdr:rowOff>
    </xdr:from>
    <xdr:ext cx="59372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005830" y="60363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29210</xdr:rowOff>
    </xdr:from>
    <xdr:to>
      <xdr:col>55</xdr:col>
      <xdr:colOff>50800</xdr:colOff>
      <xdr:row>36</xdr:row>
      <xdr:rowOff>130810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398000" y="6201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7620</xdr:rowOff>
    </xdr:from>
    <xdr:ext cx="598170" cy="25400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9480550" y="6179820"/>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176,077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135890</xdr:rowOff>
    </xdr:from>
    <xdr:to>
      <xdr:col>50</xdr:col>
      <xdr:colOff>165100</xdr:colOff>
      <xdr:row>36</xdr:row>
      <xdr:rowOff>66040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360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82550</xdr:rowOff>
    </xdr:from>
    <xdr:ext cx="59372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06130" y="59118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17780</xdr:rowOff>
    </xdr:from>
    <xdr:to>
      <xdr:col>46</xdr:col>
      <xdr:colOff>38100</xdr:colOff>
      <xdr:row>36</xdr:row>
      <xdr:rowOff>118745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42250" y="618998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135255</xdr:rowOff>
    </xdr:from>
    <xdr:ext cx="593725" cy="25400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12380" y="59645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118745</xdr:rowOff>
    </xdr:from>
    <xdr:to>
      <xdr:col>41</xdr:col>
      <xdr:colOff>101600</xdr:colOff>
      <xdr:row>35</xdr:row>
      <xdr:rowOff>48895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02945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65405</xdr:rowOff>
    </xdr:from>
    <xdr:ext cx="593725" cy="25400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818630" y="57232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118110</xdr:rowOff>
    </xdr:from>
    <xdr:to>
      <xdr:col>36</xdr:col>
      <xdr:colOff>165100</xdr:colOff>
      <xdr:row>37</xdr:row>
      <xdr:rowOff>48260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235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39370</xdr:rowOff>
    </xdr:from>
    <xdr:ext cx="59372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005830" y="63830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2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5956300" y="10255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168910</xdr:rowOff>
    </xdr:from>
    <xdr:ext cx="243840" cy="25400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26430" y="1011301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9969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54610</xdr:rowOff>
    </xdr:from>
    <xdr:ext cx="591185" cy="25400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417820" y="9827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9683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111760</xdr:rowOff>
    </xdr:from>
    <xdr:ext cx="591185" cy="25400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417820" y="954151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00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17820" y="9255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112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54610</xdr:rowOff>
    </xdr:from>
    <xdr:ext cx="591185" cy="25400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17820" y="897001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82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1185" cy="25400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7820" y="86842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540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48</xdr:row>
      <xdr:rowOff>168910</xdr:rowOff>
    </xdr:from>
    <xdr:ext cx="591185" cy="25400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7820" y="839851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00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17820" y="8112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154940</xdr:rowOff>
    </xdr:from>
    <xdr:to>
      <xdr:col>54</xdr:col>
      <xdr:colOff>171450</xdr:colOff>
      <xdr:row>59</xdr:row>
      <xdr:rowOff>12700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429750" y="872744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16510</xdr:rowOff>
    </xdr:from>
    <xdr:ext cx="534035" cy="25908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9480550" y="1013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12700</xdr:rowOff>
    </xdr:from>
    <xdr:to>
      <xdr:col>55</xdr:col>
      <xdr:colOff>88900</xdr:colOff>
      <xdr:row>59</xdr:row>
      <xdr:rowOff>12700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10128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100965</xdr:rowOff>
    </xdr:from>
    <xdr:ext cx="598170" cy="254000"/>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9480550" y="8502015"/>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534,892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154940</xdr:rowOff>
    </xdr:from>
    <xdr:to>
      <xdr:col>55</xdr:col>
      <xdr:colOff>88900</xdr:colOff>
      <xdr:row>50</xdr:row>
      <xdr:rowOff>154940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359900" y="8727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5080</xdr:rowOff>
    </xdr:from>
    <xdr:to>
      <xdr:col>55</xdr:col>
      <xdr:colOff>0</xdr:colOff>
      <xdr:row>58</xdr:row>
      <xdr:rowOff>77470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686800" y="9949180"/>
          <a:ext cx="7429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69215</xdr:rowOff>
    </xdr:from>
    <xdr:ext cx="598170"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9480550" y="949896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46355</xdr:rowOff>
    </xdr:from>
    <xdr:to>
      <xdr:col>55</xdr:col>
      <xdr:colOff>50800</xdr:colOff>
      <xdr:row>56</xdr:row>
      <xdr:rowOff>147955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398000" y="9647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5080</xdr:rowOff>
    </xdr:from>
    <xdr:to>
      <xdr:col>50</xdr:col>
      <xdr:colOff>114300</xdr:colOff>
      <xdr:row>58</xdr:row>
      <xdr:rowOff>146685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86700" y="9949180"/>
          <a:ext cx="8001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18415</xdr:rowOff>
    </xdr:from>
    <xdr:to>
      <xdr:col>50</xdr:col>
      <xdr:colOff>165100</xdr:colOff>
      <xdr:row>56</xdr:row>
      <xdr:rowOff>120650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360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136525</xdr:rowOff>
    </xdr:from>
    <xdr:ext cx="593725" cy="2584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06130" y="93948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92710</xdr:rowOff>
    </xdr:from>
    <xdr:to>
      <xdr:col>45</xdr:col>
      <xdr:colOff>171450</xdr:colOff>
      <xdr:row>58</xdr:row>
      <xdr:rowOff>146685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080250" y="9865360"/>
          <a:ext cx="8064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40640</xdr:rowOff>
    </xdr:from>
    <xdr:to>
      <xdr:col>46</xdr:col>
      <xdr:colOff>38100</xdr:colOff>
      <xdr:row>56</xdr:row>
      <xdr:rowOff>142240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42250" y="9641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158750</xdr:rowOff>
    </xdr:from>
    <xdr:ext cx="59372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12380" y="94170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92710</xdr:rowOff>
    </xdr:from>
    <xdr:to>
      <xdr:col>41</xdr:col>
      <xdr:colOff>50800</xdr:colOff>
      <xdr:row>58</xdr:row>
      <xdr:rowOff>59055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286500" y="9865360"/>
          <a:ext cx="7937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31115</xdr:rowOff>
    </xdr:from>
    <xdr:to>
      <xdr:col>41</xdr:col>
      <xdr:colOff>101600</xdr:colOff>
      <xdr:row>56</xdr:row>
      <xdr:rowOff>132715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02945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149225</xdr:rowOff>
    </xdr:from>
    <xdr:ext cx="59372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818630" y="94075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235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6350</xdr:rowOff>
    </xdr:from>
    <xdr:ext cx="593725" cy="25400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005830" y="94361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26670</xdr:rowOff>
    </xdr:from>
    <xdr:to>
      <xdr:col>55</xdr:col>
      <xdr:colOff>50800</xdr:colOff>
      <xdr:row>58</xdr:row>
      <xdr:rowOff>128270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398000" y="9970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113030</xdr:rowOff>
    </xdr:from>
    <xdr:ext cx="534035" cy="259080"/>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9480550" y="988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125730</xdr:rowOff>
    </xdr:from>
    <xdr:to>
      <xdr:col>50</xdr:col>
      <xdr:colOff>165100</xdr:colOff>
      <xdr:row>58</xdr:row>
      <xdr:rowOff>55880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36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46990</xdr:rowOff>
    </xdr:from>
    <xdr:ext cx="59372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06130" y="99910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95885</xdr:rowOff>
    </xdr:from>
    <xdr:to>
      <xdr:col>46</xdr:col>
      <xdr:colOff>38100</xdr:colOff>
      <xdr:row>59</xdr:row>
      <xdr:rowOff>26035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42250" y="10039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17780</xdr:rowOff>
    </xdr:from>
    <xdr:ext cx="529590" cy="25400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44765" y="10133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41910</xdr:rowOff>
    </xdr:from>
    <xdr:to>
      <xdr:col>41</xdr:col>
      <xdr:colOff>101600</xdr:colOff>
      <xdr:row>57</xdr:row>
      <xdr:rowOff>143510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02945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134620</xdr:rowOff>
    </xdr:from>
    <xdr:ext cx="593725" cy="25400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818630" y="99072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8255</xdr:rowOff>
    </xdr:from>
    <xdr:to>
      <xdr:col>36</xdr:col>
      <xdr:colOff>165100</xdr:colOff>
      <xdr:row>58</xdr:row>
      <xdr:rowOff>109855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235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100965</xdr:rowOff>
    </xdr:from>
    <xdr:ext cx="530225" cy="25400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38215" y="1004506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2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72643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185" cy="25400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17820" y="12913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00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17820" y="12456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185" cy="25400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17820" y="11998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00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1782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140335</xdr:rowOff>
    </xdr:from>
    <xdr:to>
      <xdr:col>54</xdr:col>
      <xdr:colOff>171450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429750" y="12141835"/>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8920" cy="25400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9480550" y="1351661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35990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86995</xdr:rowOff>
    </xdr:from>
    <xdr:ext cx="598170" cy="25400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9480550" y="11917045"/>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299,831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140335</xdr:rowOff>
    </xdr:from>
    <xdr:to>
      <xdr:col>55</xdr:col>
      <xdr:colOff>88900</xdr:colOff>
      <xdr:row>70</xdr:row>
      <xdr:rowOff>140335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359900" y="12141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156845</xdr:rowOff>
    </xdr:from>
    <xdr:to>
      <xdr:col>55</xdr:col>
      <xdr:colOff>0</xdr:colOff>
      <xdr:row>78</xdr:row>
      <xdr:rowOff>50165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686800" y="13358495"/>
          <a:ext cx="742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34035" cy="25908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9480550" y="130810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27940</xdr:rowOff>
    </xdr:from>
    <xdr:to>
      <xdr:col>55</xdr:col>
      <xdr:colOff>50800</xdr:colOff>
      <xdr:row>77</xdr:row>
      <xdr:rowOff>129540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398000" y="13229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50165</xdr:rowOff>
    </xdr:from>
    <xdr:to>
      <xdr:col>50</xdr:col>
      <xdr:colOff>114300</xdr:colOff>
      <xdr:row>78</xdr:row>
      <xdr:rowOff>64770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86700" y="1342326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167640</xdr:rowOff>
    </xdr:from>
    <xdr:to>
      <xdr:col>50</xdr:col>
      <xdr:colOff>165100</xdr:colOff>
      <xdr:row>77</xdr:row>
      <xdr:rowOff>97790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36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114300</xdr:rowOff>
    </xdr:from>
    <xdr:ext cx="53022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38515" y="12973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170815</xdr:rowOff>
    </xdr:from>
    <xdr:to>
      <xdr:col>45</xdr:col>
      <xdr:colOff>171450</xdr:colOff>
      <xdr:row>78</xdr:row>
      <xdr:rowOff>64770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080250" y="13201015"/>
          <a:ext cx="80645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47625</xdr:rowOff>
    </xdr:from>
    <xdr:to>
      <xdr:col>46</xdr:col>
      <xdr:colOff>38100</xdr:colOff>
      <xdr:row>77</xdr:row>
      <xdr:rowOff>149225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42250" y="13249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166370</xdr:rowOff>
    </xdr:from>
    <xdr:ext cx="529590" cy="25400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44765" y="13025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170815</xdr:rowOff>
    </xdr:from>
    <xdr:to>
      <xdr:col>41</xdr:col>
      <xdr:colOff>50800</xdr:colOff>
      <xdr:row>77</xdr:row>
      <xdr:rowOff>151130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286500" y="13201015"/>
          <a:ext cx="79375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48260</xdr:rowOff>
    </xdr:from>
    <xdr:to>
      <xdr:col>41</xdr:col>
      <xdr:colOff>101600</xdr:colOff>
      <xdr:row>77</xdr:row>
      <xdr:rowOff>149860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02945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140970</xdr:rowOff>
    </xdr:from>
    <xdr:ext cx="52959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851015" y="13342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61595</xdr:rowOff>
    </xdr:from>
    <xdr:to>
      <xdr:col>36</xdr:col>
      <xdr:colOff>165100</xdr:colOff>
      <xdr:row>77</xdr:row>
      <xdr:rowOff>163195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2357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8255</xdr:rowOff>
    </xdr:from>
    <xdr:ext cx="530225" cy="25400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038215" y="1303845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106045</xdr:rowOff>
    </xdr:from>
    <xdr:to>
      <xdr:col>55</xdr:col>
      <xdr:colOff>50800</xdr:colOff>
      <xdr:row>78</xdr:row>
      <xdr:rowOff>36195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398000" y="13307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84455</xdr:rowOff>
    </xdr:from>
    <xdr:ext cx="534035" cy="25908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9480550" y="1328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170815</xdr:rowOff>
    </xdr:from>
    <xdr:to>
      <xdr:col>50</xdr:col>
      <xdr:colOff>165100</xdr:colOff>
      <xdr:row>78</xdr:row>
      <xdr:rowOff>100965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360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92075</xdr:rowOff>
    </xdr:from>
    <xdr:ext cx="53022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38515" y="13465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13970</xdr:rowOff>
    </xdr:from>
    <xdr:to>
      <xdr:col>46</xdr:col>
      <xdr:colOff>38100</xdr:colOff>
      <xdr:row>78</xdr:row>
      <xdr:rowOff>115570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42250" y="13387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106680</xdr:rowOff>
    </xdr:from>
    <xdr:ext cx="52959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44765" y="13479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120650</xdr:rowOff>
    </xdr:from>
    <xdr:to>
      <xdr:col>41</xdr:col>
      <xdr:colOff>101600</xdr:colOff>
      <xdr:row>77</xdr:row>
      <xdr:rowOff>50165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02945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66675</xdr:rowOff>
    </xdr:from>
    <xdr:ext cx="529590" cy="25400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51015" y="12925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100330</xdr:rowOff>
    </xdr:from>
    <xdr:to>
      <xdr:col>36</xdr:col>
      <xdr:colOff>165100</xdr:colOff>
      <xdr:row>78</xdr:row>
      <xdr:rowOff>30480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2357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21590</xdr:rowOff>
    </xdr:from>
    <xdr:ext cx="53022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38215" y="13394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2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72643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118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1782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00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17820" y="1611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1782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1782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00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1782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15240</xdr:rowOff>
    </xdr:from>
    <xdr:to>
      <xdr:col>54</xdr:col>
      <xdr:colOff>171450</xdr:colOff>
      <xdr:row>98</xdr:row>
      <xdr:rowOff>156845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429750" y="15617190"/>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160655</xdr:rowOff>
    </xdr:from>
    <xdr:ext cx="534035" cy="259080"/>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9480550" y="16962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156845</xdr:rowOff>
    </xdr:from>
    <xdr:to>
      <xdr:col>55</xdr:col>
      <xdr:colOff>88900</xdr:colOff>
      <xdr:row>98</xdr:row>
      <xdr:rowOff>156845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6958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133350</xdr:rowOff>
    </xdr:from>
    <xdr:ext cx="598170" cy="254000"/>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9480550" y="15392400"/>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15240</xdr:rowOff>
    </xdr:from>
    <xdr:to>
      <xdr:col>55</xdr:col>
      <xdr:colOff>88900</xdr:colOff>
      <xdr:row>91</xdr:row>
      <xdr:rowOff>15240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359900" y="15617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130175</xdr:rowOff>
    </xdr:from>
    <xdr:to>
      <xdr:col>55</xdr:col>
      <xdr:colOff>0</xdr:colOff>
      <xdr:row>98</xdr:row>
      <xdr:rowOff>98425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686800" y="16760825"/>
          <a:ext cx="7429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113665</xdr:rowOff>
    </xdr:from>
    <xdr:ext cx="598170" cy="2584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9480550" y="164014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90805</xdr:rowOff>
    </xdr:from>
    <xdr:to>
      <xdr:col>55</xdr:col>
      <xdr:colOff>50800</xdr:colOff>
      <xdr:row>97</xdr:row>
      <xdr:rowOff>20955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398000" y="16550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130175</xdr:rowOff>
    </xdr:from>
    <xdr:to>
      <xdr:col>50</xdr:col>
      <xdr:colOff>114300</xdr:colOff>
      <xdr:row>98</xdr:row>
      <xdr:rowOff>149860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86700" y="16760825"/>
          <a:ext cx="8001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81915</xdr:rowOff>
    </xdr:from>
    <xdr:to>
      <xdr:col>50</xdr:col>
      <xdr:colOff>165100</xdr:colOff>
      <xdr:row>97</xdr:row>
      <xdr:rowOff>12065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360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29210</xdr:rowOff>
    </xdr:from>
    <xdr:ext cx="593725" cy="25400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06130" y="163169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81280</xdr:rowOff>
    </xdr:from>
    <xdr:to>
      <xdr:col>45</xdr:col>
      <xdr:colOff>171450</xdr:colOff>
      <xdr:row>98</xdr:row>
      <xdr:rowOff>149860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080250" y="16883380"/>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102235</xdr:rowOff>
    </xdr:from>
    <xdr:to>
      <xdr:col>46</xdr:col>
      <xdr:colOff>38100</xdr:colOff>
      <xdr:row>97</xdr:row>
      <xdr:rowOff>32385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42250" y="16561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48895</xdr:rowOff>
    </xdr:from>
    <xdr:ext cx="59372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12380" y="163366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81280</xdr:rowOff>
    </xdr:from>
    <xdr:to>
      <xdr:col>41</xdr:col>
      <xdr:colOff>50800</xdr:colOff>
      <xdr:row>98</xdr:row>
      <xdr:rowOff>81915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286500" y="1688338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36830</xdr:rowOff>
    </xdr:from>
    <xdr:to>
      <xdr:col>41</xdr:col>
      <xdr:colOff>101600</xdr:colOff>
      <xdr:row>96</xdr:row>
      <xdr:rowOff>138430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02945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154940</xdr:rowOff>
    </xdr:from>
    <xdr:ext cx="593725" cy="25400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818630" y="162712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78740</xdr:rowOff>
    </xdr:from>
    <xdr:to>
      <xdr:col>36</xdr:col>
      <xdr:colOff>165100</xdr:colOff>
      <xdr:row>97</xdr:row>
      <xdr:rowOff>8890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235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25400</xdr:rowOff>
    </xdr:from>
    <xdr:ext cx="59372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005830" y="16313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47625</xdr:rowOff>
    </xdr:from>
    <xdr:to>
      <xdr:col>55</xdr:col>
      <xdr:colOff>50800</xdr:colOff>
      <xdr:row>98</xdr:row>
      <xdr:rowOff>149225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398000" y="16849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133985</xdr:rowOff>
    </xdr:from>
    <xdr:ext cx="534035" cy="25400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9480550" y="1676463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79375</xdr:rowOff>
    </xdr:from>
    <xdr:to>
      <xdr:col>50</xdr:col>
      <xdr:colOff>165100</xdr:colOff>
      <xdr:row>98</xdr:row>
      <xdr:rowOff>9525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360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xdr:rowOff>
    </xdr:from>
    <xdr:ext cx="53022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38515" y="16802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99060</xdr:rowOff>
    </xdr:from>
    <xdr:to>
      <xdr:col>46</xdr:col>
      <xdr:colOff>38100</xdr:colOff>
      <xdr:row>99</xdr:row>
      <xdr:rowOff>29210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42250" y="16901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20320</xdr:rowOff>
    </xdr:from>
    <xdr:ext cx="529590" cy="25400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44765" y="16993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30480</xdr:rowOff>
    </xdr:from>
    <xdr:to>
      <xdr:col>41</xdr:col>
      <xdr:colOff>101600</xdr:colOff>
      <xdr:row>98</xdr:row>
      <xdr:rowOff>132080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02945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123190</xdr:rowOff>
    </xdr:from>
    <xdr:ext cx="529590" cy="25400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851015" y="16925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31115</xdr:rowOff>
    </xdr:from>
    <xdr:to>
      <xdr:col>36</xdr:col>
      <xdr:colOff>165100</xdr:colOff>
      <xdr:row>98</xdr:row>
      <xdr:rowOff>132715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2357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123825</xdr:rowOff>
    </xdr:from>
    <xdr:ext cx="530225" cy="25400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038215" y="1692592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3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169650" y="4635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9778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334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185" cy="25400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669270" y="5826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118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6692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6692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00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669270" y="468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43180</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698345" y="5358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47447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161290</xdr:rowOff>
    </xdr:from>
    <xdr:ext cx="598805" cy="25908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47447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180,156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43180</xdr:rowOff>
    </xdr:from>
    <xdr:to>
      <xdr:col>86</xdr:col>
      <xdr:colOff>25400</xdr:colOff>
      <xdr:row>31</xdr:row>
      <xdr:rowOff>43180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5358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50800</xdr:rowOff>
    </xdr:from>
    <xdr:to>
      <xdr:col>85</xdr:col>
      <xdr:colOff>127000</xdr:colOff>
      <xdr:row>38</xdr:row>
      <xdr:rowOff>162560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938250" y="6051550"/>
          <a:ext cx="762000" cy="626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19050</xdr:rowOff>
    </xdr:from>
    <xdr:ext cx="534670" cy="25400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4744700" y="65341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40640</xdr:rowOff>
    </xdr:from>
    <xdr:to>
      <xdr:col>85</xdr:col>
      <xdr:colOff>171450</xdr:colOff>
      <xdr:row>38</xdr:row>
      <xdr:rowOff>142240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649450" y="6555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154940</xdr:rowOff>
    </xdr:from>
    <xdr:to>
      <xdr:col>81</xdr:col>
      <xdr:colOff>50800</xdr:colOff>
      <xdr:row>38</xdr:row>
      <xdr:rowOff>162560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144500" y="667004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53975</xdr:rowOff>
    </xdr:from>
    <xdr:to>
      <xdr:col>81</xdr:col>
      <xdr:colOff>101600</xdr:colOff>
      <xdr:row>38</xdr:row>
      <xdr:rowOff>155575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88745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635</xdr:rowOff>
    </xdr:from>
    <xdr:ext cx="52959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709015" y="6344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154940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344400" y="667004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60960</xdr:rowOff>
    </xdr:from>
    <xdr:to>
      <xdr:col>76</xdr:col>
      <xdr:colOff>165100</xdr:colOff>
      <xdr:row>38</xdr:row>
      <xdr:rowOff>162560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093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7620</xdr:rowOff>
    </xdr:from>
    <xdr:ext cx="530225" cy="25400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896215" y="635127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171450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1537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24765</xdr:rowOff>
    </xdr:from>
    <xdr:to>
      <xdr:col>72</xdr:col>
      <xdr:colOff>38100</xdr:colOff>
      <xdr:row>38</xdr:row>
      <xdr:rowOff>126365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299950" y="6539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143510</xdr:rowOff>
    </xdr:from>
    <xdr:ext cx="529590" cy="25400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02465" y="6315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39370</xdr:rowOff>
    </xdr:from>
    <xdr:to>
      <xdr:col>67</xdr:col>
      <xdr:colOff>101600</xdr:colOff>
      <xdr:row>38</xdr:row>
      <xdr:rowOff>140970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148715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157480</xdr:rowOff>
    </xdr:from>
    <xdr:ext cx="529590" cy="25400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308715" y="6329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0</xdr:rowOff>
    </xdr:from>
    <xdr:to>
      <xdr:col>85</xdr:col>
      <xdr:colOff>171450</xdr:colOff>
      <xdr:row>35</xdr:row>
      <xdr:rowOff>101600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649450" y="6000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23495</xdr:rowOff>
    </xdr:from>
    <xdr:ext cx="534670" cy="25908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4744700" y="5852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111760</xdr:rowOff>
    </xdr:from>
    <xdr:to>
      <xdr:col>81</xdr:col>
      <xdr:colOff>101600</xdr:colOff>
      <xdr:row>39</xdr:row>
      <xdr:rowOff>41910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88745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33655</xdr:rowOff>
    </xdr:from>
    <xdr:ext cx="465455"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722350" y="6720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104140</xdr:rowOff>
    </xdr:from>
    <xdr:to>
      <xdr:col>76</xdr:col>
      <xdr:colOff>165100</xdr:colOff>
      <xdr:row>39</xdr:row>
      <xdr:rowOff>34290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0937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25400</xdr:rowOff>
    </xdr:from>
    <xdr:ext cx="46545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928600" y="6711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299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4475" cy="25400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22629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1487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4475" cy="25400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4325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3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69650" y="8064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171450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1008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840" cy="25400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78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171450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9626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3840" cy="25400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7880" y="94843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171450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9169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3840" cy="25400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0977880" y="90271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171450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207750" y="8712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3840" cy="25400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0977880" y="85699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09778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69834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10160</xdr:rowOff>
    </xdr:from>
    <xdr:ext cx="249555"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47447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6113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10160</xdr:rowOff>
    </xdr:from>
    <xdr:ext cx="249555"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47447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6113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93825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67310</xdr:rowOff>
    </xdr:from>
    <xdr:ext cx="249555"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47447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171450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649450" y="100330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144500" y="10083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88745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447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832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344400" y="10083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093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59</xdr:row>
      <xdr:rowOff>10160</xdr:rowOff>
    </xdr:from>
    <xdr:ext cx="24511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03020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171450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1537950" y="10083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299950" y="889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92710</xdr:rowOff>
    </xdr:from>
    <xdr:ext cx="24447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226290" y="8665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148715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35560</xdr:rowOff>
    </xdr:from>
    <xdr:ext cx="24447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432540" y="84366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171450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649450" y="10033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124460</xdr:rowOff>
    </xdr:from>
    <xdr:ext cx="249555" cy="25908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47447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8874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447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832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093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57</xdr:row>
      <xdr:rowOff>35560</xdr:rowOff>
    </xdr:from>
    <xdr:ext cx="24511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03020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299950" y="1003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447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22629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14871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447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4325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3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169650" y="11493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9778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18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2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00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270" y="12684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6692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6692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00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066927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88900</xdr:rowOff>
    </xdr:from>
    <xdr:to>
      <xdr:col>85</xdr:col>
      <xdr:colOff>126365</xdr:colOff>
      <xdr:row>79</xdr:row>
      <xdr:rowOff>41275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698345" y="12261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45085</xdr:rowOff>
    </xdr:from>
    <xdr:ext cx="378460" cy="2584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47447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41275</xdr:rowOff>
    </xdr:from>
    <xdr:to>
      <xdr:col>86</xdr:col>
      <xdr:colOff>25400</xdr:colOff>
      <xdr:row>79</xdr:row>
      <xdr:rowOff>41275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611350" y="13585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35560</xdr:rowOff>
    </xdr:from>
    <xdr:ext cx="598805" cy="259080"/>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4744700" y="12037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348,405</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88900</xdr:rowOff>
    </xdr:from>
    <xdr:to>
      <xdr:col>86</xdr:col>
      <xdr:colOff>25400</xdr:colOff>
      <xdr:row>71</xdr:row>
      <xdr:rowOff>88900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611350" y="12261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57150</xdr:rowOff>
    </xdr:from>
    <xdr:to>
      <xdr:col>85</xdr:col>
      <xdr:colOff>127000</xdr:colOff>
      <xdr:row>76</xdr:row>
      <xdr:rowOff>76200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938250" y="1308735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17780</xdr:rowOff>
    </xdr:from>
    <xdr:ext cx="598805" cy="25400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4744700" y="130479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39370</xdr:rowOff>
    </xdr:from>
    <xdr:to>
      <xdr:col>85</xdr:col>
      <xdr:colOff>171450</xdr:colOff>
      <xdr:row>76</xdr:row>
      <xdr:rowOff>140970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649450" y="13069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57150</xdr:rowOff>
    </xdr:from>
    <xdr:to>
      <xdr:col>81</xdr:col>
      <xdr:colOff>50800</xdr:colOff>
      <xdr:row>76</xdr:row>
      <xdr:rowOff>97790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144500" y="1308735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12700</xdr:rowOff>
    </xdr:from>
    <xdr:to>
      <xdr:col>81</xdr:col>
      <xdr:colOff>101600</xdr:colOff>
      <xdr:row>76</xdr:row>
      <xdr:rowOff>114300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88745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105410</xdr:rowOff>
    </xdr:from>
    <xdr:ext cx="59372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676630" y="13135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97790</xdr:rowOff>
    </xdr:from>
    <xdr:to>
      <xdr:col>76</xdr:col>
      <xdr:colOff>114300</xdr:colOff>
      <xdr:row>76</xdr:row>
      <xdr:rowOff>102235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344400" y="1312799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54610</xdr:rowOff>
    </xdr:from>
    <xdr:to>
      <xdr:col>76</xdr:col>
      <xdr:colOff>165100</xdr:colOff>
      <xdr:row>76</xdr:row>
      <xdr:rowOff>156210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0937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147320</xdr:rowOff>
    </xdr:from>
    <xdr:ext cx="59372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863830" y="131775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56515</xdr:rowOff>
    </xdr:from>
    <xdr:to>
      <xdr:col>71</xdr:col>
      <xdr:colOff>171450</xdr:colOff>
      <xdr:row>76</xdr:row>
      <xdr:rowOff>102235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1537950" y="13086715"/>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84455</xdr:rowOff>
    </xdr:from>
    <xdr:to>
      <xdr:col>72</xdr:col>
      <xdr:colOff>38100</xdr:colOff>
      <xdr:row>77</xdr:row>
      <xdr:rowOff>14605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299950" y="13114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6350</xdr:rowOff>
    </xdr:from>
    <xdr:ext cx="593725" cy="25400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070080" y="132080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83185</xdr:rowOff>
    </xdr:from>
    <xdr:to>
      <xdr:col>67</xdr:col>
      <xdr:colOff>101600</xdr:colOff>
      <xdr:row>77</xdr:row>
      <xdr:rowOff>13335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148715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4445</xdr:rowOff>
    </xdr:from>
    <xdr:ext cx="59372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276330" y="132060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25400</xdr:rowOff>
    </xdr:from>
    <xdr:to>
      <xdr:col>85</xdr:col>
      <xdr:colOff>171450</xdr:colOff>
      <xdr:row>76</xdr:row>
      <xdr:rowOff>127000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649450" y="13055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75</xdr:row>
      <xdr:rowOff>48260</xdr:rowOff>
    </xdr:from>
    <xdr:ext cx="598805" cy="25908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4744700" y="1290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6350</xdr:rowOff>
    </xdr:from>
    <xdr:to>
      <xdr:col>81</xdr:col>
      <xdr:colOff>101600</xdr:colOff>
      <xdr:row>76</xdr:row>
      <xdr:rowOff>107950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88745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124460</xdr:rowOff>
    </xdr:from>
    <xdr:ext cx="59372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676630" y="1281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46355</xdr:rowOff>
    </xdr:from>
    <xdr:to>
      <xdr:col>76</xdr:col>
      <xdr:colOff>165100</xdr:colOff>
      <xdr:row>76</xdr:row>
      <xdr:rowOff>147955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0937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164465</xdr:rowOff>
    </xdr:from>
    <xdr:ext cx="59372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863830" y="128517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52070</xdr:rowOff>
    </xdr:from>
    <xdr:to>
      <xdr:col>72</xdr:col>
      <xdr:colOff>38100</xdr:colOff>
      <xdr:row>76</xdr:row>
      <xdr:rowOff>153035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299950" y="130822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169545</xdr:rowOff>
    </xdr:from>
    <xdr:ext cx="593725" cy="25400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070080" y="128568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6350</xdr:rowOff>
    </xdr:from>
    <xdr:to>
      <xdr:col>67</xdr:col>
      <xdr:colOff>101600</xdr:colOff>
      <xdr:row>76</xdr:row>
      <xdr:rowOff>107315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148715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123825</xdr:rowOff>
    </xdr:from>
    <xdr:ext cx="593725" cy="25400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276330" y="128111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3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169650" y="14922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9778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00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270" y="16342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00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669270" y="15885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171450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00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669270" y="15427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00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66927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69215</xdr:rowOff>
    </xdr:from>
    <xdr:to>
      <xdr:col>85</xdr:col>
      <xdr:colOff>126365</xdr:colOff>
      <xdr:row>98</xdr:row>
      <xdr:rowOff>127635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698345" y="156711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132080</xdr:rowOff>
    </xdr:from>
    <xdr:ext cx="469900" cy="25400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4744700" y="169341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127635</xdr:rowOff>
    </xdr:from>
    <xdr:to>
      <xdr:col>86</xdr:col>
      <xdr:colOff>25400</xdr:colOff>
      <xdr:row>98</xdr:row>
      <xdr:rowOff>127635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611350" y="16929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15875</xdr:rowOff>
    </xdr:from>
    <xdr:ext cx="598805" cy="259080"/>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4744700" y="1544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555,970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69215</xdr:rowOff>
    </xdr:from>
    <xdr:to>
      <xdr:col>86</xdr:col>
      <xdr:colOff>25400</xdr:colOff>
      <xdr:row>91</xdr:row>
      <xdr:rowOff>69215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611350" y="1567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48260</xdr:rowOff>
    </xdr:from>
    <xdr:to>
      <xdr:col>85</xdr:col>
      <xdr:colOff>127000</xdr:colOff>
      <xdr:row>98</xdr:row>
      <xdr:rowOff>80010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938250" y="1685036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109220</xdr:rowOff>
    </xdr:from>
    <xdr:ext cx="534670" cy="254000"/>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4744700" y="165684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86360</xdr:rowOff>
    </xdr:from>
    <xdr:to>
      <xdr:col>85</xdr:col>
      <xdr:colOff>171450</xdr:colOff>
      <xdr:row>98</xdr:row>
      <xdr:rowOff>15875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649450" y="1671701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169545</xdr:rowOff>
    </xdr:from>
    <xdr:to>
      <xdr:col>81</xdr:col>
      <xdr:colOff>50800</xdr:colOff>
      <xdr:row>98</xdr:row>
      <xdr:rowOff>80010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144500" y="16800195"/>
          <a:ext cx="7937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81915</xdr:rowOff>
    </xdr:from>
    <xdr:to>
      <xdr:col>81</xdr:col>
      <xdr:colOff>101600</xdr:colOff>
      <xdr:row>98</xdr:row>
      <xdr:rowOff>12065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88745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29210</xdr:rowOff>
    </xdr:from>
    <xdr:ext cx="529590" cy="25400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709015" y="16488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169545</xdr:rowOff>
    </xdr:from>
    <xdr:to>
      <xdr:col>76</xdr:col>
      <xdr:colOff>114300</xdr:colOff>
      <xdr:row>98</xdr:row>
      <xdr:rowOff>78105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344400" y="16800195"/>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168910</xdr:rowOff>
    </xdr:from>
    <xdr:to>
      <xdr:col>76</xdr:col>
      <xdr:colOff>165100</xdr:colOff>
      <xdr:row>97</xdr:row>
      <xdr:rowOff>99060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0937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115570</xdr:rowOff>
    </xdr:from>
    <xdr:ext cx="59372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863830" y="164033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78105</xdr:rowOff>
    </xdr:from>
    <xdr:to>
      <xdr:col>71</xdr:col>
      <xdr:colOff>171450</xdr:colOff>
      <xdr:row>98</xdr:row>
      <xdr:rowOff>87630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1537950" y="1688020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86360</xdr:rowOff>
    </xdr:from>
    <xdr:to>
      <xdr:col>72</xdr:col>
      <xdr:colOff>38100</xdr:colOff>
      <xdr:row>98</xdr:row>
      <xdr:rowOff>15875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299950" y="167170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32385</xdr:rowOff>
    </xdr:from>
    <xdr:ext cx="529590" cy="25400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102465" y="16491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140335</xdr:rowOff>
    </xdr:from>
    <xdr:to>
      <xdr:col>67</xdr:col>
      <xdr:colOff>101600</xdr:colOff>
      <xdr:row>98</xdr:row>
      <xdr:rowOff>70485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148715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86995</xdr:rowOff>
    </xdr:from>
    <xdr:ext cx="529590" cy="25400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30871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171450</xdr:colOff>
      <xdr:row>98</xdr:row>
      <xdr:rowOff>99060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649450" y="16799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83820</xdr:rowOff>
    </xdr:from>
    <xdr:ext cx="534670" cy="259080"/>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4744700" y="1671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29210</xdr:rowOff>
    </xdr:from>
    <xdr:to>
      <xdr:col>81</xdr:col>
      <xdr:colOff>101600</xdr:colOff>
      <xdr:row>98</xdr:row>
      <xdr:rowOff>130810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88745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121920</xdr:rowOff>
    </xdr:from>
    <xdr:ext cx="529590" cy="25400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709015" y="16924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118745</xdr:rowOff>
    </xdr:from>
    <xdr:to>
      <xdr:col>76</xdr:col>
      <xdr:colOff>165100</xdr:colOff>
      <xdr:row>98</xdr:row>
      <xdr:rowOff>48895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093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40640</xdr:rowOff>
    </xdr:from>
    <xdr:ext cx="530225" cy="25400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896215" y="1684274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27305</xdr:rowOff>
    </xdr:from>
    <xdr:to>
      <xdr:col>72</xdr:col>
      <xdr:colOff>38100</xdr:colOff>
      <xdr:row>98</xdr:row>
      <xdr:rowOff>128905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299950" y="16829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120650</xdr:rowOff>
    </xdr:from>
    <xdr:ext cx="529590" cy="25400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102465" y="16922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36830</xdr:rowOff>
    </xdr:from>
    <xdr:to>
      <xdr:col>67</xdr:col>
      <xdr:colOff>101600</xdr:colOff>
      <xdr:row>98</xdr:row>
      <xdr:rowOff>138430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148715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129540</xdr:rowOff>
    </xdr:from>
    <xdr:ext cx="52959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1308715" y="16931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4401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2483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98485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98485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485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98485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115570</xdr:rowOff>
    </xdr:from>
    <xdr:to>
      <xdr:col>116</xdr:col>
      <xdr:colOff>62865</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949795" y="54305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00025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62230</xdr:rowOff>
    </xdr:from>
    <xdr:ext cx="534670" cy="259080"/>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00025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115570</xdr:rowOff>
    </xdr:from>
    <xdr:to>
      <xdr:col>116</xdr:col>
      <xdr:colOff>152400</xdr:colOff>
      <xdr:row>31</xdr:row>
      <xdr:rowOff>115570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881850" y="5430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34</xdr:row>
      <xdr:rowOff>70485</xdr:rowOff>
    </xdr:from>
    <xdr:to>
      <xdr:col>116</xdr:col>
      <xdr:colOff>63500</xdr:colOff>
      <xdr:row>35</xdr:row>
      <xdr:rowOff>95885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202400" y="5899785"/>
          <a:ext cx="7493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133985</xdr:rowOff>
    </xdr:from>
    <xdr:ext cx="469900" cy="25400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0002500" y="647763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155575</xdr:rowOff>
    </xdr:from>
    <xdr:to>
      <xdr:col>116</xdr:col>
      <xdr:colOff>114300</xdr:colOff>
      <xdr:row>38</xdr:row>
      <xdr:rowOff>86360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9009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149860</xdr:rowOff>
    </xdr:from>
    <xdr:to>
      <xdr:col>111</xdr:col>
      <xdr:colOff>171450</xdr:colOff>
      <xdr:row>34</xdr:row>
      <xdr:rowOff>70485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395950" y="5636260"/>
          <a:ext cx="80645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3175</xdr:rowOff>
    </xdr:from>
    <xdr:to>
      <xdr:col>112</xdr:col>
      <xdr:colOff>38100</xdr:colOff>
      <xdr:row>38</xdr:row>
      <xdr:rowOff>104775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157950" y="6518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95885</xdr:rowOff>
    </xdr:from>
    <xdr:ext cx="465455"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992850" y="6610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32</xdr:row>
      <xdr:rowOff>149860</xdr:rowOff>
    </xdr:from>
    <xdr:to>
      <xdr:col>107</xdr:col>
      <xdr:colOff>50800</xdr:colOff>
      <xdr:row>32</xdr:row>
      <xdr:rowOff>169545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7602200" y="563626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147320</xdr:rowOff>
    </xdr:from>
    <xdr:to>
      <xdr:col>107</xdr:col>
      <xdr:colOff>101600</xdr:colOff>
      <xdr:row>38</xdr:row>
      <xdr:rowOff>77470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34515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68580</xdr:rowOff>
    </xdr:from>
    <xdr:ext cx="46545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180050" y="65836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32</xdr:row>
      <xdr:rowOff>169545</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6802100" y="5655945"/>
          <a:ext cx="800100" cy="998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1905</xdr:rowOff>
    </xdr:from>
    <xdr:to>
      <xdr:col>102</xdr:col>
      <xdr:colOff>165100</xdr:colOff>
      <xdr:row>38</xdr:row>
      <xdr:rowOff>103505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75514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94615</xdr:rowOff>
    </xdr:from>
    <xdr:ext cx="46545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386300" y="6609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7620</xdr:rowOff>
    </xdr:from>
    <xdr:to>
      <xdr:col>98</xdr:col>
      <xdr:colOff>38100</xdr:colOff>
      <xdr:row>38</xdr:row>
      <xdr:rowOff>109220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6757650" y="6522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125730</xdr:rowOff>
    </xdr:from>
    <xdr:ext cx="46545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592550" y="6297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45085</xdr:rowOff>
    </xdr:from>
    <xdr:to>
      <xdr:col>116</xdr:col>
      <xdr:colOff>114300</xdr:colOff>
      <xdr:row>35</xdr:row>
      <xdr:rowOff>146685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9009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67945</xdr:rowOff>
    </xdr:from>
    <xdr:ext cx="534670" cy="2584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0002500" y="5897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19685</xdr:rowOff>
    </xdr:from>
    <xdr:to>
      <xdr:col>112</xdr:col>
      <xdr:colOff>38100</xdr:colOff>
      <xdr:row>34</xdr:row>
      <xdr:rowOff>121285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157950" y="5848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32</xdr:row>
      <xdr:rowOff>137795</xdr:rowOff>
    </xdr:from>
    <xdr:ext cx="52959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960465" y="5624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32</xdr:row>
      <xdr:rowOff>99060</xdr:rowOff>
    </xdr:from>
    <xdr:to>
      <xdr:col>107</xdr:col>
      <xdr:colOff>101600</xdr:colOff>
      <xdr:row>33</xdr:row>
      <xdr:rowOff>29210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34515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31</xdr:row>
      <xdr:rowOff>45720</xdr:rowOff>
    </xdr:from>
    <xdr:ext cx="52959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166715" y="5360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32</xdr:row>
      <xdr:rowOff>118745</xdr:rowOff>
    </xdr:from>
    <xdr:to>
      <xdr:col>102</xdr:col>
      <xdr:colOff>165100</xdr:colOff>
      <xdr:row>33</xdr:row>
      <xdr:rowOff>48895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75514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31</xdr:row>
      <xdr:rowOff>65405</xdr:rowOff>
    </xdr:from>
    <xdr:ext cx="530225" cy="25400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353915" y="538035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68399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4401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2483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48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00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485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485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485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185" cy="25400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39770" y="8112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132080</xdr:rowOff>
    </xdr:from>
    <xdr:to>
      <xdr:col>116</xdr:col>
      <xdr:colOff>62865</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949795" y="8876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00025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78105</xdr:rowOff>
    </xdr:from>
    <xdr:ext cx="534670" cy="25400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0002500" y="86506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132080</xdr:rowOff>
    </xdr:from>
    <xdr:to>
      <xdr:col>116</xdr:col>
      <xdr:colOff>152400</xdr:colOff>
      <xdr:row>51</xdr:row>
      <xdr:rowOff>132080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881850" y="8876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55</xdr:row>
      <xdr:rowOff>110490</xdr:rowOff>
    </xdr:from>
    <xdr:to>
      <xdr:col>116</xdr:col>
      <xdr:colOff>63500</xdr:colOff>
      <xdr:row>55</xdr:row>
      <xdr:rowOff>127000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202400" y="9540240"/>
          <a:ext cx="7493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13970</xdr:rowOff>
    </xdr:from>
    <xdr:ext cx="469900" cy="25908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0002500" y="9958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35560</xdr:rowOff>
    </xdr:from>
    <xdr:to>
      <xdr:col>116</xdr:col>
      <xdr:colOff>114300</xdr:colOff>
      <xdr:row>58</xdr:row>
      <xdr:rowOff>137160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9009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127000</xdr:rowOff>
    </xdr:from>
    <xdr:to>
      <xdr:col>111</xdr:col>
      <xdr:colOff>171450</xdr:colOff>
      <xdr:row>55</xdr:row>
      <xdr:rowOff>146685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395950" y="9556750"/>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17780</xdr:rowOff>
    </xdr:from>
    <xdr:to>
      <xdr:col>112</xdr:col>
      <xdr:colOff>38100</xdr:colOff>
      <xdr:row>58</xdr:row>
      <xdr:rowOff>119380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157950" y="996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110490</xdr:rowOff>
    </xdr:from>
    <xdr:ext cx="465455" cy="25400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992850" y="1005459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120650</xdr:rowOff>
    </xdr:from>
    <xdr:to>
      <xdr:col>107</xdr:col>
      <xdr:colOff>50800</xdr:colOff>
      <xdr:row>55</xdr:row>
      <xdr:rowOff>146685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7602200" y="955040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34515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152400</xdr:rowOff>
    </xdr:from>
    <xdr:ext cx="46545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180050" y="10096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55</xdr:row>
      <xdr:rowOff>120650</xdr:rowOff>
    </xdr:from>
    <xdr:to>
      <xdr:col>102</xdr:col>
      <xdr:colOff>114300</xdr:colOff>
      <xdr:row>56</xdr:row>
      <xdr:rowOff>4445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6802100" y="9550400"/>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56515</xdr:rowOff>
    </xdr:from>
    <xdr:to>
      <xdr:col>102</xdr:col>
      <xdr:colOff>165100</xdr:colOff>
      <xdr:row>58</xdr:row>
      <xdr:rowOff>158115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5514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149225</xdr:rowOff>
    </xdr:from>
    <xdr:ext cx="46545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386300" y="100933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73025</xdr:rowOff>
    </xdr:from>
    <xdr:to>
      <xdr:col>98</xdr:col>
      <xdr:colOff>38100</xdr:colOff>
      <xdr:row>59</xdr:row>
      <xdr:rowOff>3175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6757650" y="10017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166370</xdr:rowOff>
    </xdr:from>
    <xdr:ext cx="465455" cy="25400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592550" y="1011047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59690</xdr:rowOff>
    </xdr:from>
    <xdr:to>
      <xdr:col>116</xdr:col>
      <xdr:colOff>114300</xdr:colOff>
      <xdr:row>55</xdr:row>
      <xdr:rowOff>161290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9009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82550</xdr:rowOff>
    </xdr:from>
    <xdr:ext cx="534670" cy="25908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0002500" y="934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76200</xdr:rowOff>
    </xdr:from>
    <xdr:to>
      <xdr:col>112</xdr:col>
      <xdr:colOff>38100</xdr:colOff>
      <xdr:row>56</xdr:row>
      <xdr:rowOff>6350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157950" y="9505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22860</xdr:rowOff>
    </xdr:from>
    <xdr:ext cx="52959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960465" y="9281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95885</xdr:rowOff>
    </xdr:from>
    <xdr:to>
      <xdr:col>107</xdr:col>
      <xdr:colOff>101600</xdr:colOff>
      <xdr:row>56</xdr:row>
      <xdr:rowOff>26035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34515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42545</xdr:rowOff>
    </xdr:from>
    <xdr:ext cx="529590" cy="25400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166715" y="93008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69215</xdr:rowOff>
    </xdr:from>
    <xdr:to>
      <xdr:col>102</xdr:col>
      <xdr:colOff>165100</xdr:colOff>
      <xdr:row>55</xdr:row>
      <xdr:rowOff>170815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75514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15875</xdr:rowOff>
    </xdr:from>
    <xdr:ext cx="53022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353915" y="9274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125095</xdr:rowOff>
    </xdr:from>
    <xdr:to>
      <xdr:col>98</xdr:col>
      <xdr:colOff>38100</xdr:colOff>
      <xdr:row>56</xdr:row>
      <xdr:rowOff>55245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6757650" y="9554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71755</xdr:rowOff>
    </xdr:from>
    <xdr:ext cx="52959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560165" y="93300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44015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384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2483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848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1185" cy="25400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39770" y="12684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118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397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397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00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3977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156210</xdr:rowOff>
    </xdr:from>
    <xdr:to>
      <xdr:col>116</xdr:col>
      <xdr:colOff>62865</xdr:colOff>
      <xdr:row>79</xdr:row>
      <xdr:rowOff>6985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949795" y="12329160"/>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10795</xdr:rowOff>
    </xdr:from>
    <xdr:ext cx="469900" cy="2584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0002500" y="13555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6985</xdr:rowOff>
    </xdr:from>
    <xdr:to>
      <xdr:col>116</xdr:col>
      <xdr:colOff>152400</xdr:colOff>
      <xdr:row>79</xdr:row>
      <xdr:rowOff>6985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881850" y="13551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102870</xdr:rowOff>
    </xdr:from>
    <xdr:ext cx="598805" cy="259080"/>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0002500" y="1210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156210</xdr:rowOff>
    </xdr:from>
    <xdr:to>
      <xdr:col>116</xdr:col>
      <xdr:colOff>152400</xdr:colOff>
      <xdr:row>71</xdr:row>
      <xdr:rowOff>156210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881850" y="12329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75</xdr:row>
      <xdr:rowOff>65405</xdr:rowOff>
    </xdr:from>
    <xdr:to>
      <xdr:col>116</xdr:col>
      <xdr:colOff>63500</xdr:colOff>
      <xdr:row>76</xdr:row>
      <xdr:rowOff>17780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202400" y="12924155"/>
          <a:ext cx="7493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26035</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0002500" y="12884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47625</xdr:rowOff>
    </xdr:from>
    <xdr:to>
      <xdr:col>116</xdr:col>
      <xdr:colOff>114300</xdr:colOff>
      <xdr:row>75</xdr:row>
      <xdr:rowOff>149225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9009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17780</xdr:rowOff>
    </xdr:from>
    <xdr:to>
      <xdr:col>111</xdr:col>
      <xdr:colOff>171450</xdr:colOff>
      <xdr:row>76</xdr:row>
      <xdr:rowOff>47625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395950" y="13047980"/>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45720</xdr:rowOff>
    </xdr:from>
    <xdr:to>
      <xdr:col>112</xdr:col>
      <xdr:colOff>38100</xdr:colOff>
      <xdr:row>75</xdr:row>
      <xdr:rowOff>147320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157950" y="12904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164465</xdr:rowOff>
    </xdr:from>
    <xdr:ext cx="52959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960465" y="12680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47625</xdr:rowOff>
    </xdr:from>
    <xdr:to>
      <xdr:col>107</xdr:col>
      <xdr:colOff>50800</xdr:colOff>
      <xdr:row>76</xdr:row>
      <xdr:rowOff>73660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7602200" y="1307782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64135</xdr:rowOff>
    </xdr:from>
    <xdr:to>
      <xdr:col>107</xdr:col>
      <xdr:colOff>101600</xdr:colOff>
      <xdr:row>75</xdr:row>
      <xdr:rowOff>166370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34515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10795</xdr:rowOff>
    </xdr:from>
    <xdr:ext cx="529590"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166715" y="126980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73</xdr:row>
      <xdr:rowOff>170815</xdr:rowOff>
    </xdr:from>
    <xdr:to>
      <xdr:col>102</xdr:col>
      <xdr:colOff>114300</xdr:colOff>
      <xdr:row>76</xdr:row>
      <xdr:rowOff>73660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6802100" y="12686665"/>
          <a:ext cx="8001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87630</xdr:rowOff>
    </xdr:from>
    <xdr:to>
      <xdr:col>102</xdr:col>
      <xdr:colOff>165100</xdr:colOff>
      <xdr:row>76</xdr:row>
      <xdr:rowOff>17780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75514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34290</xdr:rowOff>
    </xdr:from>
    <xdr:ext cx="53022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353915" y="1272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67945</xdr:rowOff>
    </xdr:from>
    <xdr:to>
      <xdr:col>98</xdr:col>
      <xdr:colOff>38100</xdr:colOff>
      <xdr:row>75</xdr:row>
      <xdr:rowOff>169545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6757650" y="12926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160655</xdr:rowOff>
    </xdr:from>
    <xdr:ext cx="52959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6560165" y="1301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9009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37465</xdr:rowOff>
    </xdr:from>
    <xdr:ext cx="534670" cy="259080"/>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0002500" y="12724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137795</xdr:rowOff>
    </xdr:from>
    <xdr:to>
      <xdr:col>112</xdr:col>
      <xdr:colOff>38100</xdr:colOff>
      <xdr:row>76</xdr:row>
      <xdr:rowOff>67945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157950" y="12996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59055</xdr:rowOff>
    </xdr:from>
    <xdr:ext cx="52959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960465" y="13089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168275</xdr:rowOff>
    </xdr:from>
    <xdr:to>
      <xdr:col>107</xdr:col>
      <xdr:colOff>101600</xdr:colOff>
      <xdr:row>76</xdr:row>
      <xdr:rowOff>98425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34515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89535</xdr:rowOff>
    </xdr:from>
    <xdr:ext cx="529590" cy="25400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166715" y="13119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22860</xdr:rowOff>
    </xdr:from>
    <xdr:to>
      <xdr:col>102</xdr:col>
      <xdr:colOff>165100</xdr:colOff>
      <xdr:row>76</xdr:row>
      <xdr:rowOff>124460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75514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115570</xdr:rowOff>
    </xdr:from>
    <xdr:ext cx="53022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353915" y="13145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120650</xdr:rowOff>
    </xdr:from>
    <xdr:to>
      <xdr:col>98</xdr:col>
      <xdr:colOff>38100</xdr:colOff>
      <xdr:row>74</xdr:row>
      <xdr:rowOff>50165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6757650" y="126365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72</xdr:row>
      <xdr:rowOff>66675</xdr:rowOff>
    </xdr:from>
    <xdr:ext cx="593725" cy="25400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527780" y="124110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644015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62483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2483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08429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2905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511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48790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668399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08429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2905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511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748790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668399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a:t>
          </a:r>
          <a:r>
            <a:rPr kumimoji="1" lang="ja-JP" altLang="en-US" sz="950">
              <a:solidFill>
                <a:sysClr val="windowText" lastClr="000000"/>
              </a:solidFill>
              <a:latin typeface="ＭＳ Ｐゴシック"/>
              <a:ea typeface="ＭＳ Ｐゴシック"/>
            </a:rPr>
            <a:t>歳出決算総額は住民一人当たり１，０９６，５２９円で、前年度より６６，９１１円増加している。</a:t>
          </a:r>
        </a:p>
        <a:p>
          <a:r>
            <a:rPr kumimoji="1" lang="ja-JP" altLang="en-US" sz="950">
              <a:solidFill>
                <a:sysClr val="windowText" lastClr="000000"/>
              </a:solidFill>
              <a:latin typeface="ＭＳ Ｐゴシック"/>
              <a:ea typeface="ＭＳ Ｐゴシック"/>
            </a:rPr>
            <a:t>　人件費は住民一人当たり１８０，５５８円となっており、給与の引き上げに伴う任期の定めのない常勤職員等に係る経費増が主要因となり前年度より７，６４８円増加している。今後は既存業務の見直しと効率的な組織機構の構築により、体制に見合った事業対応職員を配置し改善を図っていく。</a:t>
          </a:r>
        </a:p>
        <a:p>
          <a:r>
            <a:rPr kumimoji="1" lang="ja-JP" altLang="en-US" sz="950">
              <a:solidFill>
                <a:sysClr val="windowText" lastClr="000000"/>
              </a:solidFill>
              <a:latin typeface="ＭＳ Ｐゴシック"/>
              <a:ea typeface="ＭＳ Ｐゴシック"/>
            </a:rPr>
            <a:t>　物件費は住民一人当たり１５０，００８円となっており、旧八森小学校解体事業の増が主要因となり前年度より２０，６７８円増加している。今後は物価や労務単価の上昇による業務委託料や施設維持に係る物件費等の増加が見込まれることから、継続事業の見直し等により経費縮減に努める。</a:t>
          </a:r>
        </a:p>
        <a:p>
          <a:r>
            <a:rPr kumimoji="1" lang="ja-JP" altLang="en-US" sz="950">
              <a:solidFill>
                <a:sysClr val="windowText" lastClr="000000"/>
              </a:solidFill>
              <a:latin typeface="ＭＳ Ｐゴシック"/>
              <a:ea typeface="ＭＳ Ｐゴシック"/>
            </a:rPr>
            <a:t>　普通建設事業費（うち新規整備）は住民一人当たり３３，７０９円となっており、類似団体平均と比較して１７，０８１円下回っているものの、前年度から１４，１６０円増加した。これは岩館地区防災コミュニティセンター建築事業の事業費増が主要因である。</a:t>
          </a:r>
        </a:p>
        <a:p>
          <a:r>
            <a:rPr kumimoji="1" lang="ja-JP" altLang="en-US" sz="950">
              <a:solidFill>
                <a:sysClr val="windowText" lastClr="000000"/>
              </a:solidFill>
              <a:latin typeface="ＭＳ Ｐゴシック"/>
              <a:ea typeface="ＭＳ Ｐゴシック"/>
            </a:rPr>
            <a:t>　普通建設事業費（うち更新整備）は住民一人当たり３０，８９７円で類似団体平均と比較して７８，６８４円下回っており、前年度から３６，６６２円減少した。これはハタハタ館設備等改修事業、神陣橋橋梁補修事業及び防災行政用無線施設整備事業等の事業終了が主要因である。</a:t>
          </a:r>
        </a:p>
        <a:p>
          <a:r>
            <a:rPr kumimoji="1" lang="ja-JP" altLang="en-US" sz="950">
              <a:solidFill>
                <a:sysClr val="windowText" lastClr="000000"/>
              </a:solidFill>
              <a:latin typeface="ＭＳ Ｐゴシック"/>
              <a:ea typeface="ＭＳ Ｐゴシック"/>
            </a:rPr>
            <a:t>　災害復旧事業費は住民一人当たり８９，１２５円となっており、令和５年７月豪雨災害による林業施設、農地農業用施設及び公共土木施設における災害復旧費の増によるものである。</a:t>
          </a:r>
        </a:p>
        <a:p>
          <a:r>
            <a:rPr kumimoji="1" lang="ja-JP" altLang="en-US" sz="950">
              <a:solidFill>
                <a:sysClr val="windowText" lastClr="000000"/>
              </a:solidFill>
              <a:latin typeface="ＭＳ Ｐゴシック"/>
              <a:ea typeface="ＭＳ Ｐゴシック"/>
            </a:rPr>
            <a:t>　積立金は住民一人当たり４０，１０３円となっており、財政調整基金積立金及びふるさと八峰応援基金積立金の増が主要因となり前年度より１３，９３５円増加している。</a:t>
          </a:r>
        </a:p>
        <a:p>
          <a:r>
            <a:rPr kumimoji="1" lang="ja-JP" altLang="en-US" sz="950">
              <a:solidFill>
                <a:sysClr val="windowText" lastClr="000000"/>
              </a:solidFill>
              <a:latin typeface="ＭＳ Ｐゴシック"/>
              <a:ea typeface="ＭＳ Ｐゴシック"/>
            </a:rPr>
            <a:t>　繰出金は住民一人当たり８７，２５１円となっており、前年度より１６，１９６円増加し、類似団体平均と比較して４，３４７円上回っている。これは、令和５年７月豪雨災害に伴い、収入が減少した農業法人に対する貸付のための定額運用基金新設に伴う基金への繰出金増によるものである。</a:t>
          </a:r>
          <a:endParaRPr kumimoji="1" lang="ja-JP" altLang="en-US" sz="95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00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1145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114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4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45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58420</xdr:rowOff>
    </xdr:from>
    <xdr:to>
      <xdr:col>24</xdr:col>
      <xdr:colOff>62865</xdr:colOff>
      <xdr:row>38</xdr:row>
      <xdr:rowOff>158115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20192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161925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158115</xdr:rowOff>
    </xdr:from>
    <xdr:to>
      <xdr:col>24</xdr:col>
      <xdr:colOff>152400</xdr:colOff>
      <xdr:row>38</xdr:row>
      <xdr:rowOff>158115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673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5080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18,042</a:t>
          </a:r>
          <a:endParaRPr kumimoji="1" lang="ja-JP" altLang="en-US" sz="1000" b="1">
            <a:latin typeface="ＭＳ Ｐゴシック"/>
          </a:endParaRPr>
        </a:p>
      </xdr:txBody>
    </xdr:sp>
    <xdr:clientData/>
  </xdr:oneCellAnchor>
  <xdr:twoCellAnchor>
    <xdr:from>
      <xdr:col>23</xdr:col>
      <xdr:colOff>165100</xdr:colOff>
      <xdr:row>30</xdr:row>
      <xdr:rowOff>58420</xdr:rowOff>
    </xdr:from>
    <xdr:to>
      <xdr:col>24</xdr:col>
      <xdr:colOff>152400</xdr:colOff>
      <xdr:row>30</xdr:row>
      <xdr:rowOff>58420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201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29210</xdr:rowOff>
    </xdr:from>
    <xdr:to>
      <xdr:col>24</xdr:col>
      <xdr:colOff>63500</xdr:colOff>
      <xdr:row>34</xdr:row>
      <xdr:rowOff>95250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858510"/>
          <a:ext cx="7493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58420</xdr:rowOff>
    </xdr:from>
    <xdr:ext cx="53467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80010</xdr:rowOff>
    </xdr:from>
    <xdr:to>
      <xdr:col>24</xdr:col>
      <xdr:colOff>114300</xdr:colOff>
      <xdr:row>36</xdr:row>
      <xdr:rowOff>10160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95250</xdr:rowOff>
    </xdr:from>
    <xdr:to>
      <xdr:col>19</xdr:col>
      <xdr:colOff>171450</xdr:colOff>
      <xdr:row>35</xdr:row>
      <xdr:rowOff>24765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592455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6119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40640</xdr:rowOff>
    </xdr:from>
    <xdr:ext cx="529590" cy="25400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87065" y="6212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94615</xdr:rowOff>
    </xdr:from>
    <xdr:to>
      <xdr:col>15</xdr:col>
      <xdr:colOff>50800</xdr:colOff>
      <xdr:row>35</xdr:row>
      <xdr:rowOff>24765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752465"/>
          <a:ext cx="79375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70485</xdr:rowOff>
    </xdr:from>
    <xdr:ext cx="52959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93315" y="6242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33</xdr:row>
      <xdr:rowOff>94615</xdr:rowOff>
    </xdr:from>
    <xdr:to>
      <xdr:col>10</xdr:col>
      <xdr:colOff>114300</xdr:colOff>
      <xdr:row>35</xdr:row>
      <xdr:rowOff>27940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752465"/>
          <a:ext cx="8001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80010</xdr:rowOff>
    </xdr:from>
    <xdr:ext cx="53022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80515" y="6252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6099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20320</xdr:rowOff>
    </xdr:from>
    <xdr:ext cx="529590" cy="25400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786765" y="6192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149225</xdr:rowOff>
    </xdr:from>
    <xdr:to>
      <xdr:col>24</xdr:col>
      <xdr:colOff>114300</xdr:colOff>
      <xdr:row>34</xdr:row>
      <xdr:rowOff>79375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635</xdr:rowOff>
    </xdr:from>
    <xdr:ext cx="53467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44450</xdr:rowOff>
    </xdr:from>
    <xdr:to>
      <xdr:col>20</xdr:col>
      <xdr:colOff>38100</xdr:colOff>
      <xdr:row>34</xdr:row>
      <xdr:rowOff>146050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87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162560</xdr:rowOff>
    </xdr:from>
    <xdr:ext cx="52959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87065" y="5648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145415</xdr:rowOff>
    </xdr:from>
    <xdr:to>
      <xdr:col>15</xdr:col>
      <xdr:colOff>101600</xdr:colOff>
      <xdr:row>35</xdr:row>
      <xdr:rowOff>75565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92075</xdr:rowOff>
    </xdr:from>
    <xdr:ext cx="52959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93315" y="57499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43815</xdr:rowOff>
    </xdr:from>
    <xdr:to>
      <xdr:col>10</xdr:col>
      <xdr:colOff>165100</xdr:colOff>
      <xdr:row>33</xdr:row>
      <xdr:rowOff>145415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7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161925</xdr:rowOff>
    </xdr:from>
    <xdr:ext cx="5302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80515" y="5476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148590</xdr:rowOff>
    </xdr:from>
    <xdr:to>
      <xdr:col>6</xdr:col>
      <xdr:colOff>38100</xdr:colOff>
      <xdr:row>35</xdr:row>
      <xdr:rowOff>78740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977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95250</xdr:rowOff>
    </xdr:from>
    <xdr:ext cx="52959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786765" y="5753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00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00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135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00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13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82550</xdr:rowOff>
    </xdr:from>
    <xdr:to>
      <xdr:col>24</xdr:col>
      <xdr:colOff>62865</xdr:colOff>
      <xdr:row>58</xdr:row>
      <xdr:rowOff>127635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176395" y="865505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400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229100" y="10076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127635</xdr:rowOff>
    </xdr:from>
    <xdr:to>
      <xdr:col>24</xdr:col>
      <xdr:colOff>152400</xdr:colOff>
      <xdr:row>58</xdr:row>
      <xdr:rowOff>127635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10071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29210</xdr:rowOff>
    </xdr:from>
    <xdr:ext cx="598805" cy="25400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229100" y="84302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954,955</a:t>
          </a:r>
          <a:endParaRPr kumimoji="1" lang="ja-JP" altLang="en-US" sz="1000" b="1">
            <a:latin typeface="ＭＳ Ｐゴシック"/>
          </a:endParaRPr>
        </a:p>
      </xdr:txBody>
    </xdr:sp>
    <xdr:clientData/>
  </xdr:oneCellAnchor>
  <xdr:twoCellAnchor>
    <xdr:from>
      <xdr:col>23</xdr:col>
      <xdr:colOff>165100</xdr:colOff>
      <xdr:row>50</xdr:row>
      <xdr:rowOff>82550</xdr:rowOff>
    </xdr:from>
    <xdr:to>
      <xdr:col>24</xdr:col>
      <xdr:colOff>152400</xdr:colOff>
      <xdr:row>50</xdr:row>
      <xdr:rowOff>82550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8655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151130</xdr:rowOff>
    </xdr:from>
    <xdr:to>
      <xdr:col>24</xdr:col>
      <xdr:colOff>63500</xdr:colOff>
      <xdr:row>58</xdr:row>
      <xdr:rowOff>45720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429000" y="9923780"/>
          <a:ext cx="7493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23495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229100" y="9624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238,924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635</xdr:rowOff>
    </xdr:from>
    <xdr:to>
      <xdr:col>24</xdr:col>
      <xdr:colOff>114300</xdr:colOff>
      <xdr:row>57</xdr:row>
      <xdr:rowOff>102235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127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31750</xdr:rowOff>
    </xdr:from>
    <xdr:to>
      <xdr:col>19</xdr:col>
      <xdr:colOff>171450</xdr:colOff>
      <xdr:row>58</xdr:row>
      <xdr:rowOff>45720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622550" y="997585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161290</xdr:rowOff>
    </xdr:from>
    <xdr:to>
      <xdr:col>20</xdr:col>
      <xdr:colOff>38100</xdr:colOff>
      <xdr:row>57</xdr:row>
      <xdr:rowOff>91440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84550" y="9762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107950</xdr:rowOff>
    </xdr:from>
    <xdr:ext cx="59372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54680" y="95377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95885</xdr:rowOff>
    </xdr:from>
    <xdr:to>
      <xdr:col>15</xdr:col>
      <xdr:colOff>50800</xdr:colOff>
      <xdr:row>58</xdr:row>
      <xdr:rowOff>31750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828800" y="9868535"/>
          <a:ext cx="7937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119380</xdr:rowOff>
    </xdr:from>
    <xdr:to>
      <xdr:col>15</xdr:col>
      <xdr:colOff>101600</xdr:colOff>
      <xdr:row>57</xdr:row>
      <xdr:rowOff>49530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7175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66040</xdr:rowOff>
    </xdr:from>
    <xdr:ext cx="593725" cy="25400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60930" y="94957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95885</xdr:rowOff>
    </xdr:from>
    <xdr:to>
      <xdr:col>10</xdr:col>
      <xdr:colOff>114300</xdr:colOff>
      <xdr:row>58</xdr:row>
      <xdr:rowOff>102870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028700" y="9868535"/>
          <a:ext cx="8001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10160</xdr:rowOff>
    </xdr:from>
    <xdr:to>
      <xdr:col>10</xdr:col>
      <xdr:colOff>165100</xdr:colOff>
      <xdr:row>56</xdr:row>
      <xdr:rowOff>111760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780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128270</xdr:rowOff>
    </xdr:from>
    <xdr:ext cx="59372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48130" y="93865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74930</xdr:rowOff>
    </xdr:from>
    <xdr:to>
      <xdr:col>6</xdr:col>
      <xdr:colOff>38100</xdr:colOff>
      <xdr:row>58</xdr:row>
      <xdr:rowOff>4445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84250" y="98475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20955</xdr:rowOff>
    </xdr:from>
    <xdr:ext cx="593725" cy="25400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54380" y="96221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100330</xdr:rowOff>
    </xdr:from>
    <xdr:to>
      <xdr:col>24</xdr:col>
      <xdr:colOff>114300</xdr:colOff>
      <xdr:row>58</xdr:row>
      <xdr:rowOff>30480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127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78740</xdr:rowOff>
    </xdr:from>
    <xdr:ext cx="598805"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229100" y="9851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84550" y="993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87630</xdr:rowOff>
    </xdr:from>
    <xdr:ext cx="593725" cy="25400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54680" y="100317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152400</xdr:rowOff>
    </xdr:from>
    <xdr:to>
      <xdr:col>15</xdr:col>
      <xdr:colOff>101600</xdr:colOff>
      <xdr:row>58</xdr:row>
      <xdr:rowOff>82550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7175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73660</xdr:rowOff>
    </xdr:from>
    <xdr:ext cx="59372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60930" y="1001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45085</xdr:rowOff>
    </xdr:from>
    <xdr:to>
      <xdr:col>10</xdr:col>
      <xdr:colOff>165100</xdr:colOff>
      <xdr:row>57</xdr:row>
      <xdr:rowOff>146685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780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137795</xdr:rowOff>
    </xdr:from>
    <xdr:ext cx="59372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48130" y="99104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52070</xdr:rowOff>
    </xdr:from>
    <xdr:to>
      <xdr:col>6</xdr:col>
      <xdr:colOff>38100</xdr:colOff>
      <xdr:row>58</xdr:row>
      <xdr:rowOff>153670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84250" y="9996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144780</xdr:rowOff>
    </xdr:from>
    <xdr:ext cx="593725" cy="25400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4380" y="100888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6675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4749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185" cy="25400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05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00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3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6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00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98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00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27305</xdr:rowOff>
    </xdr:from>
    <xdr:to>
      <xdr:col>24</xdr:col>
      <xdr:colOff>62865</xdr:colOff>
      <xdr:row>77</xdr:row>
      <xdr:rowOff>135890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2371705"/>
          <a:ext cx="1270" cy="965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139700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34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138,394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135890</xdr:rowOff>
    </xdr:from>
    <xdr:to>
      <xdr:col>24</xdr:col>
      <xdr:colOff>152400</xdr:colOff>
      <xdr:row>77</xdr:row>
      <xdr:rowOff>135890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337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145415</xdr:rowOff>
    </xdr:from>
    <xdr:ext cx="598805" cy="25400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21469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349,610</a:t>
          </a:r>
          <a:endParaRPr kumimoji="1" lang="ja-JP" altLang="en-US" sz="1000" b="1">
            <a:latin typeface="ＭＳ Ｐゴシック"/>
          </a:endParaRPr>
        </a:p>
      </xdr:txBody>
    </xdr:sp>
    <xdr:clientData/>
  </xdr:oneCellAnchor>
  <xdr:twoCellAnchor>
    <xdr:from>
      <xdr:col>23</xdr:col>
      <xdr:colOff>165100</xdr:colOff>
      <xdr:row>72</xdr:row>
      <xdr:rowOff>27305</xdr:rowOff>
    </xdr:from>
    <xdr:to>
      <xdr:col>24</xdr:col>
      <xdr:colOff>152400</xdr:colOff>
      <xdr:row>72</xdr:row>
      <xdr:rowOff>27305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2371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106680</xdr:rowOff>
    </xdr:from>
    <xdr:to>
      <xdr:col>24</xdr:col>
      <xdr:colOff>63500</xdr:colOff>
      <xdr:row>75</xdr:row>
      <xdr:rowOff>132080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2965430"/>
          <a:ext cx="749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152400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668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241,130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129540</xdr:rowOff>
    </xdr:from>
    <xdr:to>
      <xdr:col>24</xdr:col>
      <xdr:colOff>114300</xdr:colOff>
      <xdr:row>75</xdr:row>
      <xdr:rowOff>59690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132080</xdr:rowOff>
    </xdr:from>
    <xdr:to>
      <xdr:col>19</xdr:col>
      <xdr:colOff>171450</xdr:colOff>
      <xdr:row>76</xdr:row>
      <xdr:rowOff>134620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990830"/>
          <a:ext cx="80645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26035</xdr:rowOff>
    </xdr:from>
    <xdr:to>
      <xdr:col>20</xdr:col>
      <xdr:colOff>38100</xdr:colOff>
      <xdr:row>75</xdr:row>
      <xdr:rowOff>127635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884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144145</xdr:rowOff>
    </xdr:from>
    <xdr:ext cx="593725" cy="25400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26599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135890</xdr:rowOff>
    </xdr:from>
    <xdr:to>
      <xdr:col>15</xdr:col>
      <xdr:colOff>50800</xdr:colOff>
      <xdr:row>76</xdr:row>
      <xdr:rowOff>134620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828800" y="12994640"/>
          <a:ext cx="79375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144145</xdr:rowOff>
    </xdr:from>
    <xdr:to>
      <xdr:col>15</xdr:col>
      <xdr:colOff>101600</xdr:colOff>
      <xdr:row>75</xdr:row>
      <xdr:rowOff>74930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90805</xdr:rowOff>
    </xdr:from>
    <xdr:ext cx="593725"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26066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75</xdr:row>
      <xdr:rowOff>135890</xdr:rowOff>
    </xdr:from>
    <xdr:to>
      <xdr:col>10</xdr:col>
      <xdr:colOff>114300</xdr:colOff>
      <xdr:row>76</xdr:row>
      <xdr:rowOff>1270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99464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127635</xdr:rowOff>
    </xdr:from>
    <xdr:to>
      <xdr:col>10</xdr:col>
      <xdr:colOff>165100</xdr:colOff>
      <xdr:row>76</xdr:row>
      <xdr:rowOff>57785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48895</xdr:rowOff>
    </xdr:from>
    <xdr:ext cx="59372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30790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6985</xdr:rowOff>
    </xdr:from>
    <xdr:to>
      <xdr:col>6</xdr:col>
      <xdr:colOff>38100</xdr:colOff>
      <xdr:row>76</xdr:row>
      <xdr:rowOff>109220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303718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99695</xdr:rowOff>
    </xdr:from>
    <xdr:ext cx="593725" cy="25400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31298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55880</xdr:rowOff>
    </xdr:from>
    <xdr:to>
      <xdr:col>24</xdr:col>
      <xdr:colOff>114300</xdr:colOff>
      <xdr:row>75</xdr:row>
      <xdr:rowOff>157480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34290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893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81280</xdr:rowOff>
    </xdr:from>
    <xdr:to>
      <xdr:col>20</xdr:col>
      <xdr:colOff>38100</xdr:colOff>
      <xdr:row>76</xdr:row>
      <xdr:rowOff>11430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94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2540</xdr:rowOff>
    </xdr:from>
    <xdr:ext cx="59372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30327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83820</xdr:rowOff>
    </xdr:from>
    <xdr:to>
      <xdr:col>15</xdr:col>
      <xdr:colOff>101600</xdr:colOff>
      <xdr:row>77</xdr:row>
      <xdr:rowOff>13970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5080</xdr:rowOff>
    </xdr:from>
    <xdr:ext cx="59372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32067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85090</xdr:rowOff>
    </xdr:from>
    <xdr:to>
      <xdr:col>10</xdr:col>
      <xdr:colOff>165100</xdr:colOff>
      <xdr:row>76</xdr:row>
      <xdr:rowOff>15240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9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31750</xdr:rowOff>
    </xdr:from>
    <xdr:ext cx="593725" cy="25400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27190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121920</xdr:rowOff>
    </xdr:from>
    <xdr:to>
      <xdr:col>6</xdr:col>
      <xdr:colOff>38100</xdr:colOff>
      <xdr:row>76</xdr:row>
      <xdr:rowOff>52070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980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69215</xdr:rowOff>
    </xdr:from>
    <xdr:ext cx="59372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27565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84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749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118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00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11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00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168910</xdr:rowOff>
    </xdr:from>
    <xdr:to>
      <xdr:col>24</xdr:col>
      <xdr:colOff>62865</xdr:colOff>
      <xdr:row>98</xdr:row>
      <xdr:rowOff>61595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176395" y="1559941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65405</xdr:rowOff>
    </xdr:from>
    <xdr:ext cx="534670" cy="254000"/>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229100" y="16867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40,448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61595</xdr:rowOff>
    </xdr:from>
    <xdr:to>
      <xdr:col>24</xdr:col>
      <xdr:colOff>152400</xdr:colOff>
      <xdr:row>98</xdr:row>
      <xdr:rowOff>61595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108450" y="16863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115570</xdr:rowOff>
    </xdr:from>
    <xdr:ext cx="598805" cy="259080"/>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2291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372,275</a:t>
          </a:r>
          <a:endParaRPr kumimoji="1" lang="ja-JP" altLang="en-US" sz="1000" b="1">
            <a:latin typeface="ＭＳ Ｐゴシック"/>
          </a:endParaRPr>
        </a:p>
      </xdr:txBody>
    </xdr:sp>
    <xdr:clientData/>
  </xdr:oneCellAnchor>
  <xdr:twoCellAnchor>
    <xdr:from>
      <xdr:col>23</xdr:col>
      <xdr:colOff>165100</xdr:colOff>
      <xdr:row>90</xdr:row>
      <xdr:rowOff>168910</xdr:rowOff>
    </xdr:from>
    <xdr:to>
      <xdr:col>24</xdr:col>
      <xdr:colOff>152400</xdr:colOff>
      <xdr:row>90</xdr:row>
      <xdr:rowOff>168910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108450" y="15599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59055</xdr:rowOff>
    </xdr:from>
    <xdr:to>
      <xdr:col>24</xdr:col>
      <xdr:colOff>63500</xdr:colOff>
      <xdr:row>97</xdr:row>
      <xdr:rowOff>101600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429000" y="16689705"/>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82550</xdr:rowOff>
    </xdr:from>
    <xdr:ext cx="598805" cy="25908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229100" y="16370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59690</xdr:rowOff>
    </xdr:from>
    <xdr:to>
      <xdr:col>24</xdr:col>
      <xdr:colOff>114300</xdr:colOff>
      <xdr:row>96</xdr:row>
      <xdr:rowOff>161290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127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52070</xdr:rowOff>
    </xdr:from>
    <xdr:to>
      <xdr:col>19</xdr:col>
      <xdr:colOff>171450</xdr:colOff>
      <xdr:row>97</xdr:row>
      <xdr:rowOff>59055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622550" y="1668272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99060</xdr:rowOff>
    </xdr:from>
    <xdr:to>
      <xdr:col>20</xdr:col>
      <xdr:colOff>38100</xdr:colOff>
      <xdr:row>97</xdr:row>
      <xdr:rowOff>29210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384550" y="16558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45720</xdr:rowOff>
    </xdr:from>
    <xdr:ext cx="59372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154680" y="163334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52070</xdr:rowOff>
    </xdr:from>
    <xdr:to>
      <xdr:col>15</xdr:col>
      <xdr:colOff>50800</xdr:colOff>
      <xdr:row>97</xdr:row>
      <xdr:rowOff>111125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828800" y="16682720"/>
          <a:ext cx="7937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104140</xdr:rowOff>
    </xdr:from>
    <xdr:to>
      <xdr:col>15</xdr:col>
      <xdr:colOff>101600</xdr:colOff>
      <xdr:row>97</xdr:row>
      <xdr:rowOff>34290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57175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50800</xdr:rowOff>
    </xdr:from>
    <xdr:ext cx="59372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360930" y="163385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111125</xdr:rowOff>
    </xdr:from>
    <xdr:to>
      <xdr:col>10</xdr:col>
      <xdr:colOff>114300</xdr:colOff>
      <xdr:row>98</xdr:row>
      <xdr:rowOff>635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028700" y="16741775"/>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157480</xdr:rowOff>
    </xdr:from>
    <xdr:to>
      <xdr:col>10</xdr:col>
      <xdr:colOff>165100</xdr:colOff>
      <xdr:row>97</xdr:row>
      <xdr:rowOff>87630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7780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104140</xdr:rowOff>
    </xdr:from>
    <xdr:ext cx="53022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580515" y="16391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1270</xdr:rowOff>
    </xdr:from>
    <xdr:to>
      <xdr:col>6</xdr:col>
      <xdr:colOff>38100</xdr:colOff>
      <xdr:row>97</xdr:row>
      <xdr:rowOff>102870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984250" y="16631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119380</xdr:rowOff>
    </xdr:from>
    <xdr:ext cx="52959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786765" y="16407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50800</xdr:rowOff>
    </xdr:from>
    <xdr:to>
      <xdr:col>24</xdr:col>
      <xdr:colOff>114300</xdr:colOff>
      <xdr:row>97</xdr:row>
      <xdr:rowOff>152400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127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29210</xdr:rowOff>
    </xdr:from>
    <xdr:ext cx="534670" cy="254000"/>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229100" y="166598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8255</xdr:rowOff>
    </xdr:from>
    <xdr:to>
      <xdr:col>20</xdr:col>
      <xdr:colOff>38100</xdr:colOff>
      <xdr:row>97</xdr:row>
      <xdr:rowOff>109855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384550" y="16638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100965</xdr:rowOff>
    </xdr:from>
    <xdr:ext cx="529590" cy="25400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187065" y="16731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635</xdr:rowOff>
    </xdr:from>
    <xdr:to>
      <xdr:col>15</xdr:col>
      <xdr:colOff>101600</xdr:colOff>
      <xdr:row>97</xdr:row>
      <xdr:rowOff>102235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57175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93345</xdr:rowOff>
    </xdr:from>
    <xdr:ext cx="52959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393315" y="16723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60325</xdr:rowOff>
    </xdr:from>
    <xdr:to>
      <xdr:col>10</xdr:col>
      <xdr:colOff>165100</xdr:colOff>
      <xdr:row>97</xdr:row>
      <xdr:rowOff>161925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7780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153035</xdr:rowOff>
    </xdr:from>
    <xdr:ext cx="53022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580515" y="16783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121285</xdr:rowOff>
    </xdr:from>
    <xdr:to>
      <xdr:col>6</xdr:col>
      <xdr:colOff>38100</xdr:colOff>
      <xdr:row>98</xdr:row>
      <xdr:rowOff>52070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984250" y="1675193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42545</xdr:rowOff>
    </xdr:from>
    <xdr:ext cx="529590" cy="25400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786765" y="168446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59182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72643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28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5270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280" cy="25400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0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28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0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28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5270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400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481955" y="46837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41275</xdr:rowOff>
    </xdr:from>
    <xdr:to>
      <xdr:col>54</xdr:col>
      <xdr:colOff>171450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429750" y="535622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908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948055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35990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159385</xdr:rowOff>
    </xdr:from>
    <xdr:ext cx="469265" cy="2584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9480550" y="5131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7,218</a:t>
          </a:r>
          <a:endParaRPr kumimoji="1" lang="ja-JP" altLang="en-US" sz="1000" b="1">
            <a:latin typeface="ＭＳ Ｐゴシック"/>
          </a:endParaRPr>
        </a:p>
      </xdr:txBody>
    </xdr:sp>
    <xdr:clientData/>
  </xdr:oneCellAnchor>
  <xdr:twoCellAnchor>
    <xdr:from>
      <xdr:col>54</xdr:col>
      <xdr:colOff>101600</xdr:colOff>
      <xdr:row>31</xdr:row>
      <xdr:rowOff>41275</xdr:rowOff>
    </xdr:from>
    <xdr:to>
      <xdr:col>55</xdr:col>
      <xdr:colOff>88900</xdr:colOff>
      <xdr:row>31</xdr:row>
      <xdr:rowOff>41275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359900" y="5356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143510</xdr:rowOff>
    </xdr:from>
    <xdr:to>
      <xdr:col>55</xdr:col>
      <xdr:colOff>0</xdr:colOff>
      <xdr:row>37</xdr:row>
      <xdr:rowOff>144780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686800" y="648716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50800</xdr:rowOff>
    </xdr:from>
    <xdr:ext cx="377825" cy="25908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9480550" y="656590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72390</xdr:rowOff>
    </xdr:from>
    <xdr:to>
      <xdr:col>55</xdr:col>
      <xdr:colOff>50800</xdr:colOff>
      <xdr:row>39</xdr:row>
      <xdr:rowOff>2540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398000" y="6587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144780</xdr:rowOff>
    </xdr:from>
    <xdr:to>
      <xdr:col>50</xdr:col>
      <xdr:colOff>114300</xdr:colOff>
      <xdr:row>37</xdr:row>
      <xdr:rowOff>153670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86700" y="648843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74930</xdr:rowOff>
    </xdr:from>
    <xdr:to>
      <xdr:col>50</xdr:col>
      <xdr:colOff>165100</xdr:colOff>
      <xdr:row>39</xdr:row>
      <xdr:rowOff>4445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360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167005</xdr:rowOff>
    </xdr:from>
    <xdr:ext cx="378460" cy="25400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6620" y="66821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153670</xdr:rowOff>
    </xdr:from>
    <xdr:to>
      <xdr:col>45</xdr:col>
      <xdr:colOff>171450</xdr:colOff>
      <xdr:row>37</xdr:row>
      <xdr:rowOff>163195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080250" y="649732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42250" y="6601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39</xdr:row>
      <xdr:rowOff>7620</xdr:rowOff>
    </xdr:from>
    <xdr:ext cx="378460" cy="25400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715250" y="6694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163195</xdr:rowOff>
    </xdr:from>
    <xdr:to>
      <xdr:col>41</xdr:col>
      <xdr:colOff>50800</xdr:colOff>
      <xdr:row>38</xdr:row>
      <xdr:rowOff>10795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286500" y="650684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86995</xdr:rowOff>
    </xdr:from>
    <xdr:to>
      <xdr:col>41</xdr:col>
      <xdr:colOff>101600</xdr:colOff>
      <xdr:row>39</xdr:row>
      <xdr:rowOff>17780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02945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8255</xdr:rowOff>
    </xdr:from>
    <xdr:ext cx="378460" cy="25400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910070" y="66948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68580</xdr:rowOff>
    </xdr:from>
    <xdr:to>
      <xdr:col>36</xdr:col>
      <xdr:colOff>165100</xdr:colOff>
      <xdr:row>38</xdr:row>
      <xdr:rowOff>170180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235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161290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11632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398000" y="6435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114935</xdr:rowOff>
    </xdr:from>
    <xdr:ext cx="469265" cy="25908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9480550" y="6287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360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40640</xdr:rowOff>
    </xdr:from>
    <xdr:ext cx="465455" cy="25400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470900" y="6212840"/>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102870</xdr:rowOff>
    </xdr:from>
    <xdr:to>
      <xdr:col>46</xdr:col>
      <xdr:colOff>38100</xdr:colOff>
      <xdr:row>38</xdr:row>
      <xdr:rowOff>33020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42250" y="6446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49530</xdr:rowOff>
    </xdr:from>
    <xdr:ext cx="46545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7150" y="6221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112395</xdr:rowOff>
    </xdr:from>
    <xdr:to>
      <xdr:col>41</xdr:col>
      <xdr:colOff>101600</xdr:colOff>
      <xdr:row>38</xdr:row>
      <xdr:rowOff>42545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02945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59055</xdr:rowOff>
    </xdr:from>
    <xdr:ext cx="465455"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64350" y="62312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132080</xdr:rowOff>
    </xdr:from>
    <xdr:to>
      <xdr:col>36</xdr:col>
      <xdr:colOff>165100</xdr:colOff>
      <xdr:row>38</xdr:row>
      <xdr:rowOff>61595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2357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78105</xdr:rowOff>
    </xdr:from>
    <xdr:ext cx="465455" cy="25400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0600" y="625030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9182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72643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00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17820" y="9484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00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17820" y="9027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00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7820" y="8569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00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17820" y="8112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41275</xdr:rowOff>
    </xdr:from>
    <xdr:to>
      <xdr:col>54</xdr:col>
      <xdr:colOff>171450</xdr:colOff>
      <xdr:row>58</xdr:row>
      <xdr:rowOff>60960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429750" y="861377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64770</xdr:rowOff>
    </xdr:from>
    <xdr:ext cx="534035" cy="25400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9480550" y="1000887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60960</xdr:rowOff>
    </xdr:from>
    <xdr:to>
      <xdr:col>55</xdr:col>
      <xdr:colOff>88900</xdr:colOff>
      <xdr:row>58</xdr:row>
      <xdr:rowOff>60960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359900" y="10005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159385</xdr:rowOff>
    </xdr:from>
    <xdr:ext cx="598170" cy="2584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9480550" y="8388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321,562</a:t>
          </a:r>
          <a:endParaRPr kumimoji="1" lang="ja-JP" altLang="en-US" sz="1000" b="1">
            <a:latin typeface="ＭＳ Ｐゴシック"/>
          </a:endParaRPr>
        </a:p>
      </xdr:txBody>
    </xdr:sp>
    <xdr:clientData/>
  </xdr:oneCellAnchor>
  <xdr:twoCellAnchor>
    <xdr:from>
      <xdr:col>54</xdr:col>
      <xdr:colOff>101600</xdr:colOff>
      <xdr:row>50</xdr:row>
      <xdr:rowOff>41275</xdr:rowOff>
    </xdr:from>
    <xdr:to>
      <xdr:col>55</xdr:col>
      <xdr:colOff>88900</xdr:colOff>
      <xdr:row>50</xdr:row>
      <xdr:rowOff>41275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359900" y="8613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160020</xdr:rowOff>
    </xdr:from>
    <xdr:to>
      <xdr:col>55</xdr:col>
      <xdr:colOff>0</xdr:colOff>
      <xdr:row>56</xdr:row>
      <xdr:rowOff>60960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686800" y="9589770"/>
          <a:ext cx="7429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118745</xdr:rowOff>
    </xdr:from>
    <xdr:ext cx="5981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9480550" y="937704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95885</xdr:rowOff>
    </xdr:from>
    <xdr:to>
      <xdr:col>55</xdr:col>
      <xdr:colOff>50800</xdr:colOff>
      <xdr:row>56</xdr:row>
      <xdr:rowOff>26035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398000" y="9525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60960</xdr:rowOff>
    </xdr:from>
    <xdr:to>
      <xdr:col>50</xdr:col>
      <xdr:colOff>114300</xdr:colOff>
      <xdr:row>56</xdr:row>
      <xdr:rowOff>74930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86700" y="966216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69850</xdr:rowOff>
    </xdr:from>
    <xdr:to>
      <xdr:col>50</xdr:col>
      <xdr:colOff>165100</xdr:colOff>
      <xdr:row>55</xdr:row>
      <xdr:rowOff>171450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36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16510</xdr:rowOff>
    </xdr:from>
    <xdr:ext cx="59372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06130" y="92748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105410</xdr:rowOff>
    </xdr:from>
    <xdr:to>
      <xdr:col>45</xdr:col>
      <xdr:colOff>171450</xdr:colOff>
      <xdr:row>56</xdr:row>
      <xdr:rowOff>74930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080250" y="9535160"/>
          <a:ext cx="80645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113030</xdr:rowOff>
    </xdr:from>
    <xdr:to>
      <xdr:col>46</xdr:col>
      <xdr:colOff>38100</xdr:colOff>
      <xdr:row>56</xdr:row>
      <xdr:rowOff>43180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42250" y="9542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59690</xdr:rowOff>
    </xdr:from>
    <xdr:ext cx="59372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12380" y="93179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94615</xdr:rowOff>
    </xdr:from>
    <xdr:to>
      <xdr:col>41</xdr:col>
      <xdr:colOff>50800</xdr:colOff>
      <xdr:row>55</xdr:row>
      <xdr:rowOff>105410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286500" y="9524365"/>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02945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64770</xdr:rowOff>
    </xdr:from>
    <xdr:ext cx="593725" cy="25400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818630" y="96659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121285</xdr:rowOff>
    </xdr:from>
    <xdr:to>
      <xdr:col>36</xdr:col>
      <xdr:colOff>165100</xdr:colOff>
      <xdr:row>56</xdr:row>
      <xdr:rowOff>52070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2357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42545</xdr:rowOff>
    </xdr:from>
    <xdr:ext cx="593725" cy="25400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005830" y="96437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109220</xdr:rowOff>
    </xdr:from>
    <xdr:to>
      <xdr:col>55</xdr:col>
      <xdr:colOff>50800</xdr:colOff>
      <xdr:row>56</xdr:row>
      <xdr:rowOff>39370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398000" y="9538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88265</xdr:rowOff>
    </xdr:from>
    <xdr:ext cx="598170" cy="25400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9480550" y="9518015"/>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10160</xdr:rowOff>
    </xdr:from>
    <xdr:to>
      <xdr:col>50</xdr:col>
      <xdr:colOff>165100</xdr:colOff>
      <xdr:row>56</xdr:row>
      <xdr:rowOff>111760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360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102870</xdr:rowOff>
    </xdr:from>
    <xdr:ext cx="53022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38515" y="9704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23495</xdr:rowOff>
    </xdr:from>
    <xdr:to>
      <xdr:col>46</xdr:col>
      <xdr:colOff>38100</xdr:colOff>
      <xdr:row>56</xdr:row>
      <xdr:rowOff>125095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42250" y="9624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116205</xdr:rowOff>
    </xdr:from>
    <xdr:ext cx="52959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44765" y="9717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54610</xdr:rowOff>
    </xdr:from>
    <xdr:to>
      <xdr:col>41</xdr:col>
      <xdr:colOff>101600</xdr:colOff>
      <xdr:row>55</xdr:row>
      <xdr:rowOff>156210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02945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1270</xdr:rowOff>
    </xdr:from>
    <xdr:ext cx="59372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818630" y="92595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43815</xdr:rowOff>
    </xdr:from>
    <xdr:to>
      <xdr:col>36</xdr:col>
      <xdr:colOff>165100</xdr:colOff>
      <xdr:row>55</xdr:row>
      <xdr:rowOff>145415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2357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161925</xdr:rowOff>
    </xdr:from>
    <xdr:ext cx="59372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05830" y="92487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9182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2643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185" cy="25400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7820" y="12913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00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7820" y="12456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185" cy="25400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7820" y="11998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00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782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72</xdr:row>
      <xdr:rowOff>107315</xdr:rowOff>
    </xdr:from>
    <xdr:to>
      <xdr:col>54</xdr:col>
      <xdr:colOff>171450</xdr:colOff>
      <xdr:row>78</xdr:row>
      <xdr:rowOff>129540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429750" y="12451715"/>
          <a:ext cx="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133350</xdr:rowOff>
    </xdr:from>
    <xdr:ext cx="469265" cy="254000"/>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480550" y="1350645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129540</xdr:rowOff>
    </xdr:from>
    <xdr:to>
      <xdr:col>55</xdr:col>
      <xdr:colOff>88900</xdr:colOff>
      <xdr:row>78</xdr:row>
      <xdr:rowOff>129540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359900" y="13502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53975</xdr:rowOff>
    </xdr:from>
    <xdr:ext cx="598170" cy="25400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480550" y="12226925"/>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232,066</a:t>
          </a:r>
          <a:endParaRPr kumimoji="1" lang="ja-JP" altLang="en-US" sz="1000" b="1">
            <a:latin typeface="ＭＳ Ｐゴシック"/>
          </a:endParaRPr>
        </a:p>
      </xdr:txBody>
    </xdr:sp>
    <xdr:clientData/>
  </xdr:oneCellAnchor>
  <xdr:twoCellAnchor>
    <xdr:from>
      <xdr:col>54</xdr:col>
      <xdr:colOff>101600</xdr:colOff>
      <xdr:row>72</xdr:row>
      <xdr:rowOff>107315</xdr:rowOff>
    </xdr:from>
    <xdr:to>
      <xdr:col>55</xdr:col>
      <xdr:colOff>88900</xdr:colOff>
      <xdr:row>72</xdr:row>
      <xdr:rowOff>107315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359900" y="12451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127635</xdr:rowOff>
    </xdr:from>
    <xdr:to>
      <xdr:col>55</xdr:col>
      <xdr:colOff>0</xdr:colOff>
      <xdr:row>77</xdr:row>
      <xdr:rowOff>15240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686800" y="13157835"/>
          <a:ext cx="7429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38735</xdr:rowOff>
    </xdr:from>
    <xdr:ext cx="534035" cy="25908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480550" y="132403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60325</xdr:rowOff>
    </xdr:from>
    <xdr:to>
      <xdr:col>55</xdr:col>
      <xdr:colOff>50800</xdr:colOff>
      <xdr:row>77</xdr:row>
      <xdr:rowOff>161925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398000" y="13261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127635</xdr:rowOff>
    </xdr:from>
    <xdr:to>
      <xdr:col>50</xdr:col>
      <xdr:colOff>114300</xdr:colOff>
      <xdr:row>77</xdr:row>
      <xdr:rowOff>40640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86700" y="13157835"/>
          <a:ext cx="8001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41910</xdr:rowOff>
    </xdr:from>
    <xdr:to>
      <xdr:col>50</xdr:col>
      <xdr:colOff>165100</xdr:colOff>
      <xdr:row>77</xdr:row>
      <xdr:rowOff>143510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36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134620</xdr:rowOff>
    </xdr:from>
    <xdr:ext cx="530225" cy="25400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38515" y="1333627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27940</xdr:rowOff>
    </xdr:from>
    <xdr:to>
      <xdr:col>45</xdr:col>
      <xdr:colOff>171450</xdr:colOff>
      <xdr:row>77</xdr:row>
      <xdr:rowOff>40640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080250" y="1322959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65405</xdr:rowOff>
    </xdr:from>
    <xdr:to>
      <xdr:col>46</xdr:col>
      <xdr:colOff>38100</xdr:colOff>
      <xdr:row>77</xdr:row>
      <xdr:rowOff>167005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42250" y="1326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158115</xdr:rowOff>
    </xdr:from>
    <xdr:ext cx="529590" cy="25400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44765" y="13359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27940</xdr:rowOff>
    </xdr:from>
    <xdr:to>
      <xdr:col>41</xdr:col>
      <xdr:colOff>50800</xdr:colOff>
      <xdr:row>77</xdr:row>
      <xdr:rowOff>120650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286500" y="13229590"/>
          <a:ext cx="7937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45720</xdr:rowOff>
    </xdr:from>
    <xdr:to>
      <xdr:col>41</xdr:col>
      <xdr:colOff>101600</xdr:colOff>
      <xdr:row>77</xdr:row>
      <xdr:rowOff>147320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02945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138430</xdr:rowOff>
    </xdr:from>
    <xdr:ext cx="52959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851015" y="13340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62230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2357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53340</xdr:rowOff>
    </xdr:from>
    <xdr:ext cx="530225" cy="25400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038215" y="1342644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135890</xdr:rowOff>
    </xdr:from>
    <xdr:to>
      <xdr:col>55</xdr:col>
      <xdr:colOff>50800</xdr:colOff>
      <xdr:row>77</xdr:row>
      <xdr:rowOff>66040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398000" y="13166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158750</xdr:rowOff>
    </xdr:from>
    <xdr:ext cx="534035" cy="259080"/>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480550" y="13017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76835</xdr:rowOff>
    </xdr:from>
    <xdr:to>
      <xdr:col>50</xdr:col>
      <xdr:colOff>165100</xdr:colOff>
      <xdr:row>77</xdr:row>
      <xdr:rowOff>6985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360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23495</xdr:rowOff>
    </xdr:from>
    <xdr:ext cx="53022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38515" y="12882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161290</xdr:rowOff>
    </xdr:from>
    <xdr:to>
      <xdr:col>46</xdr:col>
      <xdr:colOff>38100</xdr:colOff>
      <xdr:row>77</xdr:row>
      <xdr:rowOff>91440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42250" y="13191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107950</xdr:rowOff>
    </xdr:from>
    <xdr:ext cx="52959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44765" y="12966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148590</xdr:rowOff>
    </xdr:from>
    <xdr:to>
      <xdr:col>41</xdr:col>
      <xdr:colOff>101600</xdr:colOff>
      <xdr:row>77</xdr:row>
      <xdr:rowOff>78740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02945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95250</xdr:rowOff>
    </xdr:from>
    <xdr:ext cx="52959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851015" y="12954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69850</xdr:rowOff>
    </xdr:from>
    <xdr:to>
      <xdr:col>36</xdr:col>
      <xdr:colOff>165100</xdr:colOff>
      <xdr:row>77</xdr:row>
      <xdr:rowOff>171450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2357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16510</xdr:rowOff>
    </xdr:from>
    <xdr:ext cx="53022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38215" y="13046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9182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694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72643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00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7820" y="163423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0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7820" y="158851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557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17820" y="154279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00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1782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92</xdr:row>
      <xdr:rowOff>85090</xdr:rowOff>
    </xdr:from>
    <xdr:to>
      <xdr:col>54</xdr:col>
      <xdr:colOff>171450</xdr:colOff>
      <xdr:row>98</xdr:row>
      <xdr:rowOff>12065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429750" y="15858490"/>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15875</xdr:rowOff>
    </xdr:from>
    <xdr:ext cx="534035" cy="259080"/>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9480550" y="16817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12065</xdr:rowOff>
    </xdr:from>
    <xdr:to>
      <xdr:col>55</xdr:col>
      <xdr:colOff>88900</xdr:colOff>
      <xdr:row>98</xdr:row>
      <xdr:rowOff>12065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6814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31750</xdr:rowOff>
    </xdr:from>
    <xdr:ext cx="598170" cy="254000"/>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9480550" y="15633700"/>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236,904</a:t>
          </a:r>
          <a:endParaRPr kumimoji="1" lang="ja-JP" altLang="en-US" sz="1000" b="1">
            <a:latin typeface="ＭＳ Ｐゴシック"/>
          </a:endParaRPr>
        </a:p>
      </xdr:txBody>
    </xdr:sp>
    <xdr:clientData/>
  </xdr:oneCellAnchor>
  <xdr:twoCellAnchor>
    <xdr:from>
      <xdr:col>54</xdr:col>
      <xdr:colOff>101600</xdr:colOff>
      <xdr:row>92</xdr:row>
      <xdr:rowOff>85090</xdr:rowOff>
    </xdr:from>
    <xdr:to>
      <xdr:col>55</xdr:col>
      <xdr:colOff>88900</xdr:colOff>
      <xdr:row>92</xdr:row>
      <xdr:rowOff>85090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359900" y="1585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20320</xdr:rowOff>
    </xdr:from>
    <xdr:to>
      <xdr:col>55</xdr:col>
      <xdr:colOff>0</xdr:colOff>
      <xdr:row>96</xdr:row>
      <xdr:rowOff>94615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686800" y="16308070"/>
          <a:ext cx="74295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109855</xdr:rowOff>
    </xdr:from>
    <xdr:ext cx="598170" cy="254000"/>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9480550" y="16226155"/>
          <a:ext cx="5981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86995</xdr:rowOff>
    </xdr:from>
    <xdr:to>
      <xdr:col>55</xdr:col>
      <xdr:colOff>50800</xdr:colOff>
      <xdr:row>96</xdr:row>
      <xdr:rowOff>17780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398000" y="1637474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20320</xdr:rowOff>
    </xdr:from>
    <xdr:to>
      <xdr:col>50</xdr:col>
      <xdr:colOff>114300</xdr:colOff>
      <xdr:row>95</xdr:row>
      <xdr:rowOff>106680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86700" y="16308070"/>
          <a:ext cx="8001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107315</xdr:rowOff>
    </xdr:from>
    <xdr:to>
      <xdr:col>50</xdr:col>
      <xdr:colOff>165100</xdr:colOff>
      <xdr:row>96</xdr:row>
      <xdr:rowOff>37465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360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29210</xdr:rowOff>
    </xdr:from>
    <xdr:ext cx="593725" cy="25400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06130" y="164884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106680</xdr:rowOff>
    </xdr:from>
    <xdr:to>
      <xdr:col>45</xdr:col>
      <xdr:colOff>171450</xdr:colOff>
      <xdr:row>95</xdr:row>
      <xdr:rowOff>161925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080250" y="16394430"/>
          <a:ext cx="8064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123190</xdr:rowOff>
    </xdr:from>
    <xdr:to>
      <xdr:col>46</xdr:col>
      <xdr:colOff>38100</xdr:colOff>
      <xdr:row>96</xdr:row>
      <xdr:rowOff>53340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42250" y="16410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44450</xdr:rowOff>
    </xdr:from>
    <xdr:ext cx="59372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12380" y="165036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161925</xdr:rowOff>
    </xdr:from>
    <xdr:to>
      <xdr:col>41</xdr:col>
      <xdr:colOff>50800</xdr:colOff>
      <xdr:row>96</xdr:row>
      <xdr:rowOff>164465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286500" y="16449675"/>
          <a:ext cx="79375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146685</xdr:rowOff>
    </xdr:from>
    <xdr:to>
      <xdr:col>41</xdr:col>
      <xdr:colOff>101600</xdr:colOff>
      <xdr:row>96</xdr:row>
      <xdr:rowOff>76835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02945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67945</xdr:rowOff>
    </xdr:from>
    <xdr:ext cx="529590" cy="2584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851015" y="165271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154940</xdr:rowOff>
    </xdr:from>
    <xdr:to>
      <xdr:col>36</xdr:col>
      <xdr:colOff>165100</xdr:colOff>
      <xdr:row>96</xdr:row>
      <xdr:rowOff>84455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235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100965</xdr:rowOff>
    </xdr:from>
    <xdr:ext cx="530225" cy="25400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38215" y="1621726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43815</xdr:rowOff>
    </xdr:from>
    <xdr:to>
      <xdr:col>55</xdr:col>
      <xdr:colOff>50800</xdr:colOff>
      <xdr:row>96</xdr:row>
      <xdr:rowOff>145415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398000" y="16503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22225</xdr:rowOff>
    </xdr:from>
    <xdr:ext cx="534035" cy="2584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9480550" y="1648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140970</xdr:rowOff>
    </xdr:from>
    <xdr:to>
      <xdr:col>50</xdr:col>
      <xdr:colOff>165100</xdr:colOff>
      <xdr:row>95</xdr:row>
      <xdr:rowOff>71120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360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87630</xdr:rowOff>
    </xdr:from>
    <xdr:ext cx="593725" cy="25400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06130" y="160324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55880</xdr:rowOff>
    </xdr:from>
    <xdr:to>
      <xdr:col>46</xdr:col>
      <xdr:colOff>38100</xdr:colOff>
      <xdr:row>95</xdr:row>
      <xdr:rowOff>157480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42250" y="16343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2540</xdr:rowOff>
    </xdr:from>
    <xdr:ext cx="59372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12380" y="161188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111125</xdr:rowOff>
    </xdr:from>
    <xdr:to>
      <xdr:col>41</xdr:col>
      <xdr:colOff>101600</xdr:colOff>
      <xdr:row>96</xdr:row>
      <xdr:rowOff>41275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02945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57785</xdr:rowOff>
    </xdr:from>
    <xdr:ext cx="59372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818630" y="161740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113665</xdr:rowOff>
    </xdr:from>
    <xdr:to>
      <xdr:col>36</xdr:col>
      <xdr:colOff>165100</xdr:colOff>
      <xdr:row>97</xdr:row>
      <xdr:rowOff>43815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2357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34925</xdr:rowOff>
    </xdr:from>
    <xdr:ext cx="53022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038215" y="16665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3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169650" y="4635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09778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171450</xdr:colOff>
      <xdr:row>39</xdr:row>
      <xdr:rowOff>99060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1207750" y="6785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07334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171450</xdr:colOff>
      <xdr:row>37</xdr:row>
      <xdr:rowOff>114935</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207750" y="6458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07334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171450</xdr:colOff>
      <xdr:row>35</xdr:row>
      <xdr:rowOff>132080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6132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7334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171450</xdr:colOff>
      <xdr:row>33</xdr:row>
      <xdr:rowOff>147955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580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7334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171450</xdr:colOff>
      <xdr:row>31</xdr:row>
      <xdr:rowOff>164465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5479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185" cy="2584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6692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171450</xdr:colOff>
      <xdr:row>30</xdr:row>
      <xdr:rowOff>8890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5152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6692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00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669270" y="468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157480</xdr:rowOff>
    </xdr:from>
    <xdr:to>
      <xdr:col>85</xdr:col>
      <xdr:colOff>126365</xdr:colOff>
      <xdr:row>39</xdr:row>
      <xdr:rowOff>58420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698345" y="5129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62230</xdr:rowOff>
    </xdr:from>
    <xdr:ext cx="534670" cy="259080"/>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4744700" y="674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58420</xdr:rowOff>
    </xdr:from>
    <xdr:to>
      <xdr:col>86</xdr:col>
      <xdr:colOff>25400</xdr:colOff>
      <xdr:row>39</xdr:row>
      <xdr:rowOff>58420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611350" y="674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104140</xdr:rowOff>
    </xdr:from>
    <xdr:ext cx="598805" cy="259080"/>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47447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121,420</a:t>
          </a:r>
          <a:endParaRPr kumimoji="1" lang="ja-JP" altLang="en-US" sz="1000" b="1">
            <a:latin typeface="ＭＳ Ｐゴシック"/>
          </a:endParaRPr>
        </a:p>
      </xdr:txBody>
    </xdr:sp>
    <xdr:clientData/>
  </xdr:oneCellAnchor>
  <xdr:twoCellAnchor>
    <xdr:from>
      <xdr:col>85</xdr:col>
      <xdr:colOff>38100</xdr:colOff>
      <xdr:row>29</xdr:row>
      <xdr:rowOff>157480</xdr:rowOff>
    </xdr:from>
    <xdr:to>
      <xdr:col>86</xdr:col>
      <xdr:colOff>25400</xdr:colOff>
      <xdr:row>29</xdr:row>
      <xdr:rowOff>157480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611350" y="5129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52070</xdr:rowOff>
    </xdr:from>
    <xdr:to>
      <xdr:col>85</xdr:col>
      <xdr:colOff>127000</xdr:colOff>
      <xdr:row>36</xdr:row>
      <xdr:rowOff>81915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938250" y="622427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93980</xdr:rowOff>
    </xdr:from>
    <xdr:ext cx="534670" cy="25908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4744700" y="626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115570</xdr:rowOff>
    </xdr:from>
    <xdr:to>
      <xdr:col>85</xdr:col>
      <xdr:colOff>171450</xdr:colOff>
      <xdr:row>37</xdr:row>
      <xdr:rowOff>45720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649450" y="62877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52070</xdr:rowOff>
    </xdr:from>
    <xdr:to>
      <xdr:col>81</xdr:col>
      <xdr:colOff>50800</xdr:colOff>
      <xdr:row>37</xdr:row>
      <xdr:rowOff>45720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144500" y="6224270"/>
          <a:ext cx="7937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140970</xdr:rowOff>
    </xdr:from>
    <xdr:to>
      <xdr:col>81</xdr:col>
      <xdr:colOff>101600</xdr:colOff>
      <xdr:row>37</xdr:row>
      <xdr:rowOff>71120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88745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62230</xdr:rowOff>
    </xdr:from>
    <xdr:ext cx="52959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709015" y="6405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115570</xdr:rowOff>
    </xdr:from>
    <xdr:to>
      <xdr:col>76</xdr:col>
      <xdr:colOff>114300</xdr:colOff>
      <xdr:row>37</xdr:row>
      <xdr:rowOff>45720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344400" y="6116320"/>
          <a:ext cx="8001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093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46355</xdr:rowOff>
    </xdr:from>
    <xdr:ext cx="53022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896215" y="6047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115570</xdr:rowOff>
    </xdr:from>
    <xdr:to>
      <xdr:col>71</xdr:col>
      <xdr:colOff>171450</xdr:colOff>
      <xdr:row>37</xdr:row>
      <xdr:rowOff>59690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1537950" y="6116320"/>
          <a:ext cx="80645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36195</xdr:rowOff>
    </xdr:from>
    <xdr:to>
      <xdr:col>72</xdr:col>
      <xdr:colOff>38100</xdr:colOff>
      <xdr:row>36</xdr:row>
      <xdr:rowOff>137795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299950" y="6208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128905</xdr:rowOff>
    </xdr:from>
    <xdr:ext cx="52959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102465" y="6301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143510</xdr:rowOff>
    </xdr:from>
    <xdr:to>
      <xdr:col>67</xdr:col>
      <xdr:colOff>101600</xdr:colOff>
      <xdr:row>37</xdr:row>
      <xdr:rowOff>73025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148715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89535</xdr:rowOff>
    </xdr:from>
    <xdr:ext cx="529590" cy="25400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1308715" y="60902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31115</xdr:rowOff>
    </xdr:from>
    <xdr:to>
      <xdr:col>85</xdr:col>
      <xdr:colOff>171450</xdr:colOff>
      <xdr:row>36</xdr:row>
      <xdr:rowOff>132715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649450" y="62033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53975</xdr:rowOff>
    </xdr:from>
    <xdr:ext cx="534670" cy="25400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4744700" y="60547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1270</xdr:rowOff>
    </xdr:from>
    <xdr:to>
      <xdr:col>81</xdr:col>
      <xdr:colOff>101600</xdr:colOff>
      <xdr:row>36</xdr:row>
      <xdr:rowOff>102870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88745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119380</xdr:rowOff>
    </xdr:from>
    <xdr:ext cx="52959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709015" y="5948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166370</xdr:rowOff>
    </xdr:from>
    <xdr:to>
      <xdr:col>76</xdr:col>
      <xdr:colOff>165100</xdr:colOff>
      <xdr:row>37</xdr:row>
      <xdr:rowOff>96520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093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87630</xdr:rowOff>
    </xdr:from>
    <xdr:ext cx="530225" cy="25400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896215" y="643128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64770</xdr:rowOff>
    </xdr:from>
    <xdr:to>
      <xdr:col>72</xdr:col>
      <xdr:colOff>38100</xdr:colOff>
      <xdr:row>35</xdr:row>
      <xdr:rowOff>166370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299950" y="6065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12065</xdr:rowOff>
    </xdr:from>
    <xdr:ext cx="52959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102465" y="5841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8890</xdr:rowOff>
    </xdr:from>
    <xdr:to>
      <xdr:col>67</xdr:col>
      <xdr:colOff>101600</xdr:colOff>
      <xdr:row>37</xdr:row>
      <xdr:rowOff>110490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148715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101600</xdr:rowOff>
    </xdr:from>
    <xdr:ext cx="52959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308715" y="6445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3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169650" y="8064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171450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840"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9778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118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6692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185" cy="25400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669270" y="9255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171450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18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6692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171450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6692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00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270" y="8112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136525</xdr:rowOff>
    </xdr:from>
    <xdr:to>
      <xdr:col>85</xdr:col>
      <xdr:colOff>126365</xdr:colOff>
      <xdr:row>58</xdr:row>
      <xdr:rowOff>34290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698345" y="888047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38100</xdr:rowOff>
    </xdr:from>
    <xdr:ext cx="534670" cy="25908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47447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47,719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34290</xdr:rowOff>
    </xdr:from>
    <xdr:to>
      <xdr:col>86</xdr:col>
      <xdr:colOff>25400</xdr:colOff>
      <xdr:row>58</xdr:row>
      <xdr:rowOff>34290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611350" y="9978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83185</xdr:rowOff>
    </xdr:from>
    <xdr:ext cx="598805" cy="25908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4744700" y="8655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335,889</a:t>
          </a:r>
          <a:endParaRPr kumimoji="1" lang="ja-JP" altLang="en-US" sz="1000" b="1">
            <a:latin typeface="ＭＳ Ｐゴシック"/>
          </a:endParaRPr>
        </a:p>
      </xdr:txBody>
    </xdr:sp>
    <xdr:clientData/>
  </xdr:oneCellAnchor>
  <xdr:twoCellAnchor>
    <xdr:from>
      <xdr:col>85</xdr:col>
      <xdr:colOff>38100</xdr:colOff>
      <xdr:row>51</xdr:row>
      <xdr:rowOff>136525</xdr:rowOff>
    </xdr:from>
    <xdr:to>
      <xdr:col>86</xdr:col>
      <xdr:colOff>25400</xdr:colOff>
      <xdr:row>51</xdr:row>
      <xdr:rowOff>136525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611350" y="8880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68580</xdr:rowOff>
    </xdr:from>
    <xdr:to>
      <xdr:col>85</xdr:col>
      <xdr:colOff>127000</xdr:colOff>
      <xdr:row>57</xdr:row>
      <xdr:rowOff>95250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938250" y="984123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78740</xdr:rowOff>
    </xdr:from>
    <xdr:ext cx="598805" cy="25908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4744700" y="9508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55880</xdr:rowOff>
    </xdr:from>
    <xdr:to>
      <xdr:col>85</xdr:col>
      <xdr:colOff>171450</xdr:colOff>
      <xdr:row>56</xdr:row>
      <xdr:rowOff>157480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649450" y="9657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10160</xdr:rowOff>
    </xdr:from>
    <xdr:to>
      <xdr:col>81</xdr:col>
      <xdr:colOff>50800</xdr:colOff>
      <xdr:row>57</xdr:row>
      <xdr:rowOff>95250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144500" y="9782810"/>
          <a:ext cx="7937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66040</xdr:rowOff>
    </xdr:from>
    <xdr:to>
      <xdr:col>81</xdr:col>
      <xdr:colOff>101600</xdr:colOff>
      <xdr:row>56</xdr:row>
      <xdr:rowOff>167640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88745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12700</xdr:rowOff>
    </xdr:from>
    <xdr:ext cx="59372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676630" y="9442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10160</xdr:rowOff>
    </xdr:from>
    <xdr:to>
      <xdr:col>76</xdr:col>
      <xdr:colOff>114300</xdr:colOff>
      <xdr:row>57</xdr:row>
      <xdr:rowOff>50800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344400" y="9782810"/>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102870</xdr:rowOff>
    </xdr:from>
    <xdr:to>
      <xdr:col>76</xdr:col>
      <xdr:colOff>165100</xdr:colOff>
      <xdr:row>57</xdr:row>
      <xdr:rowOff>33020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0937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49530</xdr:rowOff>
    </xdr:from>
    <xdr:ext cx="593725"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863830" y="94792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50800</xdr:rowOff>
    </xdr:from>
    <xdr:to>
      <xdr:col>71</xdr:col>
      <xdr:colOff>171450</xdr:colOff>
      <xdr:row>57</xdr:row>
      <xdr:rowOff>89535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1537950" y="982345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122555</xdr:rowOff>
    </xdr:from>
    <xdr:to>
      <xdr:col>72</xdr:col>
      <xdr:colOff>38100</xdr:colOff>
      <xdr:row>57</xdr:row>
      <xdr:rowOff>52705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299950" y="9723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69215</xdr:rowOff>
    </xdr:from>
    <xdr:ext cx="59372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070080" y="94989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129540</xdr:rowOff>
    </xdr:from>
    <xdr:to>
      <xdr:col>67</xdr:col>
      <xdr:colOff>101600</xdr:colOff>
      <xdr:row>57</xdr:row>
      <xdr:rowOff>59690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148715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76200</xdr:rowOff>
    </xdr:from>
    <xdr:ext cx="529590" cy="25400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308715" y="9505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17780</xdr:rowOff>
    </xdr:from>
    <xdr:to>
      <xdr:col>85</xdr:col>
      <xdr:colOff>171450</xdr:colOff>
      <xdr:row>57</xdr:row>
      <xdr:rowOff>119380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649450" y="9790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167640</xdr:rowOff>
    </xdr:from>
    <xdr:ext cx="534670" cy="25400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4744700" y="9768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88745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137160</xdr:rowOff>
    </xdr:from>
    <xdr:ext cx="52959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709015" y="9909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130810</xdr:rowOff>
    </xdr:from>
    <xdr:to>
      <xdr:col>76</xdr:col>
      <xdr:colOff>165100</xdr:colOff>
      <xdr:row>57</xdr:row>
      <xdr:rowOff>60960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0937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52070</xdr:rowOff>
    </xdr:from>
    <xdr:ext cx="530225" cy="25400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896215" y="982472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0</xdr:rowOff>
    </xdr:from>
    <xdr:to>
      <xdr:col>72</xdr:col>
      <xdr:colOff>38100</xdr:colOff>
      <xdr:row>57</xdr:row>
      <xdr:rowOff>101600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299950" y="9772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92710</xdr:rowOff>
    </xdr:from>
    <xdr:ext cx="52959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02465" y="9865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38735</xdr:rowOff>
    </xdr:from>
    <xdr:to>
      <xdr:col>67</xdr:col>
      <xdr:colOff>101600</xdr:colOff>
      <xdr:row>57</xdr:row>
      <xdr:rowOff>140335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148715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132080</xdr:rowOff>
    </xdr:from>
    <xdr:ext cx="529590" cy="25400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308715" y="9904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3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169650" y="11493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09778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00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669270" y="12684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6692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6692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00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669270" y="11541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43180</xdr:rowOff>
    </xdr:from>
    <xdr:to>
      <xdr:col>85</xdr:col>
      <xdr:colOff>126365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698345" y="12216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48260</xdr:rowOff>
    </xdr:from>
    <xdr:ext cx="249555" cy="259080"/>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47447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61135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161290</xdr:rowOff>
    </xdr:from>
    <xdr:ext cx="598805" cy="259080"/>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47447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180,156</a:t>
          </a:r>
          <a:endParaRPr kumimoji="1" lang="ja-JP" altLang="en-US" sz="1000" b="1">
            <a:latin typeface="ＭＳ Ｐゴシック"/>
          </a:endParaRPr>
        </a:p>
      </xdr:txBody>
    </xdr:sp>
    <xdr:clientData/>
  </xdr:oneCellAnchor>
  <xdr:twoCellAnchor>
    <xdr:from>
      <xdr:col>85</xdr:col>
      <xdr:colOff>38100</xdr:colOff>
      <xdr:row>71</xdr:row>
      <xdr:rowOff>43180</xdr:rowOff>
    </xdr:from>
    <xdr:to>
      <xdr:col>86</xdr:col>
      <xdr:colOff>25400</xdr:colOff>
      <xdr:row>71</xdr:row>
      <xdr:rowOff>43180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611350" y="12216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52070</xdr:rowOff>
    </xdr:from>
    <xdr:to>
      <xdr:col>85</xdr:col>
      <xdr:colOff>127000</xdr:colOff>
      <xdr:row>78</xdr:row>
      <xdr:rowOff>162560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938250" y="12910820"/>
          <a:ext cx="762000"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19050</xdr:rowOff>
    </xdr:from>
    <xdr:ext cx="534670" cy="254000"/>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4744700" y="133921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40640</xdr:rowOff>
    </xdr:from>
    <xdr:to>
      <xdr:col>85</xdr:col>
      <xdr:colOff>171450</xdr:colOff>
      <xdr:row>78</xdr:row>
      <xdr:rowOff>142240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649450" y="13413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154940</xdr:rowOff>
    </xdr:from>
    <xdr:to>
      <xdr:col>81</xdr:col>
      <xdr:colOff>50800</xdr:colOff>
      <xdr:row>78</xdr:row>
      <xdr:rowOff>162560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144500" y="1352804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53975</xdr:rowOff>
    </xdr:from>
    <xdr:to>
      <xdr:col>81</xdr:col>
      <xdr:colOff>101600</xdr:colOff>
      <xdr:row>78</xdr:row>
      <xdr:rowOff>155575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88745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635</xdr:rowOff>
    </xdr:from>
    <xdr:ext cx="52959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709015" y="13202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154940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344400" y="1352804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60960</xdr:rowOff>
    </xdr:from>
    <xdr:to>
      <xdr:col>76</xdr:col>
      <xdr:colOff>165100</xdr:colOff>
      <xdr:row>78</xdr:row>
      <xdr:rowOff>162560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0937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7620</xdr:rowOff>
    </xdr:from>
    <xdr:ext cx="530225" cy="25400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896215" y="1320927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171450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1537950" y="13589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24765</xdr:rowOff>
    </xdr:from>
    <xdr:to>
      <xdr:col>72</xdr:col>
      <xdr:colOff>38100</xdr:colOff>
      <xdr:row>78</xdr:row>
      <xdr:rowOff>126365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299950" y="13397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143510</xdr:rowOff>
    </xdr:from>
    <xdr:ext cx="529590" cy="25400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102465" y="13173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39370</xdr:rowOff>
    </xdr:from>
    <xdr:to>
      <xdr:col>67</xdr:col>
      <xdr:colOff>101600</xdr:colOff>
      <xdr:row>78</xdr:row>
      <xdr:rowOff>140970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148715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157480</xdr:rowOff>
    </xdr:from>
    <xdr:ext cx="529590" cy="25400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308715" y="13187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635</xdr:rowOff>
    </xdr:from>
    <xdr:to>
      <xdr:col>85</xdr:col>
      <xdr:colOff>171450</xdr:colOff>
      <xdr:row>75</xdr:row>
      <xdr:rowOff>102235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649450" y="128593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74</xdr:row>
      <xdr:rowOff>23495</xdr:rowOff>
    </xdr:from>
    <xdr:ext cx="534670" cy="259080"/>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4744700" y="1271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111760</xdr:rowOff>
    </xdr:from>
    <xdr:to>
      <xdr:col>81</xdr:col>
      <xdr:colOff>101600</xdr:colOff>
      <xdr:row>79</xdr:row>
      <xdr:rowOff>41910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88745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33655</xdr:rowOff>
    </xdr:from>
    <xdr:ext cx="465455"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722350" y="13578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104140</xdr:rowOff>
    </xdr:from>
    <xdr:to>
      <xdr:col>76</xdr:col>
      <xdr:colOff>165100</xdr:colOff>
      <xdr:row>79</xdr:row>
      <xdr:rowOff>34290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0937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25400</xdr:rowOff>
    </xdr:from>
    <xdr:ext cx="46545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928600" y="13569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299950" y="1353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4475" cy="25400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22629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148715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4475" cy="25400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4325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3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169650" y="14922500"/>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09778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18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6692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00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669270" y="16113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6692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6692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00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669270" y="149707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88900</xdr:rowOff>
    </xdr:from>
    <xdr:to>
      <xdr:col>85</xdr:col>
      <xdr:colOff>126365</xdr:colOff>
      <xdr:row>99</xdr:row>
      <xdr:rowOff>41275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698345" y="15690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45085</xdr:rowOff>
    </xdr:from>
    <xdr:ext cx="378460" cy="2584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47447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611350" y="1701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35560</xdr:rowOff>
    </xdr:from>
    <xdr:ext cx="598805" cy="259080"/>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4744700" y="15466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348,405</a:t>
          </a:r>
          <a:endParaRPr kumimoji="1" lang="ja-JP" altLang="en-US" sz="1000" b="1">
            <a:latin typeface="ＭＳ Ｐゴシック"/>
          </a:endParaRPr>
        </a:p>
      </xdr:txBody>
    </xdr:sp>
    <xdr:clientData/>
  </xdr:oneCellAnchor>
  <xdr:twoCellAnchor>
    <xdr:from>
      <xdr:col>85</xdr:col>
      <xdr:colOff>38100</xdr:colOff>
      <xdr:row>91</xdr:row>
      <xdr:rowOff>88900</xdr:rowOff>
    </xdr:from>
    <xdr:to>
      <xdr:col>86</xdr:col>
      <xdr:colOff>25400</xdr:colOff>
      <xdr:row>91</xdr:row>
      <xdr:rowOff>88900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611350" y="15690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57150</xdr:rowOff>
    </xdr:from>
    <xdr:to>
      <xdr:col>85</xdr:col>
      <xdr:colOff>127000</xdr:colOff>
      <xdr:row>96</xdr:row>
      <xdr:rowOff>76200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938250" y="1651635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17780</xdr:rowOff>
    </xdr:from>
    <xdr:ext cx="598805" cy="254000"/>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4744700" y="164769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39370</xdr:rowOff>
    </xdr:from>
    <xdr:to>
      <xdr:col>85</xdr:col>
      <xdr:colOff>171450</xdr:colOff>
      <xdr:row>96</xdr:row>
      <xdr:rowOff>140970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649450" y="16498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57150</xdr:rowOff>
    </xdr:from>
    <xdr:to>
      <xdr:col>81</xdr:col>
      <xdr:colOff>50800</xdr:colOff>
      <xdr:row>96</xdr:row>
      <xdr:rowOff>97790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144500" y="1651635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12700</xdr:rowOff>
    </xdr:from>
    <xdr:to>
      <xdr:col>81</xdr:col>
      <xdr:colOff>101600</xdr:colOff>
      <xdr:row>96</xdr:row>
      <xdr:rowOff>114300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88745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105410</xdr:rowOff>
    </xdr:from>
    <xdr:ext cx="59372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676630" y="16564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97790</xdr:rowOff>
    </xdr:from>
    <xdr:to>
      <xdr:col>76</xdr:col>
      <xdr:colOff>114300</xdr:colOff>
      <xdr:row>96</xdr:row>
      <xdr:rowOff>102235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344400" y="1655699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54610</xdr:rowOff>
    </xdr:from>
    <xdr:to>
      <xdr:col>76</xdr:col>
      <xdr:colOff>165100</xdr:colOff>
      <xdr:row>96</xdr:row>
      <xdr:rowOff>156210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0937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147320</xdr:rowOff>
    </xdr:from>
    <xdr:ext cx="59372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863830" y="166065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56515</xdr:rowOff>
    </xdr:from>
    <xdr:to>
      <xdr:col>71</xdr:col>
      <xdr:colOff>171450</xdr:colOff>
      <xdr:row>96</xdr:row>
      <xdr:rowOff>102235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1537950" y="16515715"/>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84455</xdr:rowOff>
    </xdr:from>
    <xdr:to>
      <xdr:col>72</xdr:col>
      <xdr:colOff>38100</xdr:colOff>
      <xdr:row>97</xdr:row>
      <xdr:rowOff>14605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299950" y="16543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6350</xdr:rowOff>
    </xdr:from>
    <xdr:ext cx="593725" cy="25400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070080" y="166370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83185</xdr:rowOff>
    </xdr:from>
    <xdr:to>
      <xdr:col>67</xdr:col>
      <xdr:colOff>101600</xdr:colOff>
      <xdr:row>97</xdr:row>
      <xdr:rowOff>13335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148715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4445</xdr:rowOff>
    </xdr:from>
    <xdr:ext cx="59372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276330" y="166350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25400</xdr:rowOff>
    </xdr:from>
    <xdr:to>
      <xdr:col>85</xdr:col>
      <xdr:colOff>171450</xdr:colOff>
      <xdr:row>96</xdr:row>
      <xdr:rowOff>127000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649450" y="16484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48260</xdr:rowOff>
    </xdr:from>
    <xdr:ext cx="598805" cy="25908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4744700" y="16336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6350</xdr:rowOff>
    </xdr:from>
    <xdr:to>
      <xdr:col>81</xdr:col>
      <xdr:colOff>101600</xdr:colOff>
      <xdr:row>96</xdr:row>
      <xdr:rowOff>107950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88745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124460</xdr:rowOff>
    </xdr:from>
    <xdr:ext cx="59372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676630" y="16240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46355</xdr:rowOff>
    </xdr:from>
    <xdr:to>
      <xdr:col>76</xdr:col>
      <xdr:colOff>165100</xdr:colOff>
      <xdr:row>96</xdr:row>
      <xdr:rowOff>147955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0937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164465</xdr:rowOff>
    </xdr:from>
    <xdr:ext cx="59372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863830" y="162807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52070</xdr:rowOff>
    </xdr:from>
    <xdr:to>
      <xdr:col>72</xdr:col>
      <xdr:colOff>38100</xdr:colOff>
      <xdr:row>96</xdr:row>
      <xdr:rowOff>153035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299950" y="165112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169545</xdr:rowOff>
    </xdr:from>
    <xdr:ext cx="593725" cy="25400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070080" y="162858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6350</xdr:rowOff>
    </xdr:from>
    <xdr:to>
      <xdr:col>67</xdr:col>
      <xdr:colOff>101600</xdr:colOff>
      <xdr:row>96</xdr:row>
      <xdr:rowOff>107315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148715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123825</xdr:rowOff>
    </xdr:from>
    <xdr:ext cx="593725" cy="25400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1276330" y="162401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4401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2483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04899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598485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598485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598485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31115</xdr:rowOff>
    </xdr:from>
    <xdr:to>
      <xdr:col>116</xdr:col>
      <xdr:colOff>62865</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19949795" y="5174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160020</xdr:rowOff>
    </xdr:from>
    <xdr:ext cx="249555" cy="259080"/>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0002500" y="6675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149225</xdr:rowOff>
    </xdr:from>
    <xdr:ext cx="534670" cy="259080"/>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0002500" y="494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16,190</a:t>
          </a:r>
          <a:endParaRPr kumimoji="1" lang="ja-JP" altLang="en-US" sz="1000" b="1">
            <a:latin typeface="ＭＳ Ｐゴシック"/>
          </a:endParaRPr>
        </a:p>
      </xdr:txBody>
    </xdr:sp>
    <xdr:clientData/>
  </xdr:oneCellAnchor>
  <xdr:twoCellAnchor>
    <xdr:from>
      <xdr:col>115</xdr:col>
      <xdr:colOff>165100</xdr:colOff>
      <xdr:row>30</xdr:row>
      <xdr:rowOff>31115</xdr:rowOff>
    </xdr:from>
    <xdr:to>
      <xdr:col>116</xdr:col>
      <xdr:colOff>152400</xdr:colOff>
      <xdr:row>30</xdr:row>
      <xdr:rowOff>31115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881850" y="5174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202400" y="6654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77470</xdr:rowOff>
    </xdr:from>
    <xdr:ext cx="378460" cy="254000"/>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0002500" y="642112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54610</xdr:rowOff>
    </xdr:from>
    <xdr:to>
      <xdr:col>116</xdr:col>
      <xdr:colOff>114300</xdr:colOff>
      <xdr:row>38</xdr:row>
      <xdr:rowOff>156210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9009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171450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395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20955</xdr:rowOff>
    </xdr:from>
    <xdr:to>
      <xdr:col>112</xdr:col>
      <xdr:colOff>38100</xdr:colOff>
      <xdr:row>38</xdr:row>
      <xdr:rowOff>122555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157950" y="6536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36</xdr:row>
      <xdr:rowOff>139065</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03095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34515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20320</xdr:rowOff>
    </xdr:from>
    <xdr:ext cx="378460" cy="25400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225770" y="63639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55245</xdr:rowOff>
    </xdr:from>
    <xdr:to>
      <xdr:col>102</xdr:col>
      <xdr:colOff>165100</xdr:colOff>
      <xdr:row>38</xdr:row>
      <xdr:rowOff>156845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75514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1905</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43202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7620</xdr:rowOff>
    </xdr:from>
    <xdr:to>
      <xdr:col>98</xdr:col>
      <xdr:colOff>38100</xdr:colOff>
      <xdr:row>38</xdr:row>
      <xdr:rowOff>109220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6757650" y="6522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125730</xdr:rowOff>
    </xdr:from>
    <xdr:ext cx="37846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63065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33020</xdr:rowOff>
    </xdr:from>
    <xdr:ext cx="249555" cy="259080"/>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000250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08429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905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511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48790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668399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4401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2483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2483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08429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905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511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48790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668399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08429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2905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511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48790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668399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総務費は住民一人当たり１７７，９３６円で、類似団体平均を下回っているものの前年度より４０，４６６円増加した。これは、岩館地区防災コミュニティセンター建設事業、旧八森小学校解体事業及び基金積立金の増が主要因である。</a:t>
          </a:r>
        </a:p>
        <a:p>
          <a:r>
            <a:rPr kumimoji="1" lang="ja-JP" altLang="en-US" sz="1000">
              <a:solidFill>
                <a:sysClr val="windowText" lastClr="000000"/>
              </a:solidFill>
              <a:latin typeface="ＭＳ Ｐゴシック"/>
              <a:ea typeface="ＭＳ Ｐゴシック"/>
            </a:rPr>
            <a:t>　衛生費は住民一人当たり７５，０１３円で、前年度より１１，１０６円減少し、類似団体平均を下回っている。これは、公営企業会計の簡易水道事業会計への出資金及び補助金の減が主要因である。</a:t>
          </a:r>
        </a:p>
        <a:p>
          <a:r>
            <a:rPr kumimoji="1" lang="ja-JP" altLang="en-US" sz="1000">
              <a:solidFill>
                <a:sysClr val="windowText" lastClr="000000"/>
              </a:solidFill>
              <a:latin typeface="ＭＳ Ｐゴシック"/>
              <a:ea typeface="ＭＳ Ｐゴシック"/>
            </a:rPr>
            <a:t>　農林水産業費は住民一人当たり１０７，９８９円で、類似団体平均を下回っているものの前年度より１５，７９７円増加した。これは、令和５年７月豪雨災害に伴い、収入が減少した農業法人に対する貸付のための定額運用基金新設に伴う基金への繰出金増によるものである。</a:t>
          </a:r>
        </a:p>
        <a:p>
          <a:r>
            <a:rPr kumimoji="1" lang="ja-JP" altLang="en-US" sz="1000">
              <a:solidFill>
                <a:sysClr val="windowText" lastClr="000000"/>
              </a:solidFill>
              <a:latin typeface="ＭＳ Ｐゴシック"/>
              <a:ea typeface="ＭＳ Ｐゴシック"/>
            </a:rPr>
            <a:t>　商工費は住民一人当たり６４，７４２円で、前年度より１２，９１２円減少し、類似団体平均を下回っている。これは、ハタハタ館設備等改修事業及び事業継続臨時給付金の減が主要因である。</a:t>
          </a:r>
        </a:p>
        <a:p>
          <a:r>
            <a:rPr kumimoji="1" lang="ja-JP" altLang="en-US" sz="1000">
              <a:solidFill>
                <a:sysClr val="windowText" lastClr="000000"/>
              </a:solidFill>
              <a:latin typeface="ＭＳ Ｐゴシック"/>
              <a:ea typeface="ＭＳ Ｐゴシック"/>
            </a:rPr>
            <a:t>　土木費は住民一人当たり８４，８８１円で、前年度より５３，７３４円減少した結果、類似団体平均を下回っている。これは、公営企業会計の下水道事業会計への補助金及び神陣橋橋梁補修事業の減が主要因である。</a:t>
          </a:r>
        </a:p>
        <a:p>
          <a:r>
            <a:rPr kumimoji="1" lang="ja-JP" altLang="en-US" sz="1000">
              <a:solidFill>
                <a:sysClr val="windowText" lastClr="000000"/>
              </a:solidFill>
              <a:latin typeface="ＭＳ Ｐゴシック"/>
              <a:ea typeface="ＭＳ Ｐゴシック"/>
            </a:rPr>
            <a:t>　災害復旧費は住民一人当たり８９，１２５円で、前年度より８２，１６０円増加した結果、類似団体平均を上回っている。これは、令和５年７月豪雨災害による林業施設、農地農業用施設及び公共土木施設における災害復旧費の増によるものである。</a:t>
          </a:r>
        </a:p>
        <a:p>
          <a:r>
            <a:rPr kumimoji="1" lang="ja-JP" altLang="en-US" sz="1000">
              <a:solidFill>
                <a:sysClr val="windowText" lastClr="000000"/>
              </a:solidFill>
              <a:latin typeface="ＭＳ Ｐゴシック"/>
              <a:ea typeface="ＭＳ Ｐゴシック"/>
            </a:rPr>
            <a:t>　今後は、物価や労務単価の上昇による業務委託料、施設維持に係る各費目の増加や能代山本広域市町村圏組合で実施している一般廃棄物処理施設整備事業に伴う衛生費・公債費の増が見込まれることから、継続事業の見直し等により一層の経費縮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Ｐゴシック"/>
              <a:ea typeface="ＭＳ Ｐゴシック"/>
            </a:rPr>
            <a:t>　財政調整基金残高は、令和５年７月豪雨災害に伴う農地農業用施設災害復旧事業における町単独事業費増により、財源不足を補填するため財政調整基金を６２０百万円取崩し、２，３８２千円となったため、前年度から１０．７９ポイント下回った。</a:t>
          </a:r>
        </a:p>
        <a:p>
          <a:r>
            <a:rPr kumimoji="1" lang="ja-JP" altLang="en-US" sz="1050">
              <a:solidFill>
                <a:sysClr val="windowText" lastClr="000000"/>
              </a:solidFill>
              <a:latin typeface="ＭＳ Ｐゴシック"/>
              <a:ea typeface="ＭＳ Ｐゴシック"/>
            </a:rPr>
            <a:t>　実質収支額は、令和５年７月豪雨災害等に伴う翌年度に繰越すべき財源の５８４百万円増が主要因となり、前年度より１０９百万円減少し２．５９ポイント下回った。</a:t>
          </a:r>
        </a:p>
        <a:p>
          <a:r>
            <a:rPr kumimoji="1" lang="ja-JP" altLang="en-US" sz="1050">
              <a:solidFill>
                <a:sysClr val="windowText" lastClr="000000"/>
              </a:solidFill>
              <a:latin typeface="ＭＳ Ｐゴシック"/>
              <a:ea typeface="ＭＳ Ｐゴシック"/>
            </a:rPr>
            <a:t>　実質単年度収支は、単年度収支１０９百万円の赤字となったことと、財政調整基金の取崩し額が積立額を４７２百万円上回ったことから、５８１百万円の赤字となり、前年度を９．７６ポイント下回った。</a:t>
          </a:r>
        </a:p>
        <a:p>
          <a:r>
            <a:rPr kumimoji="1" lang="ja-JP" altLang="en-US" sz="1050">
              <a:solidFill>
                <a:sysClr val="windowText" lastClr="000000"/>
              </a:solidFill>
              <a:latin typeface="ＭＳ Ｐゴシック"/>
              <a:ea typeface="ＭＳ Ｐゴシック"/>
            </a:rPr>
            <a:t>　標準財政規模は年々縮小傾向にあり、事務事業の見直し等の行財政改革を推進し、健全な行財政運営に努めていく。</a:t>
          </a:r>
          <a:endParaRPr kumimoji="1" lang="ja-JP" altLang="en-US" sz="105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1039495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383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Ｐゴシック"/>
              <a:ea typeface="ＭＳ Ｐゴシック"/>
            </a:rPr>
            <a:t>　全会計で連結赤字比率に係る赤字は発生していない。</a:t>
          </a:r>
        </a:p>
        <a:p>
          <a:r>
            <a:rPr kumimoji="1" lang="ja-JP" altLang="en-US" sz="1000">
              <a:solidFill>
                <a:sysClr val="windowText" lastClr="000000"/>
              </a:solidFill>
              <a:latin typeface="ＭＳ Ｐゴシック"/>
              <a:ea typeface="ＭＳ Ｐゴシック"/>
            </a:rPr>
            <a:t>　八峰町下水道事業会計は令和２年度から法適用企業会計へ移行した。令和５年度は、一般会計からの繰出基準見直しにより、未払金控除後の現金預金が前年度比６９百万円減などによる流動資産の減少に伴い、標準財政規模比は前年度より０．４７ポイント減少した。引き続き加入率の向上と設備の適正管理に努めるとともに、料金収入の見直し、施設の集約化の検討を行い、独立採算の原則に近づく努力をしていく。</a:t>
          </a:r>
        </a:p>
        <a:p>
          <a:r>
            <a:rPr kumimoji="1" lang="ja-JP" altLang="en-US" sz="1000">
              <a:solidFill>
                <a:sysClr val="windowText" lastClr="000000"/>
              </a:solidFill>
              <a:latin typeface="ＭＳ Ｐゴシック"/>
              <a:ea typeface="ＭＳ Ｐゴシック"/>
            </a:rPr>
            <a:t>　八峰町簡易水道事業会計は令和２年度から法適用企業会計へ移行した。令和５年度は、一般会計からの繰出基準見直しにより、未払金控除後の現金預金が前年度比７３百万円減などによる流動資産の減少に伴い、標準財政規模比は前年度より１．１８ポイント減少した。人口減少等で有収水量が減少しているため、使用料の見直しを検討するほか、浄水場の集約化や老朽管更新対策などを計画し効率的な経営を目指していく。</a:t>
          </a:r>
        </a:p>
        <a:p>
          <a:r>
            <a:rPr kumimoji="1" lang="ja-JP" altLang="en-US" sz="1000">
              <a:solidFill>
                <a:sysClr val="windowText" lastClr="000000"/>
              </a:solidFill>
              <a:latin typeface="ＭＳ Ｐゴシック"/>
              <a:ea typeface="ＭＳ Ｐゴシック"/>
            </a:rPr>
            <a:t>　一般会計は、歳入歳出差引が前年度比４７６百万円増となったものの、令和５年７月豪雨災害等に伴う翌年度に繰越すべき財源５８４百万円増が主要因となり、実質収支が前年度より１０９百万円減少したため、標準財政規模比は前年度より２．６０ポイント減少した。</a:t>
          </a:r>
        </a:p>
        <a:p>
          <a:r>
            <a:rPr kumimoji="1" lang="ja-JP" altLang="en-US" sz="1000">
              <a:solidFill>
                <a:sysClr val="windowText" lastClr="000000"/>
              </a:solidFill>
              <a:latin typeface="ＭＳ Ｐゴシック"/>
              <a:ea typeface="ＭＳ Ｐゴシック"/>
            </a:rPr>
            <a:t>　八峰町介護保険事業勘定特別会計は、65歳以上人口減少に伴い保険料収入は減少する一方、保険給付費増により実質収支が前年度より３８百万円減少したため、標準財政規模比は前年度より０．８８ポイント減少した。引き続き医療・福祉と連携して重症化予防に取り組むことで、介護給付費の抑制に努めていく。</a:t>
          </a:r>
        </a:p>
        <a:p>
          <a:r>
            <a:rPr kumimoji="1" lang="ja-JP" altLang="en-US" sz="1000">
              <a:solidFill>
                <a:sysClr val="windowText" lastClr="000000"/>
              </a:solidFill>
              <a:latin typeface="ＭＳ Ｐゴシック"/>
              <a:ea typeface="ＭＳ Ｐゴシック"/>
            </a:rPr>
            <a:t>　八峰町国民健康保険事業勘定特別会計は、後期高齢者医療へ移行に伴う被保険者数の減少により保険給付費が減少したため、実質収支が前年度より２１百万円増加し、標準財政規模比は前年度より０．５２ポイント増加した。今後も保険事業による医療費等の適正化と賦課総額の確保に努め、健全な財政運営を図る。</a:t>
          </a:r>
        </a:p>
        <a:p>
          <a:r>
            <a:rPr kumimoji="1" lang="ja-JP" altLang="en-US" sz="1000">
              <a:solidFill>
                <a:sysClr val="windowText" lastClr="000000"/>
              </a:solidFill>
              <a:latin typeface="ＭＳ Ｐゴシック"/>
              <a:ea typeface="ＭＳ Ｐゴシック"/>
            </a:rPr>
            <a:t>　今後、一般会計については、人口減少及び少子高齢化による税収や普通交付税の減収が懸念される一方、既存公共施設の老朽化が進み大規模改修が必要となることが見込まれる。新たな財源確保や事務事業の見直しによる行財政改革を推進することで財政の健全化に努め、施設の集約化を進めながら持続可能な財政運営を図っていく。</a:t>
          </a:r>
          <a:endParaRPr kumimoji="1" lang="ja-JP" altLang="en-US" sz="10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695" y="190500"/>
          <a:ext cx="337058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16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元利償還金は前年比５５百万円減少し、算入公債費等は６２百万円減少した。これは、平成２１、２２年度に発行した過疎対策事業債（林道水沢山線改良事業、ポンポコ山公園整備事業）の償還終了が主要因となっている。</a:t>
          </a:r>
        </a:p>
        <a:p>
          <a:r>
            <a:rPr kumimoji="1" lang="ja-JP" altLang="en-US" sz="1100">
              <a:solidFill>
                <a:sysClr val="windowText" lastClr="000000"/>
              </a:solidFill>
              <a:latin typeface="ＭＳ Ｐゴシック"/>
              <a:ea typeface="ＭＳ Ｐゴシック"/>
            </a:rPr>
            <a:t>　公営企業債の元利償還金に対する繰入金は、繰入基準見直しに伴う準元利償還金算入額の減少により１０４百万円減少した。令和５年度からは公共下水道のマンホールポンプ設備更新が始まり、令和６年度からは既存の処理場設備更新を予定しているため、今後は借入額が償還額を超えないようにするなど計画的に設備を更新していく。</a:t>
          </a:r>
        </a:p>
        <a:p>
          <a:r>
            <a:rPr kumimoji="1" lang="ja-JP" altLang="en-US" sz="1100">
              <a:solidFill>
                <a:sysClr val="windowText" lastClr="000000"/>
              </a:solidFill>
              <a:latin typeface="ＭＳ Ｐゴシック"/>
              <a:ea typeface="ＭＳ Ｐゴシック"/>
            </a:rPr>
            <a:t>　今後は、</a:t>
          </a:r>
          <a:r>
            <a:rPr kumimoji="1" lang="ja-JP" altLang="en-US" sz="1100" u="none">
              <a:solidFill>
                <a:sysClr val="windowText" lastClr="000000"/>
              </a:solidFill>
              <a:latin typeface="ＭＳ Ｐゴシック"/>
              <a:ea typeface="ＭＳ Ｐゴシック"/>
            </a:rPr>
            <a:t>能代山本広域市町村圏組合で実施している一般廃棄物処理施設整備事業の本工事が令和６年度から始まり、地方債を充当する予定であることから、比率は償還が始まる令和１０年</a:t>
          </a:r>
          <a:r>
            <a:rPr kumimoji="1" lang="ja-JP" altLang="en-US" sz="1100">
              <a:solidFill>
                <a:sysClr val="windowText" lastClr="000000"/>
              </a:solidFill>
              <a:latin typeface="ＭＳ Ｐゴシック"/>
              <a:ea typeface="ＭＳ Ｐゴシック"/>
            </a:rPr>
            <a:t>度頃から上昇する見込みである。</a:t>
          </a:r>
        </a:p>
        <a:p>
          <a:r>
            <a:rPr kumimoji="1" lang="ja-JP" altLang="en-US" sz="1100">
              <a:solidFill>
                <a:sysClr val="windowText" lastClr="000000"/>
              </a:solidFill>
              <a:latin typeface="ＭＳ Ｐゴシック"/>
              <a:ea typeface="ＭＳ Ｐゴシック"/>
            </a:rPr>
            <a:t>　建設事業の限度額を設定することで地方債の発行を抑制し、公債費負担の平準化を図りながら適正な財政運営に努める。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76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本町では、満期一括償還の地方債を発行していないため、減債基金残高と減債基金積立相当額に該当する数値はない。</a:t>
          </a:r>
          <a:endParaRPr kumimoji="1" lang="ja-JP" altLang="en-US" sz="1000">
            <a:solidFill>
              <a:sysClr val="windowText" lastClr="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960" y="705485"/>
          <a:ext cx="16160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将来負担額については、平成３０年度に発行した過疎対策事業債（峰浜地区統合子ども園建設事業）等の元金償還開始が主要因となり、一般会計等に係る地方債の現在高が１７６百万円の減、公営企業債等繰入見込額が２０百万円の減となったことなどから、全体では１５２百万円の減となった。</a:t>
          </a:r>
        </a:p>
        <a:p>
          <a:r>
            <a:rPr kumimoji="1" lang="ja-JP" altLang="en-US" sz="1100">
              <a:solidFill>
                <a:sysClr val="windowText" lastClr="000000"/>
              </a:solidFill>
              <a:latin typeface="ＭＳ Ｐゴシック"/>
              <a:ea typeface="ＭＳ Ｐゴシック"/>
            </a:rPr>
            <a:t>　充当可能財源等については、財政調整基金６３０百万円取崩しによる財政調整基金残高の減に伴い充当可能基金が４３６百万円減となる一方、基準財政需要額算入見込額が１１５百万円の増となり、全体では３２３百万円の減となった。</a:t>
          </a:r>
        </a:p>
        <a:p>
          <a:r>
            <a:rPr kumimoji="1" lang="ja-JP" altLang="en-US" sz="1100">
              <a:solidFill>
                <a:sysClr val="windowText" lastClr="000000"/>
              </a:solidFill>
              <a:latin typeface="ＭＳ Ｐゴシック"/>
              <a:ea typeface="ＭＳ Ｐゴシック"/>
            </a:rPr>
            <a:t>　将来負担額を充当可能財源等が上回り比率の分子がマイナス値となった。</a:t>
          </a:r>
        </a:p>
        <a:p>
          <a:r>
            <a:rPr kumimoji="1" lang="ja-JP" altLang="en-US" sz="1100">
              <a:solidFill>
                <a:sysClr val="windowText" lastClr="000000"/>
              </a:solidFill>
              <a:latin typeface="ＭＳ Ｐゴシック"/>
              <a:ea typeface="ＭＳ Ｐゴシック"/>
            </a:rPr>
            <a:t>　今後も地方債発行額を元金償還額と均等させる等、各種債務の的確な把握に努めるとともに、充当可能財源等の確保に努め、将来世代への負担軽減に努めるが、人口減少に伴う標準財政規模の縮小が予想されることから、比率の動向を注視しながら健全な財政運営を図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341630</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9965"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秋田県八峰町</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34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341630</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9965" y="806450"/>
          <a:ext cx="10438765" cy="4331335"/>
        </a:xfrm>
        <a:prstGeom prst="rect">
          <a:avLst/>
        </a:prstGeom>
        <a:noFill/>
        <a:ln w="19050">
          <a:solidFill>
            <a:srgbClr val="000000"/>
          </a:solidFill>
          <a:miter lim="800000"/>
          <a:headEnd/>
          <a:tailEnd/>
        </a:ln>
      </xdr:spPr>
    </xdr:sp>
    <xdr:clientData/>
  </xdr:twoCellAnchor>
  <xdr:twoCellAnchor>
    <xdr:from>
      <xdr:col>8</xdr:col>
      <xdr:colOff>341630</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9965"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ふるさと八峰応援基金残高の３０百万円増が主要因となり、その他特定目的基金残高の１７百万円増があった。一方、</a:t>
          </a:r>
          <a:r>
            <a:rPr kumimoji="1" lang="ja-JP" altLang="en-US" sz="1100">
              <a:solidFill>
                <a:sysClr val="windowText" lastClr="000000"/>
              </a:solidFill>
              <a:latin typeface="ＭＳ Ｐゴシック"/>
              <a:ea typeface="ＭＳ Ｐゴシック"/>
            </a:rPr>
            <a:t>財政調整基金４７２百万円減による</a:t>
          </a:r>
          <a:r>
            <a:rPr kumimoji="1" lang="ja-JP" altLang="en-US" sz="1100">
              <a:solidFill>
                <a:sysClr val="windowText" lastClr="000000"/>
              </a:solidFill>
              <a:effectLst/>
              <a:latin typeface="ＭＳ Ｐゴシック"/>
              <a:ea typeface="ＭＳ Ｐゴシック"/>
              <a:cs typeface="+mn-cs"/>
            </a:rPr>
            <a:t>財政調整基金残高が２，３８２百万円となったことから、基金全体としては４５６百万円の減となった。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latin typeface="ＭＳ Ｐゴシック"/>
              <a:ea typeface="ＭＳ Ｐゴシック"/>
            </a:rPr>
            <a:t>能代山本広域市町村圏組合で実施している一般廃棄物処理施設整備事業が令和６年度に本工事が始まり、地方債を充当する予定であることから、公債費の増加等により厳しい財政運営が予想され、事業実施に伴う財源不足を補填するために財政調整基金を毎年取り崩す見込みである。</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latin typeface="ＭＳ Ｐゴシック"/>
              <a:ea typeface="ＭＳ Ｐゴシック"/>
            </a:rPr>
            <a:t>　また、</a:t>
          </a:r>
          <a:r>
            <a:rPr kumimoji="1" lang="ja-JP" altLang="en-US" sz="1100">
              <a:solidFill>
                <a:sysClr val="windowText" lastClr="000000"/>
              </a:solidFill>
              <a:effectLst/>
              <a:latin typeface="ＭＳ Ｐゴシック"/>
              <a:ea typeface="ＭＳ Ｐゴシック"/>
              <a:cs typeface="+mn-cs"/>
            </a:rPr>
            <a:t>減債基金、その他特定目的基金についても横ばい、または減少する見込みであるため基金全体が減少していく見込みであることから、令和５年度に公金管理運用方針及び債権運用基準を定め、基金の中・長期にわたる資金の見通しを立て、安全かつ効率的に管理・運用することすることとし、基金の債権運用を開始した。</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人口減少の影響による普通交付税等の縮減が加速していく中、財政調整基金の大幅な取り崩しを回避するため歳出構造の改革とともに、資金運用による基金原資の確保に取り組む。</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421640</xdr:colOff>
      <xdr:row>4</xdr:row>
      <xdr:rowOff>73025</xdr:rowOff>
    </xdr:from>
    <xdr:to>
      <xdr:col>8</xdr:col>
      <xdr:colOff>1678305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49997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341630</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9965" y="12463145"/>
          <a:ext cx="10438765" cy="5424805"/>
        </a:xfrm>
        <a:prstGeom prst="rect">
          <a:avLst/>
        </a:prstGeom>
        <a:noFill/>
        <a:ln w="19050">
          <a:solidFill>
            <a:srgbClr val="000000"/>
          </a:solidFill>
          <a:miter lim="800000"/>
          <a:headEnd/>
          <a:tailEnd/>
        </a:ln>
      </xdr:spPr>
    </xdr:sp>
    <xdr:clientData/>
  </xdr:twoCellAnchor>
  <xdr:twoCellAnchor>
    <xdr:from>
      <xdr:col>8</xdr:col>
      <xdr:colOff>341630</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9965"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050">
              <a:solidFill>
                <a:sysClr val="windowText" lastClr="000000"/>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合併町村振興基金　　　　　 地域における住民の連帯の強化及び旧町村単位での地域振興に資する事業に充てる。</a:t>
          </a:r>
        </a:p>
        <a:p>
          <a:r>
            <a:rPr kumimoji="1" lang="ja-JP" altLang="en-US" sz="1100">
              <a:solidFill>
                <a:sysClr val="windowText" lastClr="000000"/>
              </a:solidFill>
              <a:effectLst/>
              <a:latin typeface="ＭＳ Ｐゴシック"/>
              <a:ea typeface="ＭＳ Ｐゴシック"/>
              <a:cs typeface="+mn-cs"/>
            </a:rPr>
            <a:t>　ふるさと八峰応援基金　　　 寄付者の思いを実現化し、多様な人々の参加による個性豊かな活力あふれるふるさとづくりに資する事業に充てる。</a:t>
          </a:r>
        </a:p>
        <a:p>
          <a:r>
            <a:rPr kumimoji="1" lang="ja-JP" altLang="en-US" sz="1100">
              <a:solidFill>
                <a:sysClr val="windowText" lastClr="000000"/>
              </a:solidFill>
              <a:effectLst/>
              <a:latin typeface="ＭＳ Ｐゴシック"/>
              <a:ea typeface="ＭＳ Ｐゴシック"/>
              <a:cs typeface="+mn-cs"/>
            </a:rPr>
            <a:t>　地域福祉基金　　　　　　　 　高齢者の地域保健福祉の増進を目的とした施策の実施に要する経費に充てる。</a:t>
          </a:r>
        </a:p>
        <a:p>
          <a:r>
            <a:rPr kumimoji="1" lang="ja-JP" altLang="en-US" sz="1100">
              <a:solidFill>
                <a:sysClr val="windowText" lastClr="000000"/>
              </a:solidFill>
              <a:effectLst/>
              <a:latin typeface="ＭＳ Ｐゴシック"/>
              <a:ea typeface="ＭＳ Ｐゴシック"/>
              <a:cs typeface="+mn-cs"/>
            </a:rPr>
            <a:t>　森林環境譲与税基金　　　  森林整備を目的とした施策の実施に要する経費に充てる。</a:t>
          </a:r>
        </a:p>
        <a:p>
          <a:r>
            <a:rPr kumimoji="1" lang="ja-JP" altLang="en-US" sz="1100">
              <a:solidFill>
                <a:sysClr val="windowText" lastClr="000000"/>
              </a:solidFill>
              <a:effectLst/>
              <a:latin typeface="ＭＳ Ｐゴシック"/>
              <a:ea typeface="ＭＳ Ｐゴシック"/>
              <a:cs typeface="+mn-cs"/>
            </a:rPr>
            <a:t>　観光振興基金　　　　　　　 　観光の振興を目的とした施策の実施に要する経費に充てる。</a:t>
          </a: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ふるさと八峰応援基金　　   ＪＴＢなどに事務委託したことによる事務費や返礼品等の基金取崩し５３百万円があったものの、ふるさと納税８３百万円を積立し、前年度比３０百万円 </a:t>
          </a:r>
        </a:p>
        <a:p>
          <a:r>
            <a:rPr kumimoji="1" lang="ja-JP" altLang="en-US" sz="1100">
              <a:solidFill>
                <a:sysClr val="windowText" lastClr="000000"/>
              </a:solidFill>
              <a:effectLst/>
              <a:latin typeface="ＭＳ Ｐゴシック"/>
              <a:ea typeface="ＭＳ Ｐゴシック"/>
              <a:cs typeface="+mn-cs"/>
            </a:rPr>
            <a:t>　　　　　　　　　　　　　　　　　　の増となった。</a:t>
          </a:r>
        </a:p>
        <a:p>
          <a:r>
            <a:rPr kumimoji="1" lang="ja-JP" altLang="en-US" sz="1100">
              <a:solidFill>
                <a:sysClr val="windowText" lastClr="000000"/>
              </a:solidFill>
              <a:effectLst/>
              <a:latin typeface="ＭＳ Ｐゴシック"/>
              <a:ea typeface="ＭＳ Ｐゴシック"/>
              <a:cs typeface="+mn-cs"/>
            </a:rPr>
            <a:t>　森林環境譲与税基金　　    譲与税受入分２１百万円積立があったものの、森林整備事業への充当のため基金３３百万円を取崩したため、前年度比１２百万円の減となった。</a:t>
          </a:r>
        </a:p>
        <a:p>
          <a:r>
            <a:rPr kumimoji="1" lang="ja-JP" altLang="en-US" sz="1100">
              <a:solidFill>
                <a:sysClr val="windowText" lastClr="000000"/>
              </a:solidFill>
              <a:effectLst/>
              <a:latin typeface="ＭＳ Ｐゴシック"/>
              <a:ea typeface="ＭＳ Ｐゴシック"/>
              <a:cs typeface="+mn-cs"/>
            </a:rPr>
            <a:t>　上記以外の、その他特定目的基金については、基金利子の積立のみであり、増減はわずかである。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合併町村振興基金　　　　 合併特例債を活用して造成した基金であり、地方債償還が終了した積立原資部分の取崩しは認められているが、初回積立（平成１８年 度）の 償還終了</a:t>
          </a:r>
        </a:p>
        <a:p>
          <a:r>
            <a:rPr kumimoji="1" lang="ja-JP" altLang="en-US" sz="1100">
              <a:solidFill>
                <a:sysClr val="windowText" lastClr="000000"/>
              </a:solidFill>
              <a:effectLst/>
              <a:latin typeface="ＭＳ Ｐゴシック"/>
              <a:ea typeface="ＭＳ Ｐゴシック"/>
              <a:cs typeface="+mn-cs"/>
            </a:rPr>
            <a:t>　　　　　　　　　　　　　　　　　である令和３年度以降、必要に応じて基金の取崩しを検討する。</a:t>
          </a:r>
        </a:p>
        <a:p>
          <a:r>
            <a:rPr kumimoji="1" lang="ja-JP" altLang="en-US" sz="1100">
              <a:solidFill>
                <a:sysClr val="windowText" lastClr="000000"/>
              </a:solidFill>
              <a:effectLst/>
              <a:latin typeface="ＭＳ Ｐゴシック"/>
              <a:ea typeface="ＭＳ Ｐゴシック"/>
              <a:cs typeface="+mn-cs"/>
            </a:rPr>
            <a:t>　ふるさと八峰応援基金　　 寄附金は順調に伸びてきているものの、ＪＴＢなどに事務委託しており返礼品を含む事務費が５割を占めるため、半分が残る見込みである。</a:t>
          </a:r>
        </a:p>
        <a:p>
          <a:r>
            <a:rPr kumimoji="1" lang="ja-JP" altLang="en-US" sz="1100">
              <a:solidFill>
                <a:sysClr val="windowText" lastClr="000000"/>
              </a:solidFill>
              <a:effectLst/>
              <a:latin typeface="ＭＳ Ｐゴシック"/>
              <a:ea typeface="ＭＳ Ｐゴシック"/>
              <a:cs typeface="+mn-cs"/>
            </a:rPr>
            <a:t>                                      周知の効果があり、残高は増加は増加する見込みで、目的に沿った有効的な活用方法を検討していく。</a:t>
          </a:r>
        </a:p>
        <a:p>
          <a:r>
            <a:rPr kumimoji="1" lang="ja-JP" altLang="en-US" sz="1100">
              <a:solidFill>
                <a:sysClr val="windowText" lastClr="000000"/>
              </a:solidFill>
              <a:effectLst/>
              <a:latin typeface="ＭＳ Ｐゴシック"/>
              <a:ea typeface="ＭＳ Ｐゴシック"/>
              <a:cs typeface="+mn-cs"/>
            </a:rPr>
            <a:t>　地域福祉基金　　　　　　 　果実運用基金でソフト事業に充当することにしているが、近年の低金利の影響で年間約数万円程度の利子であるため、取崩しが行われていない。</a:t>
          </a:r>
        </a:p>
        <a:p>
          <a:r>
            <a:rPr kumimoji="1" lang="ja-JP" altLang="en-US" sz="1100">
              <a:solidFill>
                <a:sysClr val="windowText" lastClr="000000"/>
              </a:solidFill>
              <a:effectLst/>
              <a:latin typeface="ＭＳ Ｐゴシック"/>
              <a:ea typeface="ＭＳ Ｐゴシック"/>
              <a:cs typeface="+mn-cs"/>
            </a:rPr>
            <a:t>　　　　　　　　　　　　　　　　　 そのため、令和５年度に基金の一部を債権運用しており、今後は運用益の活用を検討する。</a:t>
          </a:r>
        </a:p>
        <a:p>
          <a:r>
            <a:rPr kumimoji="1" lang="ja-JP" altLang="en-US" sz="1100">
              <a:solidFill>
                <a:sysClr val="windowText" lastClr="000000"/>
              </a:solidFill>
              <a:effectLst/>
              <a:latin typeface="ＭＳ Ｐゴシック"/>
              <a:ea typeface="ＭＳ Ｐゴシック"/>
              <a:cs typeface="+mn-cs"/>
            </a:rPr>
            <a:t>　森林環境譲与税基金　    林業総務費への充当のため基金取崩しをする予定であり、残高は事業量に伴い変動する見込みである。</a:t>
          </a:r>
        </a:p>
        <a:p>
          <a:r>
            <a:rPr kumimoji="1" lang="ja-JP" altLang="en-US" sz="1100">
              <a:solidFill>
                <a:sysClr val="windowText" lastClr="000000"/>
              </a:solidFill>
              <a:effectLst/>
              <a:latin typeface="ＭＳ Ｐゴシック"/>
              <a:ea typeface="ＭＳ Ｐゴシック"/>
              <a:cs typeface="+mn-cs"/>
            </a:rPr>
            <a:t>  観光振興基金　　　　　　　 令和２年度において町の観光拠点であるハタハタ館の経営安定のため、ハタハタの里観光事業株式会社に１５百万円貸付を実施している。</a:t>
          </a:r>
        </a:p>
        <a:p>
          <a:r>
            <a:rPr kumimoji="1" lang="ja-JP" altLang="en-US" sz="1100">
              <a:solidFill>
                <a:sysClr val="windowText" lastClr="000000"/>
              </a:solidFill>
              <a:effectLst/>
              <a:latin typeface="ＭＳ Ｐゴシック"/>
              <a:ea typeface="ＭＳ Ｐゴシック"/>
              <a:cs typeface="+mn-cs"/>
            </a:rPr>
            <a:t>　　　　　　　　　　　　　　　　　 令和７年度から５年間で返済されるが、その後の具体的な活用見込みは未定のため当面の間は取り崩しを行わない。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499975"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341630</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9965" y="5278755"/>
          <a:ext cx="10438765" cy="3450590"/>
        </a:xfrm>
        <a:prstGeom prst="rect">
          <a:avLst/>
        </a:prstGeom>
        <a:noFill/>
        <a:ln w="19050">
          <a:solidFill>
            <a:srgbClr val="000000"/>
          </a:solidFill>
          <a:miter lim="800000"/>
          <a:headEnd/>
          <a:tailEnd/>
        </a:ln>
      </xdr:spPr>
    </xdr:sp>
    <xdr:clientData/>
  </xdr:twoCellAnchor>
  <xdr:twoCellAnchor>
    <xdr:from>
      <xdr:col>8</xdr:col>
      <xdr:colOff>341630</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9965"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前年度決算剰余金１４０百万円と条例で規定している土地建物貸付収入等の合わせて１４７百万円の積立があった。</a:t>
          </a:r>
          <a:r>
            <a:rPr kumimoji="1" lang="ja-JP" altLang="en-US" sz="1100">
              <a:solidFill>
                <a:sysClr val="windowText" lastClr="000000"/>
              </a:solidFill>
              <a:latin typeface="ＭＳ Ｐゴシック"/>
              <a:ea typeface="ＭＳ Ｐゴシック"/>
            </a:rPr>
            <a:t>一方、令和５年７月豪雨災害に伴う農地農業用施設災害復旧事業における町単独事業費増により、財源不足を補填するため財政調整基金を６２０百万円取崩したことにより、前年度比４７２</a:t>
          </a:r>
          <a:r>
            <a:rPr kumimoji="1" lang="ja-JP" altLang="en-US" sz="1100">
              <a:solidFill>
                <a:sysClr val="windowText" lastClr="000000"/>
              </a:solidFill>
              <a:effectLst/>
              <a:latin typeface="ＭＳ Ｐゴシック"/>
              <a:ea typeface="ＭＳ Ｐゴシック"/>
              <a:cs typeface="+mn-cs"/>
            </a:rPr>
            <a:t>百万円減となった。</a:t>
          </a:r>
          <a:endParaRPr kumimoji="1" lang="en-US" altLang="ja-JP" sz="11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近年は経常的に歳出超過が続いており、平時においても財源不足に伴い基金取崩しが常態化し、現状の歳出ベースで推移すると基金は枯渇する見込みである。</a:t>
          </a:r>
        </a:p>
        <a:p>
          <a:r>
            <a:rPr kumimoji="1" lang="ja-JP" altLang="en-US" sz="1100">
              <a:solidFill>
                <a:sysClr val="windowText" lastClr="000000"/>
              </a:solidFill>
              <a:effectLst/>
              <a:latin typeface="ＭＳ Ｐゴシック"/>
              <a:ea typeface="ＭＳ Ｐゴシック"/>
              <a:cs typeface="+mn-cs"/>
            </a:rPr>
            <a:t>　今後も人口減少及び少子高齢化による税収の減や普通交付税の減収により主要一般財源は減少で推移していく一方、歳出面では社会保障関係費の増、物価高騰対応及び既存公共施設の老朽化に伴う施設の維持管理費の増など経常的な財政需要の増による財源不足が見込まれる。また、近年頻発する不測の災害等に対応するための蓄えも必要となる。</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一定の基金残高を確保するために、事務事業の見直しによる行財政改革を推進することで財政の健全化に努め、持続可能な財政運営を図っていく。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499975"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341630</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9965" y="8876665"/>
          <a:ext cx="10438765" cy="3448050"/>
        </a:xfrm>
        <a:prstGeom prst="rect">
          <a:avLst/>
        </a:prstGeom>
        <a:noFill/>
        <a:ln w="19050">
          <a:solidFill>
            <a:srgbClr val="000000"/>
          </a:solidFill>
          <a:miter lim="800000"/>
          <a:headEnd/>
          <a:tailEnd/>
        </a:ln>
      </xdr:spPr>
    </xdr:sp>
    <xdr:clientData/>
  </xdr:twoCellAnchor>
  <xdr:twoCellAnchor>
    <xdr:from>
      <xdr:col>8</xdr:col>
      <xdr:colOff>341630</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9965"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基金利子の積立のみであるため、わずかに増加している。</a:t>
          </a:r>
          <a:endParaRPr kumimoji="1" lang="en-US" altLang="ja-JP" sz="11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当面、繰上償還の見込みがないため、令和５年度に基金の一部を債権運用しており、運用益分が増加する見込みである。</a:t>
          </a:r>
          <a:endParaRPr kumimoji="1" lang="en-US" altLang="ja-JP" sz="1300">
            <a:solidFill>
              <a:sysClr val="windowText" lastClr="000000"/>
            </a:solidFill>
            <a:effectLst/>
            <a:latin typeface="ＭＳ ゴシック"/>
            <a:ea typeface="ＭＳ ゴシック"/>
            <a:cs typeface="+mn-cs"/>
          </a:endParaRPr>
        </a:p>
        <a:p>
          <a:r>
            <a:rPr kumimoji="1" lang="ja-JP" altLang="en-US" sz="1100">
              <a:solidFill>
                <a:sysClr val="windowText" lastClr="000000"/>
              </a:solidFill>
              <a:effectLst/>
              <a:latin typeface="ＭＳ Ｐゴシック"/>
              <a:ea typeface="ＭＳ Ｐゴシック"/>
              <a:cs typeface="+mn-cs"/>
            </a:rPr>
            <a:t>　今後、利率上昇に伴い公債費負担が大きくなれば、債権等の運用益等を考慮しながら任意の繰上償還を検討する。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421640</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49997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17525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31241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4957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8673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17525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31241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44957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58673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171450</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36880" y="889635"/>
          <a:ext cx="908685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560705" y="921385"/>
          <a:ext cx="124777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760855" y="921385"/>
          <a:ext cx="120015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2961005" y="921385"/>
          <a:ext cx="137160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332605" y="1702435"/>
          <a:ext cx="182245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218555" y="1702435"/>
          <a:ext cx="33051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110490</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9977755" y="889635"/>
          <a:ext cx="1371600" cy="1249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0209530" y="1219200"/>
          <a:ext cx="120015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0209530" y="1554480"/>
          <a:ext cx="1317625"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116840</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0095230" y="13074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167640</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0139680"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62865</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0139680" y="178879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0060305" y="1927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5080" cy="25781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3431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5200" cy="25717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29718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235" cy="2584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05480"/>
          <a:ext cx="82302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2300" cy="25781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42970"/>
          <a:ext cx="4432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3515" cy="25717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680460"/>
          <a:ext cx="1835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80645</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804035" y="4559300"/>
          <a:ext cx="1551940" cy="2686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64135</xdr:rowOff>
    </xdr:from>
    <xdr:to>
      <xdr:col>23</xdr:col>
      <xdr:colOff>5080</xdr:colOff>
      <xdr:row>24</xdr:row>
      <xdr:rowOff>29845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454400" y="4542790"/>
          <a:ext cx="75946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4916805" y="431736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110490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4916805" y="45072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288405" y="431736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110490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288405" y="45072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7787005" y="431736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28575</xdr:rowOff>
    </xdr:from>
    <xdr:to>
      <xdr:col>51</xdr:col>
      <xdr:colOff>149225</xdr:colOff>
      <xdr:row>23</xdr:row>
      <xdr:rowOff>110490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7787005" y="45072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kern="100" spc="-8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a:t>
          </a:r>
          <a:r>
            <a:rPr kumimoji="1" lang="ja-JP" altLang="en-US" sz="1000" kern="100" spc="-80">
              <a:solidFill>
                <a:schemeClr val="dk1"/>
              </a:solidFill>
              <a:effectLst/>
              <a:latin typeface="ＭＳ Ｐゴシック" panose="020B0600070205080204" pitchFamily="50" charset="-128"/>
              <a:ea typeface="ＭＳ Ｐゴシック" panose="020B0600070205080204" pitchFamily="50" charset="-128"/>
              <a:cs typeface="+mn-cs"/>
            </a:rPr>
            <a:t>令和４年度から令和５年度にかけて上回り</a:t>
          </a:r>
          <a:r>
            <a:rPr kumimoji="1" lang="ja-JP" altLang="ja-JP" sz="1000" kern="100" spc="-8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000" kern="100" spc="-8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000" kern="100" spc="-8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r>
            <a:rPr kumimoji="1" lang="ja-JP" altLang="en-US" sz="1000" kern="100" spc="-80">
              <a:solidFill>
                <a:schemeClr val="dk1"/>
              </a:solidFill>
              <a:effectLst/>
              <a:latin typeface="ＭＳ Ｐゴシック" panose="020B0600070205080204" pitchFamily="50" charset="-128"/>
              <a:ea typeface="ＭＳ Ｐゴシック" panose="020B0600070205080204" pitchFamily="50" charset="-128"/>
              <a:cs typeface="+mn-cs"/>
            </a:rPr>
            <a:t>水沢ダム線の改良工事等</a:t>
          </a:r>
          <a:r>
            <a:rPr kumimoji="1" lang="ja-JP" altLang="ja-JP" sz="1000" kern="100" spc="-80">
              <a:solidFill>
                <a:schemeClr val="dk1"/>
              </a:solidFill>
              <a:effectLst/>
              <a:latin typeface="ＭＳ Ｐゴシック" panose="020B0600070205080204" pitchFamily="50" charset="-128"/>
              <a:ea typeface="ＭＳ Ｐゴシック" panose="020B0600070205080204" pitchFamily="50" charset="-128"/>
              <a:cs typeface="+mn-cs"/>
            </a:rPr>
            <a:t>によるインフラ資産の増加</a:t>
          </a:r>
          <a:r>
            <a:rPr kumimoji="1" lang="ja-JP" altLang="en-US" sz="1000" kern="100" spc="-80">
              <a:solidFill>
                <a:schemeClr val="dk1"/>
              </a:solidFill>
              <a:effectLst/>
              <a:latin typeface="ＭＳ Ｐゴシック" panose="020B0600070205080204" pitchFamily="50" charset="-128"/>
              <a:ea typeface="ＭＳ Ｐゴシック" panose="020B0600070205080204" pitchFamily="50" charset="-128"/>
              <a:cs typeface="+mn-cs"/>
            </a:rPr>
            <a:t>やハタハタ館の改修による有形固定資産の増加は</a:t>
          </a:r>
          <a:r>
            <a:rPr kumimoji="1" lang="ja-JP" altLang="ja-JP" sz="1000" kern="100" spc="-80">
              <a:solidFill>
                <a:schemeClr val="dk1"/>
              </a:solidFill>
              <a:effectLst/>
              <a:latin typeface="ＭＳ Ｐゴシック" panose="020B0600070205080204" pitchFamily="50" charset="-128"/>
              <a:ea typeface="ＭＳ Ｐゴシック" panose="020B0600070205080204" pitchFamily="50" charset="-128"/>
              <a:cs typeface="+mn-cs"/>
            </a:rPr>
            <a:t>あったものの、償却資産評価額の増加を減価償却額の増加が上回ったためである。今後は、「八峰町公共施設等総合管理計画」に基づき遊休施設の除却を計画的に進め、保有する公共建築物等の延床面積１２％縮減を目標に指標が悪化しないよう努めていく。</a:t>
          </a:r>
          <a:endParaRPr lang="ja-JP" altLang="ja-JP" sz="1000" kern="100" spc="-8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171450</xdr:colOff>
      <xdr:row>23</xdr:row>
      <xdr:rowOff>47625</xdr:rowOff>
    </xdr:from>
    <xdr:ext cx="349885" cy="22288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122680" y="469392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8140" cy="21971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79145" y="6898640"/>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77470</xdr:rowOff>
    </xdr:from>
    <xdr:to>
      <xdr:col>27</xdr:col>
      <xdr:colOff>73025</xdr:colOff>
      <xdr:row>34</xdr:row>
      <xdr:rowOff>77470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144905" y="65678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153035</xdr:rowOff>
    </xdr:from>
    <xdr:ext cx="358140" cy="2203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779145" y="647573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144905" y="61461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8140" cy="21844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779145" y="6054090"/>
          <a:ext cx="3581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144905" y="57238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147320</xdr:rowOff>
    </xdr:from>
    <xdr:ext cx="358140" cy="21971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779145" y="5631815"/>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144905" y="53009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8140" cy="2203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779145" y="520954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143510</xdr:rowOff>
    </xdr:from>
    <xdr:ext cx="358140" cy="2203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779145" y="478980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72" name="有形固定資産減価償却率グラフ枠">
          <a:extLst>
            <a:ext uri="{FF2B5EF4-FFF2-40B4-BE49-F238E27FC236}">
              <a16:creationId xmlns:a16="http://schemas.microsoft.com/office/drawing/2014/main" id="{00000000-0008-0000-0E00-000048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140335</xdr:rowOff>
    </xdr:from>
    <xdr:to>
      <xdr:col>23</xdr:col>
      <xdr:colOff>85090</xdr:colOff>
      <xdr:row>35</xdr:row>
      <xdr:rowOff>15875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4292600" y="528955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19050</xdr:rowOff>
    </xdr:from>
    <xdr:ext cx="405130" cy="253365"/>
    <xdr:sp macro="" textlink="">
      <xdr:nvSpPr>
        <xdr:cNvPr id="74" name="有形固定資産減価償却率最小値テキスト">
          <a:extLst>
            <a:ext uri="{FF2B5EF4-FFF2-40B4-BE49-F238E27FC236}">
              <a16:creationId xmlns:a16="http://schemas.microsoft.com/office/drawing/2014/main" id="{00000000-0008-0000-0E00-00004A000000}"/>
            </a:ext>
          </a:extLst>
        </xdr:cNvPr>
        <xdr:cNvSpPr txBox="1"/>
      </xdr:nvSpPr>
      <xdr:spPr>
        <a:xfrm>
          <a:off x="4345305" y="66770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22</xdr:col>
      <xdr:colOff>171450</xdr:colOff>
      <xdr:row>35</xdr:row>
      <xdr:rowOff>15875</xdr:rowOff>
    </xdr:from>
    <xdr:to>
      <xdr:col>23</xdr:col>
      <xdr:colOff>171450</xdr:colOff>
      <xdr:row>35</xdr:row>
      <xdr:rowOff>15875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208780" y="66738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87630</xdr:rowOff>
    </xdr:from>
    <xdr:ext cx="405130" cy="252095"/>
    <xdr:sp macro="" textlink="">
      <xdr:nvSpPr>
        <xdr:cNvPr id="76" name="有形固定資産減価償却率最大値テキスト">
          <a:extLst>
            <a:ext uri="{FF2B5EF4-FFF2-40B4-BE49-F238E27FC236}">
              <a16:creationId xmlns:a16="http://schemas.microsoft.com/office/drawing/2014/main" id="{00000000-0008-0000-0E00-00004C000000}"/>
            </a:ext>
          </a:extLst>
        </xdr:cNvPr>
        <xdr:cNvSpPr txBox="1"/>
      </xdr:nvSpPr>
      <xdr:spPr>
        <a:xfrm>
          <a:off x="4345305" y="50692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140335</xdr:rowOff>
    </xdr:from>
    <xdr:to>
      <xdr:col>23</xdr:col>
      <xdr:colOff>171450</xdr:colOff>
      <xdr:row>26</xdr:row>
      <xdr:rowOff>140335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208780" y="52895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13335</xdr:rowOff>
    </xdr:from>
    <xdr:ext cx="405130" cy="252095"/>
    <xdr:sp macro="" textlink="">
      <xdr:nvSpPr>
        <xdr:cNvPr id="78" name="有形固定資産減価償却率平均値テキスト">
          <a:extLst>
            <a:ext uri="{FF2B5EF4-FFF2-40B4-BE49-F238E27FC236}">
              <a16:creationId xmlns:a16="http://schemas.microsoft.com/office/drawing/2014/main" id="{00000000-0008-0000-0E00-00004E000000}"/>
            </a:ext>
          </a:extLst>
        </xdr:cNvPr>
        <xdr:cNvSpPr txBox="1"/>
      </xdr:nvSpPr>
      <xdr:spPr>
        <a:xfrm>
          <a:off x="4345305" y="583311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158750</xdr:rowOff>
    </xdr:from>
    <xdr:to>
      <xdr:col>23</xdr:col>
      <xdr:colOff>136525</xdr:colOff>
      <xdr:row>31</xdr:row>
      <xdr:rowOff>90170</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4243705" y="5978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137160</xdr:rowOff>
    </xdr:from>
    <xdr:to>
      <xdr:col>19</xdr:col>
      <xdr:colOff>171450</xdr:colOff>
      <xdr:row>31</xdr:row>
      <xdr:rowOff>69215</xdr:rowOff>
    </xdr:to>
    <xdr:sp macro="" textlink="">
      <xdr:nvSpPr>
        <xdr:cNvPr id="80" name="フローチャート: 判断 79">
          <a:extLst>
            <a:ext uri="{FF2B5EF4-FFF2-40B4-BE49-F238E27FC236}">
              <a16:creationId xmlns:a16="http://schemas.microsoft.com/office/drawing/2014/main" id="{00000000-0008-0000-0E00-000050000000}"/>
            </a:ext>
          </a:extLst>
        </xdr:cNvPr>
        <xdr:cNvSpPr/>
      </xdr:nvSpPr>
      <xdr:spPr>
        <a:xfrm>
          <a:off x="3608705" y="595693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171450</xdr:colOff>
      <xdr:row>31</xdr:row>
      <xdr:rowOff>8890</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2922905" y="58972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39370</xdr:rowOff>
    </xdr:from>
    <xdr:to>
      <xdr:col>11</xdr:col>
      <xdr:colOff>171450</xdr:colOff>
      <xdr:row>30</xdr:row>
      <xdr:rowOff>139065</xdr:rowOff>
    </xdr:to>
    <xdr:sp macro="" textlink="">
      <xdr:nvSpPr>
        <xdr:cNvPr id="82" name="フローチャート: 判断 81">
          <a:extLst>
            <a:ext uri="{FF2B5EF4-FFF2-40B4-BE49-F238E27FC236}">
              <a16:creationId xmlns:a16="http://schemas.microsoft.com/office/drawing/2014/main" id="{00000000-0008-0000-0E00-000052000000}"/>
            </a:ext>
          </a:extLst>
        </xdr:cNvPr>
        <xdr:cNvSpPr/>
      </xdr:nvSpPr>
      <xdr:spPr>
        <a:xfrm>
          <a:off x="2237105" y="585914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89535</xdr:rowOff>
    </xdr:from>
    <xdr:to>
      <xdr:col>7</xdr:col>
      <xdr:colOff>171450</xdr:colOff>
      <xdr:row>30</xdr:row>
      <xdr:rowOff>20955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1551305" y="574167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0730" cy="2203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41357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60730" cy="2203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35007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60730" cy="2203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28149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60730" cy="2203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21291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60730" cy="2203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14433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31</xdr:row>
      <xdr:rowOff>19685</xdr:rowOff>
    </xdr:from>
    <xdr:to>
      <xdr:col>23</xdr:col>
      <xdr:colOff>136525</xdr:colOff>
      <xdr:row>31</xdr:row>
      <xdr:rowOff>118745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4243705" y="6007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166370</xdr:rowOff>
    </xdr:from>
    <xdr:ext cx="405130" cy="253365"/>
    <xdr:sp macro="" textlink="">
      <xdr:nvSpPr>
        <xdr:cNvPr id="90" name="有形固定資産減価償却率該当値テキスト">
          <a:extLst>
            <a:ext uri="{FF2B5EF4-FFF2-40B4-BE49-F238E27FC236}">
              <a16:creationId xmlns:a16="http://schemas.microsoft.com/office/drawing/2014/main" id="{00000000-0008-0000-0E00-00005A000000}"/>
            </a:ext>
          </a:extLst>
        </xdr:cNvPr>
        <xdr:cNvSpPr txBox="1"/>
      </xdr:nvSpPr>
      <xdr:spPr>
        <a:xfrm>
          <a:off x="4345305" y="59861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81915</xdr:rowOff>
    </xdr:from>
    <xdr:to>
      <xdr:col>19</xdr:col>
      <xdr:colOff>171450</xdr:colOff>
      <xdr:row>31</xdr:row>
      <xdr:rowOff>13970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3608705" y="590169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131445</xdr:rowOff>
    </xdr:from>
    <xdr:to>
      <xdr:col>23</xdr:col>
      <xdr:colOff>85725</xdr:colOff>
      <xdr:row>31</xdr:row>
      <xdr:rowOff>69850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3659505" y="5951220"/>
          <a:ext cx="635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5715</xdr:rowOff>
    </xdr:from>
    <xdr:to>
      <xdr:col>15</xdr:col>
      <xdr:colOff>171450</xdr:colOff>
      <xdr:row>30</xdr:row>
      <xdr:rowOff>106045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2922905" y="582549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55880</xdr:rowOff>
    </xdr:from>
    <xdr:to>
      <xdr:col>19</xdr:col>
      <xdr:colOff>136525</xdr:colOff>
      <xdr:row>30</xdr:row>
      <xdr:rowOff>131445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2973705" y="5875655"/>
          <a:ext cx="685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89535</xdr:rowOff>
    </xdr:from>
    <xdr:to>
      <xdr:col>11</xdr:col>
      <xdr:colOff>171450</xdr:colOff>
      <xdr:row>30</xdr:row>
      <xdr:rowOff>20955</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2237105" y="574167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139065</xdr:rowOff>
    </xdr:from>
    <xdr:to>
      <xdr:col>15</xdr:col>
      <xdr:colOff>136525</xdr:colOff>
      <xdr:row>30</xdr:row>
      <xdr:rowOff>55880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2287905" y="5791200"/>
          <a:ext cx="6858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13335</xdr:rowOff>
    </xdr:from>
    <xdr:to>
      <xdr:col>7</xdr:col>
      <xdr:colOff>171450</xdr:colOff>
      <xdr:row>29</xdr:row>
      <xdr:rowOff>112395</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1551305" y="566547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139065</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1602105" y="5714365"/>
          <a:ext cx="685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60325</xdr:rowOff>
    </xdr:from>
    <xdr:ext cx="405130" cy="253365"/>
    <xdr:sp macro="" textlink="">
      <xdr:nvSpPr>
        <xdr:cNvPr id="99" name="n_1aveValue有形固定資産減価償却率">
          <a:extLst>
            <a:ext uri="{FF2B5EF4-FFF2-40B4-BE49-F238E27FC236}">
              <a16:creationId xmlns:a16="http://schemas.microsoft.com/office/drawing/2014/main" id="{00000000-0008-0000-0E00-000063000000}"/>
            </a:ext>
          </a:extLst>
        </xdr:cNvPr>
        <xdr:cNvSpPr txBox="1"/>
      </xdr:nvSpPr>
      <xdr:spPr>
        <a:xfrm>
          <a:off x="3463290" y="6047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635</xdr:rowOff>
    </xdr:from>
    <xdr:ext cx="405130" cy="253365"/>
    <xdr:sp macro="" textlink="">
      <xdr:nvSpPr>
        <xdr:cNvPr id="100" name="n_2aveValue有形固定資産減価償却率">
          <a:extLst>
            <a:ext uri="{FF2B5EF4-FFF2-40B4-BE49-F238E27FC236}">
              <a16:creationId xmlns:a16="http://schemas.microsoft.com/office/drawing/2014/main" id="{00000000-0008-0000-0E00-000064000000}"/>
            </a:ext>
          </a:extLst>
        </xdr:cNvPr>
        <xdr:cNvSpPr txBox="1"/>
      </xdr:nvSpPr>
      <xdr:spPr>
        <a:xfrm>
          <a:off x="2790190" y="59880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130175</xdr:rowOff>
    </xdr:from>
    <xdr:ext cx="405130" cy="252730"/>
    <xdr:sp macro="" textlink="">
      <xdr:nvSpPr>
        <xdr:cNvPr id="101" name="n_3aveValue有形固定資産減価償却率">
          <a:extLst>
            <a:ext uri="{FF2B5EF4-FFF2-40B4-BE49-F238E27FC236}">
              <a16:creationId xmlns:a16="http://schemas.microsoft.com/office/drawing/2014/main" id="{00000000-0008-0000-0E00-000065000000}"/>
            </a:ext>
          </a:extLst>
        </xdr:cNvPr>
        <xdr:cNvSpPr txBox="1"/>
      </xdr:nvSpPr>
      <xdr:spPr>
        <a:xfrm>
          <a:off x="2104390" y="59499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12700</xdr:rowOff>
    </xdr:from>
    <xdr:ext cx="405130" cy="252095"/>
    <xdr:sp macro="" textlink="">
      <xdr:nvSpPr>
        <xdr:cNvPr id="102" name="n_4aveValue有形固定資産減価償却率">
          <a:extLst>
            <a:ext uri="{FF2B5EF4-FFF2-40B4-BE49-F238E27FC236}">
              <a16:creationId xmlns:a16="http://schemas.microsoft.com/office/drawing/2014/main" id="{00000000-0008-0000-0E00-000066000000}"/>
            </a:ext>
          </a:extLst>
        </xdr:cNvPr>
        <xdr:cNvSpPr txBox="1"/>
      </xdr:nvSpPr>
      <xdr:spPr>
        <a:xfrm>
          <a:off x="1418590" y="583247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29845</xdr:rowOff>
    </xdr:from>
    <xdr:ext cx="405130" cy="252095"/>
    <xdr:sp macro="" textlink="">
      <xdr:nvSpPr>
        <xdr:cNvPr id="103" name="n_1mainValue有形固定資産減価償却率">
          <a:extLst>
            <a:ext uri="{FF2B5EF4-FFF2-40B4-BE49-F238E27FC236}">
              <a16:creationId xmlns:a16="http://schemas.microsoft.com/office/drawing/2014/main" id="{00000000-0008-0000-0E00-000067000000}"/>
            </a:ext>
          </a:extLst>
        </xdr:cNvPr>
        <xdr:cNvSpPr txBox="1"/>
      </xdr:nvSpPr>
      <xdr:spPr>
        <a:xfrm>
          <a:off x="3463290" y="56819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121920</xdr:rowOff>
    </xdr:from>
    <xdr:ext cx="405130" cy="252095"/>
    <xdr:sp macro="" textlink="">
      <xdr:nvSpPr>
        <xdr:cNvPr id="104" name="n_2mainValue有形固定資産減価償却率">
          <a:extLst>
            <a:ext uri="{FF2B5EF4-FFF2-40B4-BE49-F238E27FC236}">
              <a16:creationId xmlns:a16="http://schemas.microsoft.com/office/drawing/2014/main" id="{00000000-0008-0000-0E00-000068000000}"/>
            </a:ext>
          </a:extLst>
        </xdr:cNvPr>
        <xdr:cNvSpPr txBox="1"/>
      </xdr:nvSpPr>
      <xdr:spPr>
        <a:xfrm>
          <a:off x="2790190" y="56064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37465</xdr:rowOff>
    </xdr:from>
    <xdr:ext cx="405130" cy="253365"/>
    <xdr:sp macro="" textlink="">
      <xdr:nvSpPr>
        <xdr:cNvPr id="105" name="n_3mainValue有形固定資産減価償却率">
          <a:extLst>
            <a:ext uri="{FF2B5EF4-FFF2-40B4-BE49-F238E27FC236}">
              <a16:creationId xmlns:a16="http://schemas.microsoft.com/office/drawing/2014/main" id="{00000000-0008-0000-0E00-000069000000}"/>
            </a:ext>
          </a:extLst>
        </xdr:cNvPr>
        <xdr:cNvSpPr txBox="1"/>
      </xdr:nvSpPr>
      <xdr:spPr>
        <a:xfrm>
          <a:off x="2104390" y="55219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128905</xdr:rowOff>
    </xdr:from>
    <xdr:ext cx="405130" cy="253365"/>
    <xdr:sp macro="" textlink="">
      <xdr:nvSpPr>
        <xdr:cNvPr id="106" name="n_4mainValue有形固定資産減価償却率">
          <a:extLst>
            <a:ext uri="{FF2B5EF4-FFF2-40B4-BE49-F238E27FC236}">
              <a16:creationId xmlns:a16="http://schemas.microsoft.com/office/drawing/2014/main" id="{00000000-0008-0000-0E00-00006A000000}"/>
            </a:ext>
          </a:extLst>
        </xdr:cNvPr>
        <xdr:cNvSpPr txBox="1"/>
      </xdr:nvSpPr>
      <xdr:spPr>
        <a:xfrm>
          <a:off x="1418590" y="54457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80645</xdr:rowOff>
    </xdr:from>
    <xdr:to>
      <xdr:col>68</xdr:col>
      <xdr:colOff>158750</xdr:colOff>
      <xdr:row>24</xdr:row>
      <xdr:rowOff>13970</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142980" y="4559300"/>
          <a:ext cx="939800" cy="2686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64135</xdr:rowOff>
    </xdr:from>
    <xdr:to>
      <xdr:col>75</xdr:col>
      <xdr:colOff>171450</xdr:colOff>
      <xdr:row>24</xdr:row>
      <xdr:rowOff>29845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2438380" y="4542790"/>
          <a:ext cx="85725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[ 467.5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3959205" y="431736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110490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3959205" y="45072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330805" y="431736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110490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330805" y="45072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6810355" y="4317365"/>
          <a:ext cx="1371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28575</xdr:rowOff>
    </xdr:from>
    <xdr:to>
      <xdr:col>104</xdr:col>
      <xdr:colOff>85725</xdr:colOff>
      <xdr:row>23</xdr:row>
      <xdr:rowOff>110490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6810355" y="45072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債務償還比率は、前年度から２８．４ポイント増加</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依然上回っている。これは、財政調整基金残高の減に伴う充当可能基金の減少や地方債償還終了に伴う基準財政需要額算入見込額の減少により、充当可能財源等が大きく減少したためである。今後は、能代山本広域市町村圏組合で実施している一般廃棄物処理施設整備事業に係る地方債借入等による地方債残高の増加が見込まれるが、事務事業の見直しにより町の将来的な財政負担の軽減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8615" cy="22288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149205" y="4693920"/>
          <a:ext cx="3486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971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695180" y="689864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147955</xdr:rowOff>
    </xdr:from>
    <xdr:to>
      <xdr:col>80</xdr:col>
      <xdr:colOff>9525</xdr:colOff>
      <xdr:row>34</xdr:row>
      <xdr:rowOff>147955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187305" y="66382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56515</xdr:rowOff>
    </xdr:from>
    <xdr:ext cx="482600" cy="2203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695180" y="654685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131445</xdr:rowOff>
    </xdr:from>
    <xdr:to>
      <xdr:col>80</xdr:col>
      <xdr:colOff>9525</xdr:colOff>
      <xdr:row>32</xdr:row>
      <xdr:rowOff>131445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187305" y="62865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39370</xdr:rowOff>
    </xdr:from>
    <xdr:ext cx="409575" cy="2203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751060" y="619442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114935</xdr:rowOff>
    </xdr:from>
    <xdr:to>
      <xdr:col>80</xdr:col>
      <xdr:colOff>9525</xdr:colOff>
      <xdr:row>30</xdr:row>
      <xdr:rowOff>114935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0187305" y="59347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9575" cy="2203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751060" y="584263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97790</xdr:rowOff>
    </xdr:from>
    <xdr:to>
      <xdr:col>80</xdr:col>
      <xdr:colOff>9525</xdr:colOff>
      <xdr:row>28</xdr:row>
      <xdr:rowOff>97790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0187305" y="5582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9575" cy="2203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751060" y="549084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81915</xdr:rowOff>
    </xdr:from>
    <xdr:to>
      <xdr:col>80</xdr:col>
      <xdr:colOff>9525</xdr:colOff>
      <xdr:row>26</xdr:row>
      <xdr:rowOff>81915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0187305" y="52311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157480</xdr:rowOff>
    </xdr:from>
    <xdr:ext cx="306705" cy="2203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9853930" y="5139055"/>
          <a:ext cx="3067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4" name="債務償還比率グラフ枠">
          <a:extLst>
            <a:ext uri="{FF2B5EF4-FFF2-40B4-BE49-F238E27FC236}">
              <a16:creationId xmlns:a16="http://schemas.microsoft.com/office/drawing/2014/main" id="{00000000-0008-0000-0E00-000086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81915</xdr:rowOff>
    </xdr:from>
    <xdr:to>
      <xdr:col>76</xdr:col>
      <xdr:colOff>21590</xdr:colOff>
      <xdr:row>33</xdr:row>
      <xdr:rowOff>120015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13315950" y="5231130"/>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124460</xdr:rowOff>
    </xdr:from>
    <xdr:ext cx="560705" cy="252095"/>
    <xdr:sp macro="" textlink="">
      <xdr:nvSpPr>
        <xdr:cNvPr id="136" name="債務償還比率最小値テキスト">
          <a:extLst>
            <a:ext uri="{FF2B5EF4-FFF2-40B4-BE49-F238E27FC236}">
              <a16:creationId xmlns:a16="http://schemas.microsoft.com/office/drawing/2014/main" id="{00000000-0008-0000-0E00-000088000000}"/>
            </a:ext>
          </a:extLst>
        </xdr:cNvPr>
        <xdr:cNvSpPr txBox="1"/>
      </xdr:nvSpPr>
      <xdr:spPr>
        <a:xfrm>
          <a:off x="13368655" y="6447155"/>
          <a:ext cx="560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1,033.4</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120015</xdr:rowOff>
    </xdr:from>
    <xdr:to>
      <xdr:col>76</xdr:col>
      <xdr:colOff>111125</xdr:colOff>
      <xdr:row>33</xdr:row>
      <xdr:rowOff>120015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3248005" y="6442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29845</xdr:rowOff>
    </xdr:from>
    <xdr:ext cx="340360" cy="252095"/>
    <xdr:sp macro="" textlink="">
      <xdr:nvSpPr>
        <xdr:cNvPr id="138" name="債務償還比率最大値テキスト">
          <a:extLst>
            <a:ext uri="{FF2B5EF4-FFF2-40B4-BE49-F238E27FC236}">
              <a16:creationId xmlns:a16="http://schemas.microsoft.com/office/drawing/2014/main" id="{00000000-0008-0000-0E00-00008A000000}"/>
            </a:ext>
          </a:extLst>
        </xdr:cNvPr>
        <xdr:cNvSpPr txBox="1"/>
      </xdr:nvSpPr>
      <xdr:spPr>
        <a:xfrm>
          <a:off x="13368655" y="5011420"/>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81915</xdr:rowOff>
    </xdr:from>
    <xdr:to>
      <xdr:col>76</xdr:col>
      <xdr:colOff>111125</xdr:colOff>
      <xdr:row>26</xdr:row>
      <xdr:rowOff>81915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3248005" y="5231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102870</xdr:rowOff>
    </xdr:from>
    <xdr:ext cx="469900" cy="252095"/>
    <xdr:sp macro="" textlink="">
      <xdr:nvSpPr>
        <xdr:cNvPr id="140" name="債務償還比率平均値テキスト">
          <a:extLst>
            <a:ext uri="{FF2B5EF4-FFF2-40B4-BE49-F238E27FC236}">
              <a16:creationId xmlns:a16="http://schemas.microsoft.com/office/drawing/2014/main" id="{00000000-0008-0000-0E00-00008C000000}"/>
            </a:ext>
          </a:extLst>
        </xdr:cNvPr>
        <xdr:cNvSpPr txBox="1"/>
      </xdr:nvSpPr>
      <xdr:spPr>
        <a:xfrm>
          <a:off x="13368655" y="541972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80010</xdr:rowOff>
    </xdr:from>
    <xdr:to>
      <xdr:col>76</xdr:col>
      <xdr:colOff>73025</xdr:colOff>
      <xdr:row>29</xdr:row>
      <xdr:rowOff>12065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3286105" y="55645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92710</xdr:rowOff>
    </xdr:from>
    <xdr:to>
      <xdr:col>72</xdr:col>
      <xdr:colOff>123825</xdr:colOff>
      <xdr:row>29</xdr:row>
      <xdr:rowOff>24130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2632055" y="5577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76200</xdr:rowOff>
    </xdr:from>
    <xdr:to>
      <xdr:col>68</xdr:col>
      <xdr:colOff>123825</xdr:colOff>
      <xdr:row>29</xdr:row>
      <xdr:rowOff>7620</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1946255" y="5560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635</xdr:rowOff>
    </xdr:from>
    <xdr:to>
      <xdr:col>64</xdr:col>
      <xdr:colOff>123825</xdr:colOff>
      <xdr:row>29</xdr:row>
      <xdr:rowOff>99695</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11260455" y="5652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5715</xdr:rowOff>
    </xdr:from>
    <xdr:to>
      <xdr:col>60</xdr:col>
      <xdr:colOff>123825</xdr:colOff>
      <xdr:row>29</xdr:row>
      <xdr:rowOff>105410</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0574655" y="5657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0730" cy="2203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315910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29</xdr:row>
      <xdr:rowOff>77470</xdr:rowOff>
    </xdr:from>
    <xdr:to>
      <xdr:col>76</xdr:col>
      <xdr:colOff>73025</xdr:colOff>
      <xdr:row>30</xdr:row>
      <xdr:rowOff>8890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3286105" y="57296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56515</xdr:rowOff>
    </xdr:from>
    <xdr:ext cx="469900" cy="253365"/>
    <xdr:sp macro="" textlink="">
      <xdr:nvSpPr>
        <xdr:cNvPr id="152" name="債務償還比率該当値テキスト">
          <a:extLst>
            <a:ext uri="{FF2B5EF4-FFF2-40B4-BE49-F238E27FC236}">
              <a16:creationId xmlns:a16="http://schemas.microsoft.com/office/drawing/2014/main" id="{00000000-0008-0000-0E00-000098000000}"/>
            </a:ext>
          </a:extLst>
        </xdr:cNvPr>
        <xdr:cNvSpPr txBox="1"/>
      </xdr:nvSpPr>
      <xdr:spPr>
        <a:xfrm>
          <a:off x="13368655" y="5708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43815</xdr:rowOff>
    </xdr:from>
    <xdr:to>
      <xdr:col>72</xdr:col>
      <xdr:colOff>123825</xdr:colOff>
      <xdr:row>29</xdr:row>
      <xdr:rowOff>143510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2632055" y="5695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93980</xdr:rowOff>
    </xdr:from>
    <xdr:to>
      <xdr:col>76</xdr:col>
      <xdr:colOff>22225</xdr:colOff>
      <xdr:row>29</xdr:row>
      <xdr:rowOff>127635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2682855" y="5746115"/>
          <a:ext cx="635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114935</xdr:rowOff>
    </xdr:from>
    <xdr:to>
      <xdr:col>68</xdr:col>
      <xdr:colOff>123825</xdr:colOff>
      <xdr:row>29</xdr:row>
      <xdr:rowOff>46990</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1946255" y="5599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164465</xdr:rowOff>
    </xdr:from>
    <xdr:to>
      <xdr:col>72</xdr:col>
      <xdr:colOff>73025</xdr:colOff>
      <xdr:row>29</xdr:row>
      <xdr:rowOff>93980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11997055" y="5648960"/>
          <a:ext cx="6858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146685</xdr:rowOff>
    </xdr:from>
    <xdr:to>
      <xdr:col>64</xdr:col>
      <xdr:colOff>123825</xdr:colOff>
      <xdr:row>30</xdr:row>
      <xdr:rowOff>78105</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1260455" y="5798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164465</xdr:rowOff>
    </xdr:from>
    <xdr:to>
      <xdr:col>68</xdr:col>
      <xdr:colOff>73025</xdr:colOff>
      <xdr:row>30</xdr:row>
      <xdr:rowOff>28575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1311255" y="5648960"/>
          <a:ext cx="6858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121920</xdr:rowOff>
    </xdr:from>
    <xdr:to>
      <xdr:col>60</xdr:col>
      <xdr:colOff>123825</xdr:colOff>
      <xdr:row>30</xdr:row>
      <xdr:rowOff>53340</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10574655" y="5774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3810</xdr:rowOff>
    </xdr:from>
    <xdr:to>
      <xdr:col>64</xdr:col>
      <xdr:colOff>73025</xdr:colOff>
      <xdr:row>30</xdr:row>
      <xdr:rowOff>28575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10625455" y="5823585"/>
          <a:ext cx="685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40005</xdr:rowOff>
    </xdr:from>
    <xdr:ext cx="469900" cy="253365"/>
    <xdr:sp macro="" textlink="">
      <xdr:nvSpPr>
        <xdr:cNvPr id="161" name="n_1aveValue債務償還比率">
          <a:extLst>
            <a:ext uri="{FF2B5EF4-FFF2-40B4-BE49-F238E27FC236}">
              <a16:creationId xmlns:a16="http://schemas.microsoft.com/office/drawing/2014/main" id="{00000000-0008-0000-0E00-0000A1000000}"/>
            </a:ext>
          </a:extLst>
        </xdr:cNvPr>
        <xdr:cNvSpPr txBox="1"/>
      </xdr:nvSpPr>
      <xdr:spPr>
        <a:xfrm>
          <a:off x="12454255" y="5356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24130</xdr:rowOff>
    </xdr:from>
    <xdr:ext cx="469900" cy="253365"/>
    <xdr:sp macro="" textlink="">
      <xdr:nvSpPr>
        <xdr:cNvPr id="162" name="n_2aveValue債務償還比率">
          <a:extLst>
            <a:ext uri="{FF2B5EF4-FFF2-40B4-BE49-F238E27FC236}">
              <a16:creationId xmlns:a16="http://schemas.microsoft.com/office/drawing/2014/main" id="{00000000-0008-0000-0E00-0000A2000000}"/>
            </a:ext>
          </a:extLst>
        </xdr:cNvPr>
        <xdr:cNvSpPr txBox="1"/>
      </xdr:nvSpPr>
      <xdr:spPr>
        <a:xfrm>
          <a:off x="11781155" y="5340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116205</xdr:rowOff>
    </xdr:from>
    <xdr:ext cx="469900" cy="253365"/>
    <xdr:sp macro="" textlink="">
      <xdr:nvSpPr>
        <xdr:cNvPr id="163" name="n_3aveValue債務償還比率">
          <a:extLst>
            <a:ext uri="{FF2B5EF4-FFF2-40B4-BE49-F238E27FC236}">
              <a16:creationId xmlns:a16="http://schemas.microsoft.com/office/drawing/2014/main" id="{00000000-0008-0000-0E00-0000A3000000}"/>
            </a:ext>
          </a:extLst>
        </xdr:cNvPr>
        <xdr:cNvSpPr txBox="1"/>
      </xdr:nvSpPr>
      <xdr:spPr>
        <a:xfrm>
          <a:off x="11095355" y="5433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120650</xdr:rowOff>
    </xdr:from>
    <xdr:ext cx="469900" cy="253365"/>
    <xdr:sp macro="" textlink="">
      <xdr:nvSpPr>
        <xdr:cNvPr id="164" name="n_4aveValue債務償還比率">
          <a:extLst>
            <a:ext uri="{FF2B5EF4-FFF2-40B4-BE49-F238E27FC236}">
              <a16:creationId xmlns:a16="http://schemas.microsoft.com/office/drawing/2014/main" id="{00000000-0008-0000-0E00-0000A4000000}"/>
            </a:ext>
          </a:extLst>
        </xdr:cNvPr>
        <xdr:cNvSpPr txBox="1"/>
      </xdr:nvSpPr>
      <xdr:spPr>
        <a:xfrm>
          <a:off x="10409555" y="5437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134620</xdr:rowOff>
    </xdr:from>
    <xdr:ext cx="469900" cy="253365"/>
    <xdr:sp macro="" textlink="">
      <xdr:nvSpPr>
        <xdr:cNvPr id="165" name="n_1mainValue債務償還比率">
          <a:extLst>
            <a:ext uri="{FF2B5EF4-FFF2-40B4-BE49-F238E27FC236}">
              <a16:creationId xmlns:a16="http://schemas.microsoft.com/office/drawing/2014/main" id="{00000000-0008-0000-0E00-0000A5000000}"/>
            </a:ext>
          </a:extLst>
        </xdr:cNvPr>
        <xdr:cNvSpPr txBox="1"/>
      </xdr:nvSpPr>
      <xdr:spPr>
        <a:xfrm>
          <a:off x="12454255" y="57867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38100</xdr:rowOff>
    </xdr:from>
    <xdr:ext cx="469900" cy="253365"/>
    <xdr:sp macro="" textlink="">
      <xdr:nvSpPr>
        <xdr:cNvPr id="166" name="n_2mainValue債務償還比率">
          <a:extLst>
            <a:ext uri="{FF2B5EF4-FFF2-40B4-BE49-F238E27FC236}">
              <a16:creationId xmlns:a16="http://schemas.microsoft.com/office/drawing/2014/main" id="{00000000-0008-0000-0E00-0000A6000000}"/>
            </a:ext>
          </a:extLst>
        </xdr:cNvPr>
        <xdr:cNvSpPr txBox="1"/>
      </xdr:nvSpPr>
      <xdr:spPr>
        <a:xfrm>
          <a:off x="11781155" y="5690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69850</xdr:rowOff>
    </xdr:from>
    <xdr:ext cx="469900" cy="252095"/>
    <xdr:sp macro="" textlink="">
      <xdr:nvSpPr>
        <xdr:cNvPr id="167" name="n_3mainValue債務償還比率">
          <a:extLst>
            <a:ext uri="{FF2B5EF4-FFF2-40B4-BE49-F238E27FC236}">
              <a16:creationId xmlns:a16="http://schemas.microsoft.com/office/drawing/2014/main" id="{00000000-0008-0000-0E00-0000A7000000}"/>
            </a:ext>
          </a:extLst>
        </xdr:cNvPr>
        <xdr:cNvSpPr txBox="1"/>
      </xdr:nvSpPr>
      <xdr:spPr>
        <a:xfrm>
          <a:off x="11095355" y="58896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44450</xdr:rowOff>
    </xdr:from>
    <xdr:ext cx="469900" cy="253365"/>
    <xdr:sp macro="" textlink="">
      <xdr:nvSpPr>
        <xdr:cNvPr id="168" name="n_4mainValue債務償還比率">
          <a:extLst>
            <a:ext uri="{FF2B5EF4-FFF2-40B4-BE49-F238E27FC236}">
              <a16:creationId xmlns:a16="http://schemas.microsoft.com/office/drawing/2014/main" id="{00000000-0008-0000-0E00-0000A8000000}"/>
            </a:ext>
          </a:extLst>
        </xdr:cNvPr>
        <xdr:cNvSpPr txBox="1"/>
      </xdr:nvSpPr>
      <xdr:spPr>
        <a:xfrm>
          <a:off x="10409555" y="5864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8935" cy="23685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827405" y="8102600"/>
          <a:ext cx="3689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935" cy="23558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827405" y="11799570"/>
          <a:ext cx="368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8600"/>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288405" y="14491970"/>
          <a:ext cx="37020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62865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120015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80210"/>
          <a:ext cx="330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100965</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100965</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56515</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120015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781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84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566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145415</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6966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75565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132715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132715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132715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81915</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75565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4790"/>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03301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75565</xdr:rowOff>
    </xdr:from>
    <xdr:to>
      <xdr:col>28</xdr:col>
      <xdr:colOff>114300</xdr:colOff>
      <xdr:row>44</xdr:row>
      <xdr:rowOff>75565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84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59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717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590" y="69443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1955" cy="25717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5703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132715</xdr:rowOff>
    </xdr:from>
    <xdr:to>
      <xdr:col>28</xdr:col>
      <xdr:colOff>114300</xdr:colOff>
      <xdr:row>37</xdr:row>
      <xdr:rowOff>132715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1955" cy="25781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62014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1955" cy="25781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58280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56515</xdr:rowOff>
    </xdr:from>
    <xdr:to>
      <xdr:col>28</xdr:col>
      <xdr:colOff>114300</xdr:colOff>
      <xdr:row>33</xdr:row>
      <xdr:rowOff>56515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85725</xdr:rowOff>
    </xdr:from>
    <xdr:ext cx="401955" cy="25717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725" y="545401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717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810" y="5081270"/>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75565</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15240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177665" y="555117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97155</xdr:rowOff>
    </xdr:from>
    <xdr:ext cx="403860" cy="25844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216400" y="69742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08450" y="6970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132715</xdr:rowOff>
    </xdr:from>
    <xdr:ext cx="403860" cy="258445"/>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216400" y="53333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15240</xdr:rowOff>
    </xdr:from>
    <xdr:to>
      <xdr:col>24</xdr:col>
      <xdr:colOff>152400</xdr:colOff>
      <xdr:row>33</xdr:row>
      <xdr:rowOff>15240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108450" y="5551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102870</xdr:rowOff>
    </xdr:from>
    <xdr:ext cx="403860" cy="25717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216400" y="647700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124460</xdr:rowOff>
    </xdr:from>
    <xdr:to>
      <xdr:col>24</xdr:col>
      <xdr:colOff>114300</xdr:colOff>
      <xdr:row>39</xdr:row>
      <xdr:rowOff>53975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127500" y="6498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112395</xdr:rowOff>
    </xdr:from>
    <xdr:to>
      <xdr:col>20</xdr:col>
      <xdr:colOff>38100</xdr:colOff>
      <xdr:row>39</xdr:row>
      <xdr:rowOff>42545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84550" y="64865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74295</xdr:rowOff>
    </xdr:from>
    <xdr:to>
      <xdr:col>15</xdr:col>
      <xdr:colOff>101600</xdr:colOff>
      <xdr:row>39</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71750" y="64484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38735</xdr:rowOff>
    </xdr:from>
    <xdr:to>
      <xdr:col>10</xdr:col>
      <xdr:colOff>165100</xdr:colOff>
      <xdr:row>38</xdr:row>
      <xdr:rowOff>140335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780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84250" y="63480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781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0068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73660</xdr:rowOff>
    </xdr:from>
    <xdr:ext cx="762000" cy="25781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2575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730" cy="25781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4511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781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573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73660</xdr:rowOff>
    </xdr:from>
    <xdr:ext cx="762000" cy="25781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57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12750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107315</xdr:rowOff>
    </xdr:from>
    <xdr:ext cx="403860" cy="25781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216400" y="6313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131445</xdr:rowOff>
    </xdr:from>
    <xdr:to>
      <xdr:col>20</xdr:col>
      <xdr:colOff>38100</xdr:colOff>
      <xdr:row>38</xdr:row>
      <xdr:rowOff>62230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84550" y="633793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11430</xdr:rowOff>
    </xdr:from>
    <xdr:to>
      <xdr:col>24</xdr:col>
      <xdr:colOff>63500</xdr:colOff>
      <xdr:row>38</xdr:row>
      <xdr:rowOff>134620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429000" y="6385560"/>
          <a:ext cx="7493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22860</xdr:rowOff>
    </xdr:from>
    <xdr:to>
      <xdr:col>15</xdr:col>
      <xdr:colOff>101600</xdr:colOff>
      <xdr:row>37</xdr:row>
      <xdr:rowOff>125095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71750" y="62293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171450</xdr:colOff>
      <xdr:row>38</xdr:row>
      <xdr:rowOff>11430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622550" y="6280785"/>
          <a:ext cx="8064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7800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154305</xdr:rowOff>
    </xdr:from>
    <xdr:to>
      <xdr:col>15</xdr:col>
      <xdr:colOff>50800</xdr:colOff>
      <xdr:row>37</xdr:row>
      <xdr:rowOff>74295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28800" y="6193155"/>
          <a:ext cx="7937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165735</xdr:rowOff>
    </xdr:from>
    <xdr:to>
      <xdr:col>6</xdr:col>
      <xdr:colOff>38100</xdr:colOff>
      <xdr:row>36</xdr:row>
      <xdr:rowOff>96520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84250" y="60369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36</xdr:row>
      <xdr:rowOff>45085</xdr:rowOff>
    </xdr:from>
    <xdr:to>
      <xdr:col>10</xdr:col>
      <xdr:colOff>114300</xdr:colOff>
      <xdr:row>36</xdr:row>
      <xdr:rowOff>154305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28700" y="6083935"/>
          <a:ext cx="8001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34290</xdr:rowOff>
    </xdr:from>
    <xdr:ext cx="403860" cy="25781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239135" y="6576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167005</xdr:rowOff>
    </xdr:from>
    <xdr:ext cx="403860" cy="25781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439035" y="6541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131445</xdr:rowOff>
    </xdr:from>
    <xdr:ext cx="403860" cy="25844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645285" y="65055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62865</xdr:rowOff>
    </xdr:from>
    <xdr:ext cx="405130" cy="25844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851535" y="6436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78105</xdr:rowOff>
    </xdr:from>
    <xdr:ext cx="403860" cy="25844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239135" y="61169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141605</xdr:rowOff>
    </xdr:from>
    <xdr:ext cx="403860" cy="25717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439035" y="601281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50165</xdr:rowOff>
    </xdr:from>
    <xdr:ext cx="403860" cy="25781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645285" y="5921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112395</xdr:rowOff>
    </xdr:from>
    <xdr:ext cx="405130" cy="258445"/>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851535" y="5815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75565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132715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132715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132715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81915</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75565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479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918200" y="5033010"/>
          <a:ext cx="3422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75565</xdr:rowOff>
    </xdr:from>
    <xdr:to>
      <xdr:col>59</xdr:col>
      <xdr:colOff>50800</xdr:colOff>
      <xdr:row>44</xdr:row>
      <xdr:rowOff>75565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082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717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527040" y="69443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28575</xdr:rowOff>
    </xdr:from>
    <xdr:ext cx="595630" cy="25717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17820" y="657034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132715</xdr:rowOff>
    </xdr:from>
    <xdr:to>
      <xdr:col>59</xdr:col>
      <xdr:colOff>50800</xdr:colOff>
      <xdr:row>37</xdr:row>
      <xdr:rowOff>132715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956300" y="6339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5630" cy="25781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17820" y="62014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956300" y="5966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5630" cy="25781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17820" y="582803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56515</xdr:rowOff>
    </xdr:from>
    <xdr:to>
      <xdr:col>59</xdr:col>
      <xdr:colOff>50800</xdr:colOff>
      <xdr:row>33</xdr:row>
      <xdr:rowOff>56515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956300" y="5592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85725</xdr:rowOff>
    </xdr:from>
    <xdr:ext cx="685800" cy="25717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327650" y="545401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5800" cy="25717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327650" y="508127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75565</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161290</xdr:rowOff>
    </xdr:from>
    <xdr:to>
      <xdr:col>54</xdr:col>
      <xdr:colOff>171450</xdr:colOff>
      <xdr:row>42</xdr:row>
      <xdr:rowOff>12700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429750" y="569722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16510</xdr:rowOff>
    </xdr:from>
    <xdr:ext cx="533400" cy="25781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9467850" y="7061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20.073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359900" y="7057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107950</xdr:rowOff>
    </xdr:from>
    <xdr:ext cx="688975" cy="25781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9467850" y="547624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1,117.819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161290</xdr:rowOff>
    </xdr:from>
    <xdr:to>
      <xdr:col>55</xdr:col>
      <xdr:colOff>88900</xdr:colOff>
      <xdr:row>33</xdr:row>
      <xdr:rowOff>161290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359900" y="5697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73025</xdr:rowOff>
    </xdr:from>
    <xdr:ext cx="533400" cy="25781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9467850" y="678243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85.566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50165</xdr:rowOff>
    </xdr:from>
    <xdr:to>
      <xdr:col>55</xdr:col>
      <xdr:colOff>50800</xdr:colOff>
      <xdr:row>41</xdr:row>
      <xdr:rowOff>151765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398000" y="6927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57150</xdr:rowOff>
    </xdr:from>
    <xdr:to>
      <xdr:col>50</xdr:col>
      <xdr:colOff>165100</xdr:colOff>
      <xdr:row>41</xdr:row>
      <xdr:rowOff>159385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36000" y="69342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55245</xdr:rowOff>
    </xdr:from>
    <xdr:to>
      <xdr:col>46</xdr:col>
      <xdr:colOff>38100</xdr:colOff>
      <xdr:row>41</xdr:row>
      <xdr:rowOff>156845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42250" y="6932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85725</xdr:rowOff>
    </xdr:from>
    <xdr:to>
      <xdr:col>41</xdr:col>
      <xdr:colOff>101600</xdr:colOff>
      <xdr:row>42</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029450" y="69627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80010</xdr:rowOff>
    </xdr:from>
    <xdr:to>
      <xdr:col>36</xdr:col>
      <xdr:colOff>165100</xdr:colOff>
      <xdr:row>42</xdr:row>
      <xdr:rowOff>10795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235700" y="69570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781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2583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781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153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73660</xdr:rowOff>
    </xdr:from>
    <xdr:ext cx="762000" cy="25781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715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730" cy="25781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908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781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15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127000</xdr:rowOff>
    </xdr:from>
    <xdr:to>
      <xdr:col>55</xdr:col>
      <xdr:colOff>50800</xdr:colOff>
      <xdr:row>42</xdr:row>
      <xdr:rowOff>56515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398000" y="700405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41275</xdr:rowOff>
    </xdr:from>
    <xdr:ext cx="533400" cy="25844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9467850" y="6918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127635</xdr:rowOff>
    </xdr:from>
    <xdr:to>
      <xdr:col>50</xdr:col>
      <xdr:colOff>165100</xdr:colOff>
      <xdr:row>42</xdr:row>
      <xdr:rowOff>57150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36000" y="70046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5715</xdr:rowOff>
    </xdr:from>
    <xdr:to>
      <xdr:col>55</xdr:col>
      <xdr:colOff>0</xdr:colOff>
      <xdr:row>42</xdr:row>
      <xdr:rowOff>6350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686800" y="705040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128905</xdr:rowOff>
    </xdr:from>
    <xdr:to>
      <xdr:col>46</xdr:col>
      <xdr:colOff>38100</xdr:colOff>
      <xdr:row>42</xdr:row>
      <xdr:rowOff>59055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42250" y="70059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42</xdr:row>
      <xdr:rowOff>6350</xdr:rowOff>
    </xdr:from>
    <xdr:to>
      <xdr:col>50</xdr:col>
      <xdr:colOff>114300</xdr:colOff>
      <xdr:row>42</xdr:row>
      <xdr:rowOff>7620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86700" y="705104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129540</xdr:rowOff>
    </xdr:from>
    <xdr:to>
      <xdr:col>41</xdr:col>
      <xdr:colOff>101600</xdr:colOff>
      <xdr:row>42</xdr:row>
      <xdr:rowOff>59690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029450" y="700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7620</xdr:rowOff>
    </xdr:from>
    <xdr:to>
      <xdr:col>45</xdr:col>
      <xdr:colOff>171450</xdr:colOff>
      <xdr:row>42</xdr:row>
      <xdr:rowOff>8255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080250" y="705231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130175</xdr:rowOff>
    </xdr:from>
    <xdr:to>
      <xdr:col>36</xdr:col>
      <xdr:colOff>165100</xdr:colOff>
      <xdr:row>42</xdr:row>
      <xdr:rowOff>60325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235700" y="7007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8255</xdr:rowOff>
    </xdr:from>
    <xdr:to>
      <xdr:col>41</xdr:col>
      <xdr:colOff>50800</xdr:colOff>
      <xdr:row>42</xdr:row>
      <xdr:rowOff>8890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286500" y="705294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4445</xdr:rowOff>
    </xdr:from>
    <xdr:ext cx="534670" cy="258445"/>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8425815" y="6713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2540</xdr:rowOff>
    </xdr:from>
    <xdr:ext cx="533400" cy="258445"/>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7644765" y="67119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80.995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33020</xdr:rowOff>
    </xdr:from>
    <xdr:ext cx="533400" cy="25781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6851015" y="6742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26670</xdr:rowOff>
    </xdr:from>
    <xdr:ext cx="534670" cy="258445"/>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038215" y="6736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49530</xdr:rowOff>
    </xdr:from>
    <xdr:ext cx="534670" cy="258445"/>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8425815" y="7094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50165</xdr:rowOff>
    </xdr:from>
    <xdr:ext cx="533400" cy="257810"/>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7644765" y="7094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50800</xdr:rowOff>
    </xdr:from>
    <xdr:ext cx="533400" cy="257810"/>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6851015" y="7095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51435</xdr:rowOff>
    </xdr:from>
    <xdr:ext cx="534670" cy="25781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038215" y="70961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113665</xdr:rowOff>
    </xdr:from>
    <xdr:to>
      <xdr:col>28</xdr:col>
      <xdr:colOff>152400</xdr:colOff>
      <xdr:row>50</xdr:row>
      <xdr:rowOff>62865</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120015</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120015</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120015</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56515</xdr:rowOff>
    </xdr:from>
    <xdr:to>
      <xdr:col>28</xdr:col>
      <xdr:colOff>152400</xdr:colOff>
      <xdr:row>66</xdr:row>
      <xdr:rowOff>113665</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479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66750" y="875919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113665</xdr:rowOff>
    </xdr:from>
    <xdr:to>
      <xdr:col>28</xdr:col>
      <xdr:colOff>114300</xdr:colOff>
      <xdr:row>66</xdr:row>
      <xdr:rowOff>113665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142875</xdr:rowOff>
    </xdr:from>
    <xdr:ext cx="466090" cy="25717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559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85800" y="10863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717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5590" y="107251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146050</xdr:rowOff>
    </xdr:from>
    <xdr:to>
      <xdr:col>28</xdr:col>
      <xdr:colOff>114300</xdr:colOff>
      <xdr:row>62</xdr:row>
      <xdr:rowOff>146050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85800" y="10543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1955" cy="2584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9725" y="104019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85800" y="10225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1955" cy="2584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9725" y="100825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1955" cy="2584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9725" y="97643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53340</xdr:rowOff>
    </xdr:from>
    <xdr:ext cx="401955" cy="25781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9725" y="94449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40005</xdr:rowOff>
    </xdr:from>
    <xdr:to>
      <xdr:col>28</xdr:col>
      <xdr:colOff>114300</xdr:colOff>
      <xdr:row>55</xdr:row>
      <xdr:rowOff>40005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85800" y="9264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781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84810" y="912622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56515</xdr:rowOff>
    </xdr:from>
    <xdr:to>
      <xdr:col>28</xdr:col>
      <xdr:colOff>114300</xdr:colOff>
      <xdr:row>53</xdr:row>
      <xdr:rowOff>56515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56515</xdr:rowOff>
    </xdr:from>
    <xdr:to>
      <xdr:col>28</xdr:col>
      <xdr:colOff>152400</xdr:colOff>
      <xdr:row>66</xdr:row>
      <xdr:rowOff>113665</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77665" y="937450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74295</xdr:rowOff>
    </xdr:from>
    <xdr:ext cx="403860" cy="257810"/>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16400" y="10807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08450" y="10803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97155</xdr:rowOff>
    </xdr:from>
    <xdr:ext cx="339090" cy="258445"/>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16400" y="915352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937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93980</xdr:rowOff>
    </xdr:from>
    <xdr:ext cx="403860" cy="258445"/>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16400" y="1015619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27500" y="1017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102870</xdr:rowOff>
    </xdr:from>
    <xdr:to>
      <xdr:col>20</xdr:col>
      <xdr:colOff>38100</xdr:colOff>
      <xdr:row>61</xdr:row>
      <xdr:rowOff>33020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84550" y="101650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99060</xdr:rowOff>
    </xdr:from>
    <xdr:to>
      <xdr:col>15</xdr:col>
      <xdr:colOff>101600</xdr:colOff>
      <xdr:row>61</xdr:row>
      <xdr:rowOff>29845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71750" y="101612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110490</xdr:rowOff>
    </xdr:from>
    <xdr:to>
      <xdr:col>10</xdr:col>
      <xdr:colOff>165100</xdr:colOff>
      <xdr:row>61</xdr:row>
      <xdr:rowOff>40640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78000" y="1017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71755</xdr:rowOff>
    </xdr:from>
    <xdr:to>
      <xdr:col>6</xdr:col>
      <xdr:colOff>38100</xdr:colOff>
      <xdr:row>61</xdr:row>
      <xdr:rowOff>1905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84250" y="101339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111125</xdr:rowOff>
    </xdr:from>
    <xdr:ext cx="762000" cy="25781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068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111125</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575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111125</xdr:rowOff>
    </xdr:from>
    <xdr:ext cx="76073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511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111125</xdr:rowOff>
    </xdr:from>
    <xdr:ext cx="76200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57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111125</xdr:rowOff>
    </xdr:from>
    <xdr:ext cx="762000" cy="25781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7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89535</xdr:rowOff>
    </xdr:from>
    <xdr:to>
      <xdr:col>24</xdr:col>
      <xdr:colOff>114300</xdr:colOff>
      <xdr:row>61</xdr:row>
      <xdr:rowOff>19050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27500" y="10151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111760</xdr:rowOff>
    </xdr:from>
    <xdr:ext cx="403860" cy="258445"/>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16400" y="100063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64770</xdr:rowOff>
    </xdr:from>
    <xdr:to>
      <xdr:col>20</xdr:col>
      <xdr:colOff>38100</xdr:colOff>
      <xdr:row>60</xdr:row>
      <xdr:rowOff>166370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84550" y="10126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115570</xdr:rowOff>
    </xdr:from>
    <xdr:to>
      <xdr:col>24</xdr:col>
      <xdr:colOff>63500</xdr:colOff>
      <xdr:row>60</xdr:row>
      <xdr:rowOff>140335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29000" y="10177780"/>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71755</xdr:rowOff>
    </xdr:from>
    <xdr:to>
      <xdr:col>15</xdr:col>
      <xdr:colOff>101600</xdr:colOff>
      <xdr:row>61</xdr:row>
      <xdr:rowOff>1905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71750" y="10133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115570</xdr:rowOff>
    </xdr:from>
    <xdr:to>
      <xdr:col>19</xdr:col>
      <xdr:colOff>171450</xdr:colOff>
      <xdr:row>60</xdr:row>
      <xdr:rowOff>122555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622550" y="1017778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45085</xdr:rowOff>
    </xdr:from>
    <xdr:to>
      <xdr:col>10</xdr:col>
      <xdr:colOff>165100</xdr:colOff>
      <xdr:row>60</xdr:row>
      <xdr:rowOff>146685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78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96520</xdr:rowOff>
    </xdr:from>
    <xdr:to>
      <xdr:col>15</xdr:col>
      <xdr:colOff>50800</xdr:colOff>
      <xdr:row>60</xdr:row>
      <xdr:rowOff>122555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828800" y="1015873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26670</xdr:rowOff>
    </xdr:from>
    <xdr:to>
      <xdr:col>6</xdr:col>
      <xdr:colOff>38100</xdr:colOff>
      <xdr:row>60</xdr:row>
      <xdr:rowOff>128905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84250" y="1008888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60</xdr:row>
      <xdr:rowOff>77470</xdr:rowOff>
    </xdr:from>
    <xdr:to>
      <xdr:col>10</xdr:col>
      <xdr:colOff>114300</xdr:colOff>
      <xdr:row>60</xdr:row>
      <xdr:rowOff>96520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28700" y="1013968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23495</xdr:rowOff>
    </xdr:from>
    <xdr:ext cx="403860" cy="258445"/>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239135" y="102533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20320</xdr:rowOff>
    </xdr:from>
    <xdr:ext cx="403860" cy="258445"/>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439035" y="102501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32385</xdr:rowOff>
    </xdr:from>
    <xdr:ext cx="403860" cy="25781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645285" y="10262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164465</xdr:rowOff>
    </xdr:from>
    <xdr:ext cx="405130" cy="25781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851535" y="102266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12065</xdr:rowOff>
    </xdr:from>
    <xdr:ext cx="403860" cy="258445"/>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239135" y="99066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17780</xdr:rowOff>
    </xdr:from>
    <xdr:ext cx="403860" cy="25781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439035" y="9912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163830</xdr:rowOff>
    </xdr:from>
    <xdr:ext cx="403860" cy="25781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645285" y="9890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144780</xdr:rowOff>
    </xdr:from>
    <xdr:ext cx="405130" cy="25781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851535" y="9871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113665</xdr:rowOff>
    </xdr:from>
    <xdr:to>
      <xdr:col>59</xdr:col>
      <xdr:colOff>88900</xdr:colOff>
      <xdr:row>50</xdr:row>
      <xdr:rowOff>62865</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120015</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120015</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120015</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705,435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56515</xdr:rowOff>
    </xdr:from>
    <xdr:to>
      <xdr:col>59</xdr:col>
      <xdr:colOff>88900</xdr:colOff>
      <xdr:row>66</xdr:row>
      <xdr:rowOff>113665</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479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1820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113665</xdr:rowOff>
    </xdr:from>
    <xdr:to>
      <xdr:col>59</xdr:col>
      <xdr:colOff>50800</xdr:colOff>
      <xdr:row>66</xdr:row>
      <xdr:rowOff>113665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75565</xdr:rowOff>
    </xdr:from>
    <xdr:to>
      <xdr:col>59</xdr:col>
      <xdr:colOff>50800</xdr:colOff>
      <xdr:row>64</xdr:row>
      <xdr:rowOff>75565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808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84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726430" y="1067054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43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800" cy="25717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327650" y="1029716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28575</xdr:rowOff>
    </xdr:from>
    <xdr:ext cx="685800" cy="25717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327650" y="992314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132715</xdr:rowOff>
    </xdr:from>
    <xdr:to>
      <xdr:col>59</xdr:col>
      <xdr:colOff>50800</xdr:colOff>
      <xdr:row>57</xdr:row>
      <xdr:rowOff>132715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692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800" cy="25781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327650" y="955421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319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800" cy="25781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327650" y="918083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56515</xdr:rowOff>
    </xdr:from>
    <xdr:to>
      <xdr:col>59</xdr:col>
      <xdr:colOff>50800</xdr:colOff>
      <xdr:row>53</xdr:row>
      <xdr:rowOff>56515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85725</xdr:rowOff>
    </xdr:from>
    <xdr:ext cx="685800" cy="25717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327650" y="880681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56515</xdr:rowOff>
    </xdr:from>
    <xdr:to>
      <xdr:col>59</xdr:col>
      <xdr:colOff>88900</xdr:colOff>
      <xdr:row>66</xdr:row>
      <xdr:rowOff>113665</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144145</xdr:rowOff>
    </xdr:from>
    <xdr:to>
      <xdr:col>54</xdr:col>
      <xdr:colOff>171450</xdr:colOff>
      <xdr:row>64</xdr:row>
      <xdr:rowOff>66675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429750" y="9535795"/>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70485</xdr:rowOff>
    </xdr:from>
    <xdr:ext cx="533400" cy="25781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9467850" y="10803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66675</xdr:rowOff>
    </xdr:from>
    <xdr:to>
      <xdr:col>55</xdr:col>
      <xdr:colOff>88900</xdr:colOff>
      <xdr:row>64</xdr:row>
      <xdr:rowOff>66675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10799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91440</xdr:rowOff>
    </xdr:from>
    <xdr:ext cx="688975" cy="25781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9467850" y="931545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3,419,327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144145</xdr:rowOff>
    </xdr:from>
    <xdr:to>
      <xdr:col>55</xdr:col>
      <xdr:colOff>88900</xdr:colOff>
      <xdr:row>56</xdr:row>
      <xdr:rowOff>144145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9535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59690</xdr:rowOff>
    </xdr:from>
    <xdr:ext cx="597535" cy="2584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9467850" y="10289540"/>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36830</xdr:rowOff>
    </xdr:from>
    <xdr:to>
      <xdr:col>55</xdr:col>
      <xdr:colOff>50800</xdr:colOff>
      <xdr:row>62</xdr:row>
      <xdr:rowOff>137795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98000" y="104343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48895</xdr:rowOff>
    </xdr:from>
    <xdr:to>
      <xdr:col>50</xdr:col>
      <xdr:colOff>165100</xdr:colOff>
      <xdr:row>62</xdr:row>
      <xdr:rowOff>150495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360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60325</xdr:rowOff>
    </xdr:from>
    <xdr:to>
      <xdr:col>46</xdr:col>
      <xdr:colOff>38100</xdr:colOff>
      <xdr:row>62</xdr:row>
      <xdr:rowOff>161925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42250" y="10457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48895</xdr:rowOff>
    </xdr:from>
    <xdr:to>
      <xdr:col>41</xdr:col>
      <xdr:colOff>101600</xdr:colOff>
      <xdr:row>62</xdr:row>
      <xdr:rowOff>150495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02945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7620</xdr:rowOff>
    </xdr:from>
    <xdr:to>
      <xdr:col>36</xdr:col>
      <xdr:colOff>165100</xdr:colOff>
      <xdr:row>62</xdr:row>
      <xdr:rowOff>109220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2357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111125</xdr:rowOff>
    </xdr:from>
    <xdr:ext cx="762000" cy="25781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2583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111125</xdr:rowOff>
    </xdr:from>
    <xdr:ext cx="762000" cy="25781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15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111125</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715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111125</xdr:rowOff>
    </xdr:from>
    <xdr:ext cx="760730" cy="25781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908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111125</xdr:rowOff>
    </xdr:from>
    <xdr:ext cx="762000" cy="25781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15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140970</xdr:rowOff>
    </xdr:from>
    <xdr:to>
      <xdr:col>55</xdr:col>
      <xdr:colOff>50800</xdr:colOff>
      <xdr:row>63</xdr:row>
      <xdr:rowOff>71120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398000" y="10538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119380</xdr:rowOff>
    </xdr:from>
    <xdr:ext cx="597535" cy="2584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9467850" y="1051687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146050</xdr:rowOff>
    </xdr:from>
    <xdr:to>
      <xdr:col>50</xdr:col>
      <xdr:colOff>165100</xdr:colOff>
      <xdr:row>63</xdr:row>
      <xdr:rowOff>76200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36000" y="1054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19685</xdr:rowOff>
    </xdr:from>
    <xdr:to>
      <xdr:col>55</xdr:col>
      <xdr:colOff>0</xdr:colOff>
      <xdr:row>63</xdr:row>
      <xdr:rowOff>25400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686800" y="1058481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161290</xdr:rowOff>
    </xdr:from>
    <xdr:to>
      <xdr:col>46</xdr:col>
      <xdr:colOff>38100</xdr:colOff>
      <xdr:row>63</xdr:row>
      <xdr:rowOff>91440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42250" y="105587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25400</xdr:rowOff>
    </xdr:from>
    <xdr:to>
      <xdr:col>50</xdr:col>
      <xdr:colOff>114300</xdr:colOff>
      <xdr:row>63</xdr:row>
      <xdr:rowOff>40005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86700" y="1059053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166370</xdr:rowOff>
    </xdr:from>
    <xdr:to>
      <xdr:col>41</xdr:col>
      <xdr:colOff>101600</xdr:colOff>
      <xdr:row>63</xdr:row>
      <xdr:rowOff>97155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029450" y="105638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40005</xdr:rowOff>
    </xdr:from>
    <xdr:to>
      <xdr:col>45</xdr:col>
      <xdr:colOff>171450</xdr:colOff>
      <xdr:row>63</xdr:row>
      <xdr:rowOff>45720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080250" y="1060513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1905</xdr:rowOff>
    </xdr:from>
    <xdr:to>
      <xdr:col>36</xdr:col>
      <xdr:colOff>165100</xdr:colOff>
      <xdr:row>63</xdr:row>
      <xdr:rowOff>103505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235700" y="10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45720</xdr:rowOff>
    </xdr:from>
    <xdr:to>
      <xdr:col>41</xdr:col>
      <xdr:colOff>50800</xdr:colOff>
      <xdr:row>63</xdr:row>
      <xdr:rowOff>52070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286500" y="1061085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60</xdr:row>
      <xdr:rowOff>166370</xdr:rowOff>
    </xdr:from>
    <xdr:ext cx="598805" cy="25781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01050" y="102285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837,902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6350</xdr:rowOff>
    </xdr:from>
    <xdr:ext cx="597535" cy="258445"/>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612380" y="102362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166370</xdr:rowOff>
    </xdr:from>
    <xdr:ext cx="597535" cy="25781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818630" y="102285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126365</xdr:rowOff>
    </xdr:from>
    <xdr:ext cx="597535" cy="25781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005830" y="101885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63</xdr:row>
      <xdr:rowOff>67945</xdr:rowOff>
    </xdr:from>
    <xdr:ext cx="598805" cy="25654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01050" y="106330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81915</xdr:rowOff>
    </xdr:from>
    <xdr:ext cx="597535" cy="258445"/>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612380" y="106470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542,800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87630</xdr:rowOff>
    </xdr:from>
    <xdr:ext cx="597535" cy="25781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818630" y="106527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95250</xdr:rowOff>
    </xdr:from>
    <xdr:ext cx="597535" cy="258445"/>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005830" y="1066038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100965</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75565</xdr:rowOff>
    </xdr:from>
    <xdr:ext cx="297180" cy="22479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66750" y="1248473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717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5590" y="1476629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113665</xdr:rowOff>
    </xdr:from>
    <xdr:to>
      <xdr:col>28</xdr:col>
      <xdr:colOff>114300</xdr:colOff>
      <xdr:row>86</xdr:row>
      <xdr:rowOff>113665</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142875</xdr:rowOff>
    </xdr:from>
    <xdr:ext cx="466090" cy="25717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5590" y="143960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75565</xdr:rowOff>
    </xdr:from>
    <xdr:to>
      <xdr:col>28</xdr:col>
      <xdr:colOff>114300</xdr:colOff>
      <xdr:row>84</xdr:row>
      <xdr:rowOff>75565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1955" cy="2584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725" y="140233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1955" cy="25717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725" y="136499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955" cy="25717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725" y="132759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132715</xdr:rowOff>
    </xdr:from>
    <xdr:to>
      <xdr:col>28</xdr:col>
      <xdr:colOff>114300</xdr:colOff>
      <xdr:row>77</xdr:row>
      <xdr:rowOff>132715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1955" cy="25781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725" y="129070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781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84810" y="1253363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86</xdr:row>
      <xdr:rowOff>113665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177665" y="13115925"/>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8630" cy="258445"/>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216400" y="145389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113665</xdr:rowOff>
    </xdr:from>
    <xdr:to>
      <xdr:col>24</xdr:col>
      <xdr:colOff>152400</xdr:colOff>
      <xdr:row>86</xdr:row>
      <xdr:rowOff>113665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108450" y="1453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154305</xdr:rowOff>
    </xdr:from>
    <xdr:ext cx="403860" cy="258445"/>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216400" y="128987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108450" y="13115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156210</xdr:rowOff>
    </xdr:from>
    <xdr:ext cx="403860" cy="258445"/>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216400" y="1373886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133350</xdr:rowOff>
    </xdr:from>
    <xdr:to>
      <xdr:col>24</xdr:col>
      <xdr:colOff>114300</xdr:colOff>
      <xdr:row>83</xdr:row>
      <xdr:rowOff>63500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127500" y="13883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126365</xdr:rowOff>
    </xdr:from>
    <xdr:to>
      <xdr:col>20</xdr:col>
      <xdr:colOff>38100</xdr:colOff>
      <xdr:row>83</xdr:row>
      <xdr:rowOff>55880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84550" y="1387665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107315</xdr:rowOff>
    </xdr:from>
    <xdr:to>
      <xdr:col>15</xdr:col>
      <xdr:colOff>101600</xdr:colOff>
      <xdr:row>83</xdr:row>
      <xdr:rowOff>37465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7175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76200</xdr:rowOff>
    </xdr:from>
    <xdr:to>
      <xdr:col>10</xdr:col>
      <xdr:colOff>165100</xdr:colOff>
      <xdr:row>83</xdr:row>
      <xdr:rowOff>6350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78000" y="13826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73025</xdr:rowOff>
    </xdr:from>
    <xdr:to>
      <xdr:col>6</xdr:col>
      <xdr:colOff>38100</xdr:colOff>
      <xdr:row>83</xdr:row>
      <xdr:rowOff>3175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84250" y="138233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84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149860</xdr:rowOff>
    </xdr:from>
    <xdr:ext cx="762000" cy="2584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0730" cy="2584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4511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84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149860</xdr:rowOff>
    </xdr:from>
    <xdr:ext cx="762000" cy="2584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86</xdr:row>
      <xdr:rowOff>43815</xdr:rowOff>
    </xdr:from>
    <xdr:to>
      <xdr:col>24</xdr:col>
      <xdr:colOff>114300</xdr:colOff>
      <xdr:row>86</xdr:row>
      <xdr:rowOff>145415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127500" y="144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130810</xdr:rowOff>
    </xdr:from>
    <xdr:ext cx="403860" cy="258445"/>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216400" y="143840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38735</xdr:rowOff>
    </xdr:from>
    <xdr:to>
      <xdr:col>20</xdr:col>
      <xdr:colOff>38100</xdr:colOff>
      <xdr:row>86</xdr:row>
      <xdr:rowOff>140335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84550" y="14459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89535</xdr:rowOff>
    </xdr:from>
    <xdr:to>
      <xdr:col>24</xdr:col>
      <xdr:colOff>63500</xdr:colOff>
      <xdr:row>86</xdr:row>
      <xdr:rowOff>95250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429000" y="14510385"/>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13970</xdr:rowOff>
    </xdr:from>
    <xdr:to>
      <xdr:col>15</xdr:col>
      <xdr:colOff>101600</xdr:colOff>
      <xdr:row>86</xdr:row>
      <xdr:rowOff>114935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71750" y="14434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64135</xdr:rowOff>
    </xdr:from>
    <xdr:to>
      <xdr:col>19</xdr:col>
      <xdr:colOff>171450</xdr:colOff>
      <xdr:row>86</xdr:row>
      <xdr:rowOff>89535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622550" y="1448498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151130</xdr:rowOff>
    </xdr:from>
    <xdr:to>
      <xdr:col>10</xdr:col>
      <xdr:colOff>165100</xdr:colOff>
      <xdr:row>86</xdr:row>
      <xdr:rowOff>80645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78000" y="144043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30480</xdr:rowOff>
    </xdr:from>
    <xdr:to>
      <xdr:col>15</xdr:col>
      <xdr:colOff>50800</xdr:colOff>
      <xdr:row>86</xdr:row>
      <xdr:rowOff>64135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828800" y="1445133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107315</xdr:rowOff>
    </xdr:from>
    <xdr:to>
      <xdr:col>6</xdr:col>
      <xdr:colOff>38100</xdr:colOff>
      <xdr:row>86</xdr:row>
      <xdr:rowOff>37465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84250" y="143605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85</xdr:row>
      <xdr:rowOff>157480</xdr:rowOff>
    </xdr:from>
    <xdr:to>
      <xdr:col>10</xdr:col>
      <xdr:colOff>114300</xdr:colOff>
      <xdr:row>86</xdr:row>
      <xdr:rowOff>30480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28700" y="14410690"/>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73025</xdr:rowOff>
    </xdr:from>
    <xdr:ext cx="403860" cy="257810"/>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239135" y="13655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53340</xdr:rowOff>
    </xdr:from>
    <xdr:ext cx="403860" cy="25781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439035" y="13635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22860</xdr:rowOff>
    </xdr:from>
    <xdr:ext cx="403860" cy="258445"/>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645285" y="136055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19050</xdr:rowOff>
    </xdr:from>
    <xdr:ext cx="405130" cy="258445"/>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851535" y="13601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131445</xdr:rowOff>
    </xdr:from>
    <xdr:ext cx="403860" cy="258445"/>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239135" y="145522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106680</xdr:rowOff>
    </xdr:from>
    <xdr:ext cx="403860" cy="25781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439035" y="14527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72390</xdr:rowOff>
    </xdr:from>
    <xdr:ext cx="403860" cy="25781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645285" y="14493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28575</xdr:rowOff>
    </xdr:from>
    <xdr:ext cx="405130" cy="257175"/>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851535" y="144494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100965</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75565</xdr:rowOff>
    </xdr:from>
    <xdr:ext cx="348615" cy="22479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91820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113665</xdr:rowOff>
    </xdr:from>
    <xdr:to>
      <xdr:col>59</xdr:col>
      <xdr:colOff>50800</xdr:colOff>
      <xdr:row>86</xdr:row>
      <xdr:rowOff>113665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453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142875</xdr:rowOff>
    </xdr:from>
    <xdr:ext cx="466090" cy="25717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040" y="143960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75565</xdr:rowOff>
    </xdr:from>
    <xdr:to>
      <xdr:col>59</xdr:col>
      <xdr:colOff>50800</xdr:colOff>
      <xdr:row>84</xdr:row>
      <xdr:rowOff>75565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4161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84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040" y="140233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3788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0225" cy="25717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81955" y="1364996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28575</xdr:rowOff>
    </xdr:from>
    <xdr:ext cx="530225" cy="25717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81955" y="1327594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132715</xdr:rowOff>
    </xdr:from>
    <xdr:to>
      <xdr:col>59</xdr:col>
      <xdr:colOff>50800</xdr:colOff>
      <xdr:row>77</xdr:row>
      <xdr:rowOff>132715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304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0225" cy="25781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81955" y="129070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0225" cy="25781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81955" y="1253363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22860</xdr:rowOff>
    </xdr:from>
    <xdr:to>
      <xdr:col>54</xdr:col>
      <xdr:colOff>171450</xdr:colOff>
      <xdr:row>86</xdr:row>
      <xdr:rowOff>101600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429750" y="1310259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106045</xdr:rowOff>
    </xdr:from>
    <xdr:ext cx="468630" cy="25781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9467850" y="14526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359900" y="14522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141605</xdr:rowOff>
    </xdr:from>
    <xdr:ext cx="533400" cy="257175"/>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9467850" y="1288605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22860</xdr:rowOff>
    </xdr:from>
    <xdr:to>
      <xdr:col>55</xdr:col>
      <xdr:colOff>88900</xdr:colOff>
      <xdr:row>78</xdr:row>
      <xdr:rowOff>22860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359900" y="13102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1270</xdr:rowOff>
    </xdr:from>
    <xdr:ext cx="468630" cy="258445"/>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9467850" y="1408684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149860</xdr:rowOff>
    </xdr:from>
    <xdr:to>
      <xdr:col>55</xdr:col>
      <xdr:colOff>50800</xdr:colOff>
      <xdr:row>85</xdr:row>
      <xdr:rowOff>79375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398000" y="142354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163830</xdr:rowOff>
    </xdr:from>
    <xdr:to>
      <xdr:col>50</xdr:col>
      <xdr:colOff>165100</xdr:colOff>
      <xdr:row>85</xdr:row>
      <xdr:rowOff>93980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36000" y="1424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6350</xdr:rowOff>
    </xdr:from>
    <xdr:to>
      <xdr:col>46</xdr:col>
      <xdr:colOff>38100</xdr:colOff>
      <xdr:row>85</xdr:row>
      <xdr:rowOff>108585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42250" y="1425956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21590</xdr:rowOff>
    </xdr:from>
    <xdr:to>
      <xdr:col>41</xdr:col>
      <xdr:colOff>101600</xdr:colOff>
      <xdr:row>85</xdr:row>
      <xdr:rowOff>123825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029450" y="142748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14605</xdr:rowOff>
    </xdr:from>
    <xdr:to>
      <xdr:col>36</xdr:col>
      <xdr:colOff>165100</xdr:colOff>
      <xdr:row>85</xdr:row>
      <xdr:rowOff>115570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235700" y="14267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84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84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149860</xdr:rowOff>
    </xdr:from>
    <xdr:ext cx="762000" cy="2584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0730" cy="2584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908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84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140335</xdr:rowOff>
    </xdr:from>
    <xdr:to>
      <xdr:col>55</xdr:col>
      <xdr:colOff>50800</xdr:colOff>
      <xdr:row>86</xdr:row>
      <xdr:rowOff>70485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398000" y="143935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54610</xdr:rowOff>
    </xdr:from>
    <xdr:ext cx="468630" cy="257810"/>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9467850" y="14307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142875</xdr:rowOff>
    </xdr:from>
    <xdr:to>
      <xdr:col>50</xdr:col>
      <xdr:colOff>165100</xdr:colOff>
      <xdr:row>86</xdr:row>
      <xdr:rowOff>73025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36000" y="1439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21590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686800" y="1443990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145415</xdr:rowOff>
    </xdr:from>
    <xdr:to>
      <xdr:col>46</xdr:col>
      <xdr:colOff>38100</xdr:colOff>
      <xdr:row>86</xdr:row>
      <xdr:rowOff>75565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42250" y="143986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86</xdr:row>
      <xdr:rowOff>21590</xdr:rowOff>
    </xdr:from>
    <xdr:to>
      <xdr:col>50</xdr:col>
      <xdr:colOff>114300</xdr:colOff>
      <xdr:row>86</xdr:row>
      <xdr:rowOff>24765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86700" y="1444244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147955</xdr:rowOff>
    </xdr:from>
    <xdr:to>
      <xdr:col>41</xdr:col>
      <xdr:colOff>101600</xdr:colOff>
      <xdr:row>86</xdr:row>
      <xdr:rowOff>77470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029450" y="144011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24765</xdr:rowOff>
    </xdr:from>
    <xdr:to>
      <xdr:col>45</xdr:col>
      <xdr:colOff>171450</xdr:colOff>
      <xdr:row>86</xdr:row>
      <xdr:rowOff>26670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080250" y="1444561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150495</xdr:rowOff>
    </xdr:from>
    <xdr:to>
      <xdr:col>36</xdr:col>
      <xdr:colOff>165100</xdr:colOff>
      <xdr:row>86</xdr:row>
      <xdr:rowOff>80010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235700" y="144037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29845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286500" y="1444752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109855</xdr:rowOff>
    </xdr:from>
    <xdr:ext cx="469900" cy="257810"/>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8458200" y="140277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125095</xdr:rowOff>
    </xdr:from>
    <xdr:ext cx="469900" cy="257175"/>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7677150" y="140430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140335</xdr:rowOff>
    </xdr:from>
    <xdr:ext cx="469900" cy="257175"/>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6864350" y="140582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132080</xdr:rowOff>
    </xdr:from>
    <xdr:ext cx="469900" cy="258445"/>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070600" y="14050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63500</xdr:rowOff>
    </xdr:from>
    <xdr:ext cx="469900" cy="258445"/>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8458200" y="14484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67310</xdr:rowOff>
    </xdr:from>
    <xdr:ext cx="469900" cy="257175"/>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7677150" y="14488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69215</xdr:rowOff>
    </xdr:from>
    <xdr:ext cx="469900" cy="257810"/>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6864350" y="144900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71755</xdr:rowOff>
    </xdr:from>
    <xdr:ext cx="469900" cy="257810"/>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070600" y="14492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75565</xdr:rowOff>
    </xdr:from>
    <xdr:to>
      <xdr:col>90</xdr:col>
      <xdr:colOff>25400</xdr:colOff>
      <xdr:row>28</xdr:row>
      <xdr:rowOff>24765</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132715</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132715</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132715</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81915</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75565</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479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75565</xdr:rowOff>
    </xdr:from>
    <xdr:to>
      <xdr:col>89</xdr:col>
      <xdr:colOff>171450</xdr:colOff>
      <xdr:row>44</xdr:row>
      <xdr:rowOff>75565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84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79754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171450</xdr:colOff>
      <xdr:row>42</xdr:row>
      <xdr:rowOff>38100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1207750" y="7082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717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0797540" y="69443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1955" cy="25717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0842625" y="65703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132715</xdr:rowOff>
    </xdr:from>
    <xdr:to>
      <xdr:col>89</xdr:col>
      <xdr:colOff>171450</xdr:colOff>
      <xdr:row>37</xdr:row>
      <xdr:rowOff>132715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1207750" y="6339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1955" cy="25781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842625" y="62014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171450</xdr:colOff>
      <xdr:row>35</xdr:row>
      <xdr:rowOff>95250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1207750" y="5966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1955" cy="25781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0842625" y="58280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56515</xdr:rowOff>
    </xdr:from>
    <xdr:to>
      <xdr:col>89</xdr:col>
      <xdr:colOff>171450</xdr:colOff>
      <xdr:row>33</xdr:row>
      <xdr:rowOff>56515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1207750" y="5592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85725</xdr:rowOff>
    </xdr:from>
    <xdr:ext cx="401955" cy="25717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842625" y="545401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9090" cy="25717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0906760" y="508127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75565</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F00-0000A2010000}"/>
            </a:ext>
          </a:extLst>
        </xdr:cNvPr>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160020</xdr:rowOff>
    </xdr:from>
    <xdr:to>
      <xdr:col>85</xdr:col>
      <xdr:colOff>126365</xdr:colOff>
      <xdr:row>42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4699615" y="552831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41275</xdr:rowOff>
    </xdr:from>
    <xdr:ext cx="468630" cy="2584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F00-0000A4010000}"/>
            </a:ext>
          </a:extLst>
        </xdr:cNvPr>
        <xdr:cNvSpPr txBox="1"/>
      </xdr:nvSpPr>
      <xdr:spPr>
        <a:xfrm>
          <a:off x="14738350" y="70859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611350" y="7082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106680</xdr:rowOff>
    </xdr:from>
    <xdr:ext cx="403860" cy="257810"/>
    <xdr:sp macro="" textlink="">
      <xdr:nvSpPr>
        <xdr:cNvPr id="422" name="【認定こども園・幼稚園・保育所】&#10;有形固定資産減価償却率最大値テキスト">
          <a:extLst>
            <a:ext uri="{FF2B5EF4-FFF2-40B4-BE49-F238E27FC236}">
              <a16:creationId xmlns:a16="http://schemas.microsoft.com/office/drawing/2014/main" id="{00000000-0008-0000-0F00-0000A6010000}"/>
            </a:ext>
          </a:extLst>
        </xdr:cNvPr>
        <xdr:cNvSpPr txBox="1"/>
      </xdr:nvSpPr>
      <xdr:spPr>
        <a:xfrm>
          <a:off x="14738350" y="5307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611350" y="5528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64135</xdr:rowOff>
    </xdr:from>
    <xdr:ext cx="403860" cy="2584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F00-0000A8010000}"/>
            </a:ext>
          </a:extLst>
        </xdr:cNvPr>
        <xdr:cNvSpPr txBox="1"/>
      </xdr:nvSpPr>
      <xdr:spPr>
        <a:xfrm>
          <a:off x="14738350" y="610298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85725</xdr:rowOff>
    </xdr:from>
    <xdr:to>
      <xdr:col>85</xdr:col>
      <xdr:colOff>171450</xdr:colOff>
      <xdr:row>37</xdr:row>
      <xdr:rowOff>16510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649450" y="612457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55245</xdr:rowOff>
    </xdr:from>
    <xdr:to>
      <xdr:col>81</xdr:col>
      <xdr:colOff>101600</xdr:colOff>
      <xdr:row>36</xdr:row>
      <xdr:rowOff>156845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88745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41910</xdr:rowOff>
    </xdr:from>
    <xdr:to>
      <xdr:col>76</xdr:col>
      <xdr:colOff>165100</xdr:colOff>
      <xdr:row>36</xdr:row>
      <xdr:rowOff>143510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0937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17145</xdr:rowOff>
    </xdr:from>
    <xdr:to>
      <xdr:col>72</xdr:col>
      <xdr:colOff>38100</xdr:colOff>
      <xdr:row>36</xdr:row>
      <xdr:rowOff>119380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299950" y="60559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xdr:rowOff>
    </xdr:from>
    <xdr:to>
      <xdr:col>67</xdr:col>
      <xdr:colOff>101600</xdr:colOff>
      <xdr:row>36</xdr:row>
      <xdr:rowOff>106045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148715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781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5288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0730" cy="25781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766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781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973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73660</xdr:rowOff>
    </xdr:from>
    <xdr:ext cx="762000" cy="25781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72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0730" cy="25781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366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17145</xdr:rowOff>
    </xdr:from>
    <xdr:to>
      <xdr:col>85</xdr:col>
      <xdr:colOff>171450</xdr:colOff>
      <xdr:row>34</xdr:row>
      <xdr:rowOff>119380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649450" y="572071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40005</xdr:rowOff>
    </xdr:from>
    <xdr:ext cx="403860" cy="2584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F00-0000B4010000}"/>
            </a:ext>
          </a:extLst>
        </xdr:cNvPr>
        <xdr:cNvSpPr txBox="1"/>
      </xdr:nvSpPr>
      <xdr:spPr>
        <a:xfrm>
          <a:off x="14738350" y="55759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100965</xdr:rowOff>
    </xdr:from>
    <xdr:to>
      <xdr:col>81</xdr:col>
      <xdr:colOff>101600</xdr:colOff>
      <xdr:row>34</xdr:row>
      <xdr:rowOff>31750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887450" y="56368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152400</xdr:rowOff>
    </xdr:from>
    <xdr:to>
      <xdr:col>85</xdr:col>
      <xdr:colOff>127000</xdr:colOff>
      <xdr:row>34</xdr:row>
      <xdr:rowOff>68580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938250" y="5688330"/>
          <a:ext cx="762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xdr:rowOff>
    </xdr:from>
    <xdr:to>
      <xdr:col>76</xdr:col>
      <xdr:colOff>165100</xdr:colOff>
      <xdr:row>33</xdr:row>
      <xdr:rowOff>114935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093700" y="554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64135</xdr:rowOff>
    </xdr:from>
    <xdr:to>
      <xdr:col>81</xdr:col>
      <xdr:colOff>50800</xdr:colOff>
      <xdr:row>33</xdr:row>
      <xdr:rowOff>152400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144500" y="5600065"/>
          <a:ext cx="7937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43815</xdr:rowOff>
    </xdr:from>
    <xdr:to>
      <xdr:col>72</xdr:col>
      <xdr:colOff>38100</xdr:colOff>
      <xdr:row>33</xdr:row>
      <xdr:rowOff>145415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299950" y="5579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33</xdr:row>
      <xdr:rowOff>64135</xdr:rowOff>
    </xdr:from>
    <xdr:to>
      <xdr:col>76</xdr:col>
      <xdr:colOff>114300</xdr:colOff>
      <xdr:row>33</xdr:row>
      <xdr:rowOff>95250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2344400" y="560006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92075</xdr:rowOff>
    </xdr:from>
    <xdr:to>
      <xdr:col>67</xdr:col>
      <xdr:colOff>101600</xdr:colOff>
      <xdr:row>37</xdr:row>
      <xdr:rowOff>21590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1487150" y="61309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95250</xdr:rowOff>
    </xdr:from>
    <xdr:to>
      <xdr:col>71</xdr:col>
      <xdr:colOff>171450</xdr:colOff>
      <xdr:row>36</xdr:row>
      <xdr:rowOff>142875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11537950" y="5631180"/>
          <a:ext cx="80645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148590</xdr:rowOff>
    </xdr:from>
    <xdr:ext cx="403860" cy="257810"/>
    <xdr:sp macro="" textlink="">
      <xdr:nvSpPr>
        <xdr:cNvPr id="445" name="n_1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3742035" y="6187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134620</xdr:rowOff>
    </xdr:from>
    <xdr:ext cx="403860" cy="258445"/>
    <xdr:sp macro="" textlink="">
      <xdr:nvSpPr>
        <xdr:cNvPr id="446" name="n_2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2960985" y="61734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109855</xdr:rowOff>
    </xdr:from>
    <xdr:ext cx="405130" cy="257810"/>
    <xdr:sp macro="" textlink="">
      <xdr:nvSpPr>
        <xdr:cNvPr id="447" name="n_3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2167235" y="61487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34</xdr:row>
      <xdr:rowOff>122555</xdr:rowOff>
    </xdr:from>
    <xdr:ext cx="403860" cy="257175"/>
    <xdr:sp macro="" textlink="">
      <xdr:nvSpPr>
        <xdr:cNvPr id="448" name="n_4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1354435" y="582612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48260</xdr:rowOff>
    </xdr:from>
    <xdr:ext cx="403860" cy="257175"/>
    <xdr:sp macro="" textlink="">
      <xdr:nvSpPr>
        <xdr:cNvPr id="449" name="n_1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742035" y="541655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31</xdr:row>
      <xdr:rowOff>131445</xdr:rowOff>
    </xdr:from>
    <xdr:ext cx="403860" cy="258445"/>
    <xdr:sp macro="" textlink="">
      <xdr:nvSpPr>
        <xdr:cNvPr id="450" name="n_2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2960985" y="53320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31</xdr:row>
      <xdr:rowOff>162560</xdr:rowOff>
    </xdr:from>
    <xdr:ext cx="405130" cy="257810"/>
    <xdr:sp macro="" textlink="">
      <xdr:nvSpPr>
        <xdr:cNvPr id="451" name="n_3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2167235" y="5363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13335</xdr:rowOff>
    </xdr:from>
    <xdr:ext cx="403860" cy="257810"/>
    <xdr:sp macro="" textlink="">
      <xdr:nvSpPr>
        <xdr:cNvPr id="452" name="n_4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1354435" y="6219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75565</xdr:rowOff>
    </xdr:from>
    <xdr:to>
      <xdr:col>120</xdr:col>
      <xdr:colOff>152400</xdr:colOff>
      <xdr:row>28</xdr:row>
      <xdr:rowOff>24765</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132715</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132715</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132715</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81915</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75565</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4790"/>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44015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75565</xdr:rowOff>
    </xdr:from>
    <xdr:to>
      <xdr:col>120</xdr:col>
      <xdr:colOff>114300</xdr:colOff>
      <xdr:row>44</xdr:row>
      <xdr:rowOff>75565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4592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717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048990" y="69443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6090" cy="25717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6048990" y="65703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37</xdr:row>
      <xdr:rowOff>132715</xdr:rowOff>
    </xdr:from>
    <xdr:to>
      <xdr:col>120</xdr:col>
      <xdr:colOff>114300</xdr:colOff>
      <xdr:row>37</xdr:row>
      <xdr:rowOff>132715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781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6048990" y="62014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781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6048990" y="58280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33</xdr:row>
      <xdr:rowOff>56515</xdr:rowOff>
    </xdr:from>
    <xdr:to>
      <xdr:col>120</xdr:col>
      <xdr:colOff>114300</xdr:colOff>
      <xdr:row>33</xdr:row>
      <xdr:rowOff>56515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85725</xdr:rowOff>
    </xdr:from>
    <xdr:ext cx="466090" cy="25717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048990" y="54540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717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6048990" y="50812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75565</xdr:rowOff>
    </xdr:to>
    <xdr:sp macro="" textlink="">
      <xdr:nvSpPr>
        <xdr:cNvPr id="475" name="【認定こども園・幼稚園・保育所】&#10;一人当たり面積グラフ枠">
          <a:extLst>
            <a:ext uri="{FF2B5EF4-FFF2-40B4-BE49-F238E27FC236}">
              <a16:creationId xmlns:a16="http://schemas.microsoft.com/office/drawing/2014/main" id="{00000000-0008-0000-0F00-0000DB010000}"/>
            </a:ext>
          </a:extLst>
        </xdr:cNvPr>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123190</xdr:rowOff>
    </xdr:from>
    <xdr:to>
      <xdr:col>116</xdr:col>
      <xdr:colOff>62865</xdr:colOff>
      <xdr:row>42</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9951065" y="582676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22860</xdr:rowOff>
    </xdr:from>
    <xdr:ext cx="468630" cy="258445"/>
    <xdr:sp macro="" textlink="">
      <xdr:nvSpPr>
        <xdr:cNvPr id="477" name="【認定こども園・幼稚園・保育所】&#10;一人当たり面積最小値テキスト">
          <a:extLst>
            <a:ext uri="{FF2B5EF4-FFF2-40B4-BE49-F238E27FC236}">
              <a16:creationId xmlns:a16="http://schemas.microsoft.com/office/drawing/2014/main" id="{00000000-0008-0000-0F00-0000DD010000}"/>
            </a:ext>
          </a:extLst>
        </xdr:cNvPr>
        <xdr:cNvSpPr txBox="1"/>
      </xdr:nvSpPr>
      <xdr:spPr>
        <a:xfrm>
          <a:off x="19989800" y="70675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19050</xdr:rowOff>
    </xdr:from>
    <xdr:to>
      <xdr:col>116</xdr:col>
      <xdr:colOff>152400</xdr:colOff>
      <xdr:row>42</xdr:row>
      <xdr:rowOff>19050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9881850" y="7063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69850</xdr:rowOff>
    </xdr:from>
    <xdr:ext cx="468630" cy="257810"/>
    <xdr:sp macro="" textlink="">
      <xdr:nvSpPr>
        <xdr:cNvPr id="479" name="【認定こども園・幼稚園・保育所】&#10;一人当たり面積最大値テキスト">
          <a:extLst>
            <a:ext uri="{FF2B5EF4-FFF2-40B4-BE49-F238E27FC236}">
              <a16:creationId xmlns:a16="http://schemas.microsoft.com/office/drawing/2014/main" id="{00000000-0008-0000-0F00-0000DF010000}"/>
            </a:ext>
          </a:extLst>
        </xdr:cNvPr>
        <xdr:cNvSpPr txBox="1"/>
      </xdr:nvSpPr>
      <xdr:spPr>
        <a:xfrm>
          <a:off x="19989800" y="5605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123190</xdr:rowOff>
    </xdr:from>
    <xdr:to>
      <xdr:col>116</xdr:col>
      <xdr:colOff>152400</xdr:colOff>
      <xdr:row>34</xdr:row>
      <xdr:rowOff>123190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9881850" y="5826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40640</xdr:rowOff>
    </xdr:from>
    <xdr:ext cx="468630" cy="258445"/>
    <xdr:sp macro="" textlink="">
      <xdr:nvSpPr>
        <xdr:cNvPr id="481" name="【認定こども園・幼稚園・保育所】&#10;一人当たり面積平均値テキスト">
          <a:extLst>
            <a:ext uri="{FF2B5EF4-FFF2-40B4-BE49-F238E27FC236}">
              <a16:creationId xmlns:a16="http://schemas.microsoft.com/office/drawing/2014/main" id="{00000000-0008-0000-0F00-0000E1010000}"/>
            </a:ext>
          </a:extLst>
        </xdr:cNvPr>
        <xdr:cNvSpPr txBox="1"/>
      </xdr:nvSpPr>
      <xdr:spPr>
        <a:xfrm>
          <a:off x="19989800" y="675005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62865</xdr:rowOff>
    </xdr:from>
    <xdr:to>
      <xdr:col>116</xdr:col>
      <xdr:colOff>114300</xdr:colOff>
      <xdr:row>40</xdr:row>
      <xdr:rowOff>164465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900900" y="677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62865</xdr:rowOff>
    </xdr:from>
    <xdr:to>
      <xdr:col>112</xdr:col>
      <xdr:colOff>38100</xdr:colOff>
      <xdr:row>40</xdr:row>
      <xdr:rowOff>164465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157950" y="6772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165735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345150" y="67729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74295</xdr:rowOff>
    </xdr:from>
    <xdr:to>
      <xdr:col>102</xdr:col>
      <xdr:colOff>165100</xdr:colOff>
      <xdr:row>41</xdr:row>
      <xdr:rowOff>5080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7551400" y="67837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71755</xdr:rowOff>
    </xdr:from>
    <xdr:to>
      <xdr:col>98</xdr:col>
      <xdr:colOff>38100</xdr:colOff>
      <xdr:row>41</xdr:row>
      <xdr:rowOff>1905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6757650" y="67811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781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780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73660</xdr:rowOff>
    </xdr:from>
    <xdr:ext cx="762000" cy="25781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030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0730" cy="25781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24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781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4307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73660</xdr:rowOff>
    </xdr:from>
    <xdr:ext cx="762000" cy="25781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66306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139065</xdr:rowOff>
    </xdr:from>
    <xdr:to>
      <xdr:col>116</xdr:col>
      <xdr:colOff>114300</xdr:colOff>
      <xdr:row>40</xdr:row>
      <xdr:rowOff>69850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9900900" y="66808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162560</xdr:rowOff>
    </xdr:from>
    <xdr:ext cx="468630" cy="257810"/>
    <xdr:sp macro="" textlink="">
      <xdr:nvSpPr>
        <xdr:cNvPr id="493" name="【認定こども園・幼稚園・保育所】&#10;一人当たり面積該当値テキスト">
          <a:extLst>
            <a:ext uri="{FF2B5EF4-FFF2-40B4-BE49-F238E27FC236}">
              <a16:creationId xmlns:a16="http://schemas.microsoft.com/office/drawing/2014/main" id="{00000000-0008-0000-0F00-0000ED010000}"/>
            </a:ext>
          </a:extLst>
        </xdr:cNvPr>
        <xdr:cNvSpPr txBox="1"/>
      </xdr:nvSpPr>
      <xdr:spPr>
        <a:xfrm>
          <a:off x="19989800" y="6536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149860</xdr:rowOff>
    </xdr:from>
    <xdr:to>
      <xdr:col>112</xdr:col>
      <xdr:colOff>38100</xdr:colOff>
      <xdr:row>40</xdr:row>
      <xdr:rowOff>79375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157950" y="66916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40</xdr:row>
      <xdr:rowOff>18415</xdr:rowOff>
    </xdr:from>
    <xdr:to>
      <xdr:col>116</xdr:col>
      <xdr:colOff>63500</xdr:colOff>
      <xdr:row>40</xdr:row>
      <xdr:rowOff>28575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9202400" y="6727825"/>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161290</xdr:rowOff>
    </xdr:from>
    <xdr:to>
      <xdr:col>107</xdr:col>
      <xdr:colOff>101600</xdr:colOff>
      <xdr:row>40</xdr:row>
      <xdr:rowOff>91440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8345150" y="6703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28575</xdr:rowOff>
    </xdr:from>
    <xdr:to>
      <xdr:col>111</xdr:col>
      <xdr:colOff>171450</xdr:colOff>
      <xdr:row>40</xdr:row>
      <xdr:rowOff>40005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8395950" y="6737985"/>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167640</xdr:rowOff>
    </xdr:from>
    <xdr:to>
      <xdr:col>102</xdr:col>
      <xdr:colOff>165100</xdr:colOff>
      <xdr:row>40</xdr:row>
      <xdr:rowOff>99060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7551400" y="6709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40005</xdr:rowOff>
    </xdr:from>
    <xdr:to>
      <xdr:col>107</xdr:col>
      <xdr:colOff>50800</xdr:colOff>
      <xdr:row>40</xdr:row>
      <xdr:rowOff>48895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7602200" y="674941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26035</xdr:rowOff>
    </xdr:from>
    <xdr:to>
      <xdr:col>98</xdr:col>
      <xdr:colOff>38100</xdr:colOff>
      <xdr:row>40</xdr:row>
      <xdr:rowOff>128270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6757650" y="67354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40</xdr:row>
      <xdr:rowOff>48895</xdr:rowOff>
    </xdr:from>
    <xdr:to>
      <xdr:col>102</xdr:col>
      <xdr:colOff>114300</xdr:colOff>
      <xdr:row>40</xdr:row>
      <xdr:rowOff>76835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6802100" y="675830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154940</xdr:rowOff>
    </xdr:from>
    <xdr:ext cx="469900" cy="258445"/>
    <xdr:sp macro="" textlink="">
      <xdr:nvSpPr>
        <xdr:cNvPr id="502" name="n_1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8980150" y="6864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156210</xdr:rowOff>
    </xdr:from>
    <xdr:ext cx="469900" cy="258445"/>
    <xdr:sp macro="" textlink="">
      <xdr:nvSpPr>
        <xdr:cNvPr id="503" name="n_2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8180050" y="6865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167005</xdr:rowOff>
    </xdr:from>
    <xdr:ext cx="469900" cy="257810"/>
    <xdr:sp macro="" textlink="">
      <xdr:nvSpPr>
        <xdr:cNvPr id="504" name="n_3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7386300" y="6876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164465</xdr:rowOff>
    </xdr:from>
    <xdr:ext cx="469900" cy="257810"/>
    <xdr:sp macro="" textlink="">
      <xdr:nvSpPr>
        <xdr:cNvPr id="505" name="n_4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6592550" y="6873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96520</xdr:rowOff>
    </xdr:from>
    <xdr:ext cx="469900" cy="258445"/>
    <xdr:sp macro="" textlink="">
      <xdr:nvSpPr>
        <xdr:cNvPr id="506" name="n_1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8980150" y="6470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107950</xdr:rowOff>
    </xdr:from>
    <xdr:ext cx="469900" cy="257810"/>
    <xdr:sp macro="" textlink="">
      <xdr:nvSpPr>
        <xdr:cNvPr id="507" name="n_2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8180050" y="6482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115570</xdr:rowOff>
    </xdr:from>
    <xdr:ext cx="469900" cy="258445"/>
    <xdr:sp macro="" textlink="">
      <xdr:nvSpPr>
        <xdr:cNvPr id="508" name="n_3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7386300" y="6489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144145</xdr:rowOff>
    </xdr:from>
    <xdr:ext cx="469900" cy="257810"/>
    <xdr:sp macro="" textlink="">
      <xdr:nvSpPr>
        <xdr:cNvPr id="509" name="n_4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6592550" y="6518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113665</xdr:rowOff>
    </xdr:from>
    <xdr:to>
      <xdr:col>90</xdr:col>
      <xdr:colOff>25400</xdr:colOff>
      <xdr:row>50</xdr:row>
      <xdr:rowOff>62865</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120015</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120015</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120015</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56515</xdr:rowOff>
    </xdr:from>
    <xdr:to>
      <xdr:col>90</xdr:col>
      <xdr:colOff>25400</xdr:colOff>
      <xdr:row>66</xdr:row>
      <xdr:rowOff>113665</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479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113665</xdr:rowOff>
    </xdr:from>
    <xdr:to>
      <xdr:col>89</xdr:col>
      <xdr:colOff>171450</xdr:colOff>
      <xdr:row>66</xdr:row>
      <xdr:rowOff>113665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142875</xdr:rowOff>
    </xdr:from>
    <xdr:ext cx="466090" cy="25717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79754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75565</xdr:rowOff>
    </xdr:from>
    <xdr:to>
      <xdr:col>89</xdr:col>
      <xdr:colOff>171450</xdr:colOff>
      <xdr:row>64</xdr:row>
      <xdr:rowOff>75565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0808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84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79754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171450</xdr:colOff>
      <xdr:row>62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10435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1955" cy="25717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842625" y="102971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1955" cy="25717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842625" y="99231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132715</xdr:rowOff>
    </xdr:from>
    <xdr:to>
      <xdr:col>89</xdr:col>
      <xdr:colOff>171450</xdr:colOff>
      <xdr:row>57</xdr:row>
      <xdr:rowOff>132715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9692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1955" cy="25781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625" y="95542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171450</xdr:colOff>
      <xdr:row>55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207750" y="9319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1955" cy="25781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842625" y="91808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56515</xdr:rowOff>
    </xdr:from>
    <xdr:to>
      <xdr:col>89</xdr:col>
      <xdr:colOff>171450</xdr:colOff>
      <xdr:row>53</xdr:row>
      <xdr:rowOff>56515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85725</xdr:rowOff>
    </xdr:from>
    <xdr:ext cx="339090" cy="25717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906760" y="880681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56515</xdr:rowOff>
    </xdr:from>
    <xdr:to>
      <xdr:col>90</xdr:col>
      <xdr:colOff>25400</xdr:colOff>
      <xdr:row>66</xdr:row>
      <xdr:rowOff>113665</xdr:rowOff>
    </xdr:to>
    <xdr:sp macro="" textlink="">
      <xdr:nvSpPr>
        <xdr:cNvPr id="533" name="【学校施設】&#10;有形固定資産減価償却率グラフ枠">
          <a:extLst>
            <a:ext uri="{FF2B5EF4-FFF2-40B4-BE49-F238E27FC236}">
              <a16:creationId xmlns:a16="http://schemas.microsoft.com/office/drawing/2014/main" id="{00000000-0008-0000-0F00-000015020000}"/>
            </a:ext>
          </a:extLst>
        </xdr:cNvPr>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34290</xdr:rowOff>
    </xdr:from>
    <xdr:to>
      <xdr:col>85</xdr:col>
      <xdr:colOff>126365</xdr:colOff>
      <xdr:row>63</xdr:row>
      <xdr:rowOff>95250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4699615" y="9258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98425</xdr:rowOff>
    </xdr:from>
    <xdr:ext cx="403860" cy="258445"/>
    <xdr:sp macro="" textlink="">
      <xdr:nvSpPr>
        <xdr:cNvPr id="535" name="【学校施設】&#10;有形固定資産減価償却率最小値テキスト">
          <a:extLst>
            <a:ext uri="{FF2B5EF4-FFF2-40B4-BE49-F238E27FC236}">
              <a16:creationId xmlns:a16="http://schemas.microsoft.com/office/drawing/2014/main" id="{00000000-0008-0000-0F00-000017020000}"/>
            </a:ext>
          </a:extLst>
        </xdr:cNvPr>
        <xdr:cNvSpPr txBox="1"/>
      </xdr:nvSpPr>
      <xdr:spPr>
        <a:xfrm>
          <a:off x="14738350" y="106635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611350" y="10660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152400</xdr:rowOff>
    </xdr:from>
    <xdr:ext cx="403860" cy="258445"/>
    <xdr:sp macro="" textlink="">
      <xdr:nvSpPr>
        <xdr:cNvPr id="537" name="【学校施設】&#10;有形固定資産減価償却率最大値テキスト">
          <a:extLst>
            <a:ext uri="{FF2B5EF4-FFF2-40B4-BE49-F238E27FC236}">
              <a16:creationId xmlns:a16="http://schemas.microsoft.com/office/drawing/2014/main" id="{00000000-0008-0000-0F00-000019020000}"/>
            </a:ext>
          </a:extLst>
        </xdr:cNvPr>
        <xdr:cNvSpPr txBox="1"/>
      </xdr:nvSpPr>
      <xdr:spPr>
        <a:xfrm>
          <a:off x="14738350" y="90411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611350" y="925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161925</xdr:rowOff>
    </xdr:from>
    <xdr:ext cx="403860" cy="257810"/>
    <xdr:sp macro="" textlink="">
      <xdr:nvSpPr>
        <xdr:cNvPr id="539" name="【学校施設】&#10;有形固定資産減価償却率平均値テキスト">
          <a:extLst>
            <a:ext uri="{FF2B5EF4-FFF2-40B4-BE49-F238E27FC236}">
              <a16:creationId xmlns:a16="http://schemas.microsoft.com/office/drawing/2014/main" id="{00000000-0008-0000-0F00-00001B020000}"/>
            </a:ext>
          </a:extLst>
        </xdr:cNvPr>
        <xdr:cNvSpPr txBox="1"/>
      </xdr:nvSpPr>
      <xdr:spPr>
        <a:xfrm>
          <a:off x="14738350" y="1005649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12065</xdr:rowOff>
    </xdr:from>
    <xdr:to>
      <xdr:col>85</xdr:col>
      <xdr:colOff>171450</xdr:colOff>
      <xdr:row>60</xdr:row>
      <xdr:rowOff>113030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649450" y="1007427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88745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167640</xdr:rowOff>
    </xdr:from>
    <xdr:to>
      <xdr:col>76</xdr:col>
      <xdr:colOff>165100</xdr:colOff>
      <xdr:row>60</xdr:row>
      <xdr:rowOff>99695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093700" y="10062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131445</xdr:rowOff>
    </xdr:from>
    <xdr:to>
      <xdr:col>72</xdr:col>
      <xdr:colOff>38100</xdr:colOff>
      <xdr:row>60</xdr:row>
      <xdr:rowOff>62230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299950" y="1002601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148715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111125</xdr:rowOff>
    </xdr:from>
    <xdr:ext cx="762000" cy="25781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5288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111125</xdr:rowOff>
    </xdr:from>
    <xdr:ext cx="760730" cy="257810"/>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766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111125</xdr:rowOff>
    </xdr:from>
    <xdr:ext cx="762000" cy="25781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973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111125</xdr:rowOff>
    </xdr:from>
    <xdr:ext cx="762000" cy="257810"/>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172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111125</xdr:rowOff>
    </xdr:from>
    <xdr:ext cx="760730" cy="25781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366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144780</xdr:rowOff>
    </xdr:from>
    <xdr:to>
      <xdr:col>85</xdr:col>
      <xdr:colOff>171450</xdr:colOff>
      <xdr:row>60</xdr:row>
      <xdr:rowOff>74930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649450" y="100393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167640</xdr:rowOff>
    </xdr:from>
    <xdr:ext cx="403860" cy="258445"/>
    <xdr:sp macro="" textlink="">
      <xdr:nvSpPr>
        <xdr:cNvPr id="551" name="【学校施設】&#10;有形固定資産減価償却率該当値テキスト">
          <a:extLst>
            <a:ext uri="{FF2B5EF4-FFF2-40B4-BE49-F238E27FC236}">
              <a16:creationId xmlns:a16="http://schemas.microsoft.com/office/drawing/2014/main" id="{00000000-0008-0000-0F00-000027020000}"/>
            </a:ext>
          </a:extLst>
        </xdr:cNvPr>
        <xdr:cNvSpPr txBox="1"/>
      </xdr:nvSpPr>
      <xdr:spPr>
        <a:xfrm>
          <a:off x="14738350" y="98945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88745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157480</xdr:rowOff>
    </xdr:from>
    <xdr:to>
      <xdr:col>85</xdr:col>
      <xdr:colOff>127000</xdr:colOff>
      <xdr:row>60</xdr:row>
      <xdr:rowOff>24130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3938250" y="1005205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64770</xdr:rowOff>
    </xdr:from>
    <xdr:to>
      <xdr:col>76</xdr:col>
      <xdr:colOff>165100</xdr:colOff>
      <xdr:row>59</xdr:row>
      <xdr:rowOff>166370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0937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115570</xdr:rowOff>
    </xdr:from>
    <xdr:to>
      <xdr:col>81</xdr:col>
      <xdr:colOff>50800</xdr:colOff>
      <xdr:row>59</xdr:row>
      <xdr:rowOff>157480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144500" y="10010140"/>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22860</xdr:rowOff>
    </xdr:from>
    <xdr:to>
      <xdr:col>72</xdr:col>
      <xdr:colOff>38100</xdr:colOff>
      <xdr:row>59</xdr:row>
      <xdr:rowOff>125095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299950" y="991743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59</xdr:row>
      <xdr:rowOff>74295</xdr:rowOff>
    </xdr:from>
    <xdr:to>
      <xdr:col>76</xdr:col>
      <xdr:colOff>114300</xdr:colOff>
      <xdr:row>59</xdr:row>
      <xdr:rowOff>115570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344400" y="9968865"/>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151130</xdr:rowOff>
    </xdr:from>
    <xdr:to>
      <xdr:col>67</xdr:col>
      <xdr:colOff>101600</xdr:colOff>
      <xdr:row>59</xdr:row>
      <xdr:rowOff>80645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1487150" y="98780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30480</xdr:rowOff>
    </xdr:from>
    <xdr:to>
      <xdr:col>71</xdr:col>
      <xdr:colOff>171450</xdr:colOff>
      <xdr:row>59</xdr:row>
      <xdr:rowOff>74295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1537950" y="9925050"/>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97155</xdr:rowOff>
    </xdr:from>
    <xdr:ext cx="403860" cy="258445"/>
    <xdr:sp macro="" textlink="">
      <xdr:nvSpPr>
        <xdr:cNvPr id="560" name="n_1aveValue【学校施設】&#10;有形固定資産減価償却率">
          <a:extLst>
            <a:ext uri="{FF2B5EF4-FFF2-40B4-BE49-F238E27FC236}">
              <a16:creationId xmlns:a16="http://schemas.microsoft.com/office/drawing/2014/main" id="{00000000-0008-0000-0F00-000030020000}"/>
            </a:ext>
          </a:extLst>
        </xdr:cNvPr>
        <xdr:cNvSpPr txBox="1"/>
      </xdr:nvSpPr>
      <xdr:spPr>
        <a:xfrm>
          <a:off x="13742035" y="101593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91440</xdr:rowOff>
    </xdr:from>
    <xdr:ext cx="403860" cy="257810"/>
    <xdr:sp macro="" textlink="">
      <xdr:nvSpPr>
        <xdr:cNvPr id="561" name="n_2aveValue【学校施設】&#10;有形固定資産減価償却率">
          <a:extLst>
            <a:ext uri="{FF2B5EF4-FFF2-40B4-BE49-F238E27FC236}">
              <a16:creationId xmlns:a16="http://schemas.microsoft.com/office/drawing/2014/main" id="{00000000-0008-0000-0F00-000031020000}"/>
            </a:ext>
          </a:extLst>
        </xdr:cNvPr>
        <xdr:cNvSpPr txBox="1"/>
      </xdr:nvSpPr>
      <xdr:spPr>
        <a:xfrm>
          <a:off x="12960985" y="10153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52705</xdr:rowOff>
    </xdr:from>
    <xdr:ext cx="405130" cy="257810"/>
    <xdr:sp macro="" textlink="">
      <xdr:nvSpPr>
        <xdr:cNvPr id="562" name="n_3aveValue【学校施設】&#10;有形固定資産減価償却率">
          <a:extLst>
            <a:ext uri="{FF2B5EF4-FFF2-40B4-BE49-F238E27FC236}">
              <a16:creationId xmlns:a16="http://schemas.microsoft.com/office/drawing/2014/main" id="{00000000-0008-0000-0F00-000032020000}"/>
            </a:ext>
          </a:extLst>
        </xdr:cNvPr>
        <xdr:cNvSpPr txBox="1"/>
      </xdr:nvSpPr>
      <xdr:spPr>
        <a:xfrm>
          <a:off x="12167235" y="10114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40005</xdr:rowOff>
    </xdr:from>
    <xdr:ext cx="403860" cy="258445"/>
    <xdr:sp macro="" textlink="">
      <xdr:nvSpPr>
        <xdr:cNvPr id="563" name="n_4aveValue【学校施設】&#10;有形固定資産減価償却率">
          <a:extLst>
            <a:ext uri="{FF2B5EF4-FFF2-40B4-BE49-F238E27FC236}">
              <a16:creationId xmlns:a16="http://schemas.microsoft.com/office/drawing/2014/main" id="{00000000-0008-0000-0F00-000033020000}"/>
            </a:ext>
          </a:extLst>
        </xdr:cNvPr>
        <xdr:cNvSpPr txBox="1"/>
      </xdr:nvSpPr>
      <xdr:spPr>
        <a:xfrm>
          <a:off x="11354435" y="101022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53340</xdr:rowOff>
    </xdr:from>
    <xdr:ext cx="403860" cy="257810"/>
    <xdr:sp macro="" textlink="">
      <xdr:nvSpPr>
        <xdr:cNvPr id="564" name="n_1mainValue【学校施設】&#10;有形固定資産減価償却率">
          <a:extLst>
            <a:ext uri="{FF2B5EF4-FFF2-40B4-BE49-F238E27FC236}">
              <a16:creationId xmlns:a16="http://schemas.microsoft.com/office/drawing/2014/main" id="{00000000-0008-0000-0F00-000034020000}"/>
            </a:ext>
          </a:extLst>
        </xdr:cNvPr>
        <xdr:cNvSpPr txBox="1"/>
      </xdr:nvSpPr>
      <xdr:spPr>
        <a:xfrm>
          <a:off x="13742035" y="9780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12065</xdr:rowOff>
    </xdr:from>
    <xdr:ext cx="403860" cy="258445"/>
    <xdr:sp macro="" textlink="">
      <xdr:nvSpPr>
        <xdr:cNvPr id="565" name="n_2mainValue【学校施設】&#10;有形固定資産減価償却率">
          <a:extLst>
            <a:ext uri="{FF2B5EF4-FFF2-40B4-BE49-F238E27FC236}">
              <a16:creationId xmlns:a16="http://schemas.microsoft.com/office/drawing/2014/main" id="{00000000-0008-0000-0F00-000035020000}"/>
            </a:ext>
          </a:extLst>
        </xdr:cNvPr>
        <xdr:cNvSpPr txBox="1"/>
      </xdr:nvSpPr>
      <xdr:spPr>
        <a:xfrm>
          <a:off x="12960985" y="97389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141605</xdr:rowOff>
    </xdr:from>
    <xdr:ext cx="405130" cy="257175"/>
    <xdr:sp macro="" textlink="">
      <xdr:nvSpPr>
        <xdr:cNvPr id="566" name="n_3mainValue【学校施設】&#10;有形固定資産減価償却率">
          <a:extLst>
            <a:ext uri="{FF2B5EF4-FFF2-40B4-BE49-F238E27FC236}">
              <a16:creationId xmlns:a16="http://schemas.microsoft.com/office/drawing/2014/main" id="{00000000-0008-0000-0F00-000036020000}"/>
            </a:ext>
          </a:extLst>
        </xdr:cNvPr>
        <xdr:cNvSpPr txBox="1"/>
      </xdr:nvSpPr>
      <xdr:spPr>
        <a:xfrm>
          <a:off x="12167235" y="9700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97155</xdr:rowOff>
    </xdr:from>
    <xdr:ext cx="403860" cy="258445"/>
    <xdr:sp macro="" textlink="">
      <xdr:nvSpPr>
        <xdr:cNvPr id="567" name="n_4mainValue【学校施設】&#10;有形固定資産減価償却率">
          <a:extLst>
            <a:ext uri="{FF2B5EF4-FFF2-40B4-BE49-F238E27FC236}">
              <a16:creationId xmlns:a16="http://schemas.microsoft.com/office/drawing/2014/main" id="{00000000-0008-0000-0F00-000037020000}"/>
            </a:ext>
          </a:extLst>
        </xdr:cNvPr>
        <xdr:cNvSpPr txBox="1"/>
      </xdr:nvSpPr>
      <xdr:spPr>
        <a:xfrm>
          <a:off x="11354435" y="96564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113665</xdr:rowOff>
    </xdr:from>
    <xdr:to>
      <xdr:col>120</xdr:col>
      <xdr:colOff>152400</xdr:colOff>
      <xdr:row>50</xdr:row>
      <xdr:rowOff>62865</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120015</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120015</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120015</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56515</xdr:rowOff>
    </xdr:from>
    <xdr:to>
      <xdr:col>120</xdr:col>
      <xdr:colOff>152400</xdr:colOff>
      <xdr:row>66</xdr:row>
      <xdr:rowOff>113665</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4790"/>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44015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113665</xdr:rowOff>
    </xdr:from>
    <xdr:to>
      <xdr:col>120</xdr:col>
      <xdr:colOff>114300</xdr:colOff>
      <xdr:row>66</xdr:row>
      <xdr:rowOff>113665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75565</xdr:rowOff>
    </xdr:from>
    <xdr:to>
      <xdr:col>120</xdr:col>
      <xdr:colOff>114300</xdr:colOff>
      <xdr:row>64</xdr:row>
      <xdr:rowOff>75565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4592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84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604899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4592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717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048990" y="102971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28575</xdr:rowOff>
    </xdr:from>
    <xdr:ext cx="531495" cy="25717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5984855" y="99231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132715</xdr:rowOff>
    </xdr:from>
    <xdr:to>
      <xdr:col>120</xdr:col>
      <xdr:colOff>114300</xdr:colOff>
      <xdr:row>57</xdr:row>
      <xdr:rowOff>132715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4592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781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984855" y="95542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4592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781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5984855" y="918083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56515</xdr:rowOff>
    </xdr:from>
    <xdr:to>
      <xdr:col>120</xdr:col>
      <xdr:colOff>114300</xdr:colOff>
      <xdr:row>53</xdr:row>
      <xdr:rowOff>56515</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85725</xdr:rowOff>
    </xdr:from>
    <xdr:ext cx="531495" cy="25717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5984855" y="880681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56515</xdr:rowOff>
    </xdr:from>
    <xdr:to>
      <xdr:col>120</xdr:col>
      <xdr:colOff>152400</xdr:colOff>
      <xdr:row>66</xdr:row>
      <xdr:rowOff>113665</xdr:rowOff>
    </xdr:to>
    <xdr:sp macro="" textlink="">
      <xdr:nvSpPr>
        <xdr:cNvPr id="590" name="【学校施設】&#10;一人当たり面積グラフ枠">
          <a:extLst>
            <a:ext uri="{FF2B5EF4-FFF2-40B4-BE49-F238E27FC236}">
              <a16:creationId xmlns:a16="http://schemas.microsoft.com/office/drawing/2014/main" id="{00000000-0008-0000-0F00-00004E020000}"/>
            </a:ext>
          </a:extLst>
        </xdr:cNvPr>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161290</xdr:rowOff>
    </xdr:from>
    <xdr:to>
      <xdr:col>116</xdr:col>
      <xdr:colOff>62865</xdr:colOff>
      <xdr:row>63</xdr:row>
      <xdr:rowOff>129540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951065" y="938530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132715</xdr:rowOff>
    </xdr:from>
    <xdr:ext cx="468630" cy="258445"/>
    <xdr:sp macro="" textlink="">
      <xdr:nvSpPr>
        <xdr:cNvPr id="592" name="【学校施設】&#10;一人当たり面積最小値テキスト">
          <a:extLst>
            <a:ext uri="{FF2B5EF4-FFF2-40B4-BE49-F238E27FC236}">
              <a16:creationId xmlns:a16="http://schemas.microsoft.com/office/drawing/2014/main" id="{00000000-0008-0000-0F00-000050020000}"/>
            </a:ext>
          </a:extLst>
        </xdr:cNvPr>
        <xdr:cNvSpPr txBox="1"/>
      </xdr:nvSpPr>
      <xdr:spPr>
        <a:xfrm>
          <a:off x="19989800" y="10697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129540</xdr:rowOff>
    </xdr:from>
    <xdr:to>
      <xdr:col>116</xdr:col>
      <xdr:colOff>152400</xdr:colOff>
      <xdr:row>63</xdr:row>
      <xdr:rowOff>129540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9881850" y="10694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107950</xdr:rowOff>
    </xdr:from>
    <xdr:ext cx="533400" cy="257810"/>
    <xdr:sp macro="" textlink="">
      <xdr:nvSpPr>
        <xdr:cNvPr id="594" name="【学校施設】&#10;一人当たり面積最大値テキスト">
          <a:extLst>
            <a:ext uri="{FF2B5EF4-FFF2-40B4-BE49-F238E27FC236}">
              <a16:creationId xmlns:a16="http://schemas.microsoft.com/office/drawing/2014/main" id="{00000000-0008-0000-0F00-000052020000}"/>
            </a:ext>
          </a:extLst>
        </xdr:cNvPr>
        <xdr:cNvSpPr txBox="1"/>
      </xdr:nvSpPr>
      <xdr:spPr>
        <a:xfrm>
          <a:off x="19989800" y="9164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19.136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161290</xdr:rowOff>
    </xdr:from>
    <xdr:to>
      <xdr:col>116</xdr:col>
      <xdr:colOff>152400</xdr:colOff>
      <xdr:row>55</xdr:row>
      <xdr:rowOff>161290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9881850" y="9385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114935</xdr:rowOff>
    </xdr:from>
    <xdr:ext cx="468630" cy="258445"/>
    <xdr:sp macro="" textlink="">
      <xdr:nvSpPr>
        <xdr:cNvPr id="596" name="【学校施設】&#10;一人当たり面積平均値テキスト">
          <a:extLst>
            <a:ext uri="{FF2B5EF4-FFF2-40B4-BE49-F238E27FC236}">
              <a16:creationId xmlns:a16="http://schemas.microsoft.com/office/drawing/2014/main" id="{00000000-0008-0000-0F00-000054020000}"/>
            </a:ext>
          </a:extLst>
        </xdr:cNvPr>
        <xdr:cNvSpPr txBox="1"/>
      </xdr:nvSpPr>
      <xdr:spPr>
        <a:xfrm>
          <a:off x="19989800" y="1034478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92710</xdr:rowOff>
    </xdr:from>
    <xdr:to>
      <xdr:col>116</xdr:col>
      <xdr:colOff>114300</xdr:colOff>
      <xdr:row>63</xdr:row>
      <xdr:rowOff>22225</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900900" y="104902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104775</xdr:rowOff>
    </xdr:from>
    <xdr:to>
      <xdr:col>112</xdr:col>
      <xdr:colOff>38100</xdr:colOff>
      <xdr:row>63</xdr:row>
      <xdr:rowOff>34925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157950" y="105022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113030</xdr:rowOff>
    </xdr:from>
    <xdr:to>
      <xdr:col>107</xdr:col>
      <xdr:colOff>101600</xdr:colOff>
      <xdr:row>63</xdr:row>
      <xdr:rowOff>43180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34515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119380</xdr:rowOff>
    </xdr:from>
    <xdr:to>
      <xdr:col>102</xdr:col>
      <xdr:colOff>165100</xdr:colOff>
      <xdr:row>63</xdr:row>
      <xdr:rowOff>49530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7551400" y="10516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107950</xdr:rowOff>
    </xdr:from>
    <xdr:to>
      <xdr:col>98</xdr:col>
      <xdr:colOff>38100</xdr:colOff>
      <xdr:row>63</xdr:row>
      <xdr:rowOff>38100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6757650" y="105054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111125</xdr:rowOff>
    </xdr:from>
    <xdr:ext cx="762000" cy="25781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780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111125</xdr:rowOff>
    </xdr:from>
    <xdr:ext cx="762000" cy="25781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030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111125</xdr:rowOff>
    </xdr:from>
    <xdr:ext cx="760730" cy="25781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224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111125</xdr:rowOff>
    </xdr:from>
    <xdr:ext cx="762000" cy="25781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4307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111125</xdr:rowOff>
    </xdr:from>
    <xdr:ext cx="762000" cy="25781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66306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34290</xdr:rowOff>
    </xdr:from>
    <xdr:to>
      <xdr:col>116</xdr:col>
      <xdr:colOff>114300</xdr:colOff>
      <xdr:row>63</xdr:row>
      <xdr:rowOff>135255</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9900900" y="1059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120015</xdr:rowOff>
    </xdr:from>
    <xdr:ext cx="468630" cy="258445"/>
    <xdr:sp macro="" textlink="">
      <xdr:nvSpPr>
        <xdr:cNvPr id="608" name="【学校施設】&#10;一人当たり面積該当値テキスト">
          <a:extLst>
            <a:ext uri="{FF2B5EF4-FFF2-40B4-BE49-F238E27FC236}">
              <a16:creationId xmlns:a16="http://schemas.microsoft.com/office/drawing/2014/main" id="{00000000-0008-0000-0F00-000060020000}"/>
            </a:ext>
          </a:extLst>
        </xdr:cNvPr>
        <xdr:cNvSpPr txBox="1"/>
      </xdr:nvSpPr>
      <xdr:spPr>
        <a:xfrm>
          <a:off x="19989800" y="105175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38735</xdr:rowOff>
    </xdr:from>
    <xdr:to>
      <xdr:col>112</xdr:col>
      <xdr:colOff>38100</xdr:colOff>
      <xdr:row>63</xdr:row>
      <xdr:rowOff>140335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9157950" y="10603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85090</xdr:rowOff>
    </xdr:from>
    <xdr:to>
      <xdr:col>116</xdr:col>
      <xdr:colOff>63500</xdr:colOff>
      <xdr:row>63</xdr:row>
      <xdr:rowOff>89535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9202400" y="1065022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43180</xdr:rowOff>
    </xdr:from>
    <xdr:to>
      <xdr:col>107</xdr:col>
      <xdr:colOff>101600</xdr:colOff>
      <xdr:row>63</xdr:row>
      <xdr:rowOff>144780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834515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89535</xdr:rowOff>
    </xdr:from>
    <xdr:to>
      <xdr:col>111</xdr:col>
      <xdr:colOff>171450</xdr:colOff>
      <xdr:row>63</xdr:row>
      <xdr:rowOff>94615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8395950" y="1065466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48260</xdr:rowOff>
    </xdr:from>
    <xdr:to>
      <xdr:col>102</xdr:col>
      <xdr:colOff>165100</xdr:colOff>
      <xdr:row>63</xdr:row>
      <xdr:rowOff>149860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75514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94615</xdr:rowOff>
    </xdr:from>
    <xdr:to>
      <xdr:col>107</xdr:col>
      <xdr:colOff>50800</xdr:colOff>
      <xdr:row>63</xdr:row>
      <xdr:rowOff>98425</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7602200" y="1065974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51435</xdr:rowOff>
    </xdr:from>
    <xdr:to>
      <xdr:col>98</xdr:col>
      <xdr:colOff>38100</xdr:colOff>
      <xdr:row>63</xdr:row>
      <xdr:rowOff>153670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6757650" y="106165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98425</xdr:rowOff>
    </xdr:from>
    <xdr:to>
      <xdr:col>102</xdr:col>
      <xdr:colOff>114300</xdr:colOff>
      <xdr:row>63</xdr:row>
      <xdr:rowOff>102870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802100" y="1066355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51435</xdr:rowOff>
    </xdr:from>
    <xdr:ext cx="469900" cy="257810"/>
    <xdr:sp macro="" textlink="">
      <xdr:nvSpPr>
        <xdr:cNvPr id="617" name="n_1aveValue【学校施設】&#10;一人当たり面積">
          <a:extLst>
            <a:ext uri="{FF2B5EF4-FFF2-40B4-BE49-F238E27FC236}">
              <a16:creationId xmlns:a16="http://schemas.microsoft.com/office/drawing/2014/main" id="{00000000-0008-0000-0F00-000069020000}"/>
            </a:ext>
          </a:extLst>
        </xdr:cNvPr>
        <xdr:cNvSpPr txBox="1"/>
      </xdr:nvSpPr>
      <xdr:spPr>
        <a:xfrm>
          <a:off x="18980150" y="102812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60325</xdr:rowOff>
    </xdr:from>
    <xdr:ext cx="469900" cy="258445"/>
    <xdr:sp macro="" textlink="">
      <xdr:nvSpPr>
        <xdr:cNvPr id="618" name="n_2aveValue【学校施設】&#10;一人当たり面積">
          <a:extLst>
            <a:ext uri="{FF2B5EF4-FFF2-40B4-BE49-F238E27FC236}">
              <a16:creationId xmlns:a16="http://schemas.microsoft.com/office/drawing/2014/main" id="{00000000-0008-0000-0F00-00006A020000}"/>
            </a:ext>
          </a:extLst>
        </xdr:cNvPr>
        <xdr:cNvSpPr txBox="1"/>
      </xdr:nvSpPr>
      <xdr:spPr>
        <a:xfrm>
          <a:off x="18180050" y="1029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66040</xdr:rowOff>
    </xdr:from>
    <xdr:ext cx="469900" cy="257175"/>
    <xdr:sp macro="" textlink="">
      <xdr:nvSpPr>
        <xdr:cNvPr id="619" name="n_3aveValue【学校施設】&#10;一人当たり面積">
          <a:extLst>
            <a:ext uri="{FF2B5EF4-FFF2-40B4-BE49-F238E27FC236}">
              <a16:creationId xmlns:a16="http://schemas.microsoft.com/office/drawing/2014/main" id="{00000000-0008-0000-0F00-00006B020000}"/>
            </a:ext>
          </a:extLst>
        </xdr:cNvPr>
        <xdr:cNvSpPr txBox="1"/>
      </xdr:nvSpPr>
      <xdr:spPr>
        <a:xfrm>
          <a:off x="17386300" y="10295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53975</xdr:rowOff>
    </xdr:from>
    <xdr:ext cx="469900" cy="257810"/>
    <xdr:sp macro="" textlink="">
      <xdr:nvSpPr>
        <xdr:cNvPr id="620" name="n_4aveValue【学校施設】&#10;一人当たり面積">
          <a:extLst>
            <a:ext uri="{FF2B5EF4-FFF2-40B4-BE49-F238E27FC236}">
              <a16:creationId xmlns:a16="http://schemas.microsoft.com/office/drawing/2014/main" id="{00000000-0008-0000-0F00-00006C020000}"/>
            </a:ext>
          </a:extLst>
        </xdr:cNvPr>
        <xdr:cNvSpPr txBox="1"/>
      </xdr:nvSpPr>
      <xdr:spPr>
        <a:xfrm>
          <a:off x="16592550" y="10283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131445</xdr:rowOff>
    </xdr:from>
    <xdr:ext cx="469900" cy="258445"/>
    <xdr:sp macro="" textlink="">
      <xdr:nvSpPr>
        <xdr:cNvPr id="621" name="n_1mainValue【学校施設】&#10;一人当たり面積">
          <a:extLst>
            <a:ext uri="{FF2B5EF4-FFF2-40B4-BE49-F238E27FC236}">
              <a16:creationId xmlns:a16="http://schemas.microsoft.com/office/drawing/2014/main" id="{00000000-0008-0000-0F00-00006D020000}"/>
            </a:ext>
          </a:extLst>
        </xdr:cNvPr>
        <xdr:cNvSpPr txBox="1"/>
      </xdr:nvSpPr>
      <xdr:spPr>
        <a:xfrm>
          <a:off x="18980150" y="10696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135890</xdr:rowOff>
    </xdr:from>
    <xdr:ext cx="469900" cy="257810"/>
    <xdr:sp macro="" textlink="">
      <xdr:nvSpPr>
        <xdr:cNvPr id="622" name="n_2mainValue【学校施設】&#10;一人当たり面積">
          <a:extLst>
            <a:ext uri="{FF2B5EF4-FFF2-40B4-BE49-F238E27FC236}">
              <a16:creationId xmlns:a16="http://schemas.microsoft.com/office/drawing/2014/main" id="{00000000-0008-0000-0F00-00006E020000}"/>
            </a:ext>
          </a:extLst>
        </xdr:cNvPr>
        <xdr:cNvSpPr txBox="1"/>
      </xdr:nvSpPr>
      <xdr:spPr>
        <a:xfrm>
          <a:off x="18180050" y="10701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140970</xdr:rowOff>
    </xdr:from>
    <xdr:ext cx="469900" cy="257175"/>
    <xdr:sp macro="" textlink="">
      <xdr:nvSpPr>
        <xdr:cNvPr id="623" name="n_3mainValue【学校施設】&#10;一人当たり面積">
          <a:extLst>
            <a:ext uri="{FF2B5EF4-FFF2-40B4-BE49-F238E27FC236}">
              <a16:creationId xmlns:a16="http://schemas.microsoft.com/office/drawing/2014/main" id="{00000000-0008-0000-0F00-00006F020000}"/>
            </a:ext>
          </a:extLst>
        </xdr:cNvPr>
        <xdr:cNvSpPr txBox="1"/>
      </xdr:nvSpPr>
      <xdr:spPr>
        <a:xfrm>
          <a:off x="17386300" y="107061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144145</xdr:rowOff>
    </xdr:from>
    <xdr:ext cx="469900" cy="257810"/>
    <xdr:sp macro="" textlink="">
      <xdr:nvSpPr>
        <xdr:cNvPr id="624" name="n_4mainValue【学校施設】&#10;一人当たり面積">
          <a:extLst>
            <a:ext uri="{FF2B5EF4-FFF2-40B4-BE49-F238E27FC236}">
              <a16:creationId xmlns:a16="http://schemas.microsoft.com/office/drawing/2014/main" id="{00000000-0008-0000-0F00-000070020000}"/>
            </a:ext>
          </a:extLst>
        </xdr:cNvPr>
        <xdr:cNvSpPr txBox="1"/>
      </xdr:nvSpPr>
      <xdr:spPr>
        <a:xfrm>
          <a:off x="16592550" y="10709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100965</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1207750" y="12672060"/>
          <a:ext cx="424815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100965</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6459200" y="12672060"/>
          <a:ext cx="42672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079754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08426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781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08426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08426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08426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81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090676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F00-000099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115570</xdr:rowOff>
    </xdr:from>
    <xdr:to>
      <xdr:col>85</xdr:col>
      <xdr:colOff>126365</xdr:colOff>
      <xdr:row>109</xdr:row>
      <xdr:rowOff>35560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4699615" y="169176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8630" cy="259080"/>
    <xdr:sp macro="" textlink="">
      <xdr:nvSpPr>
        <xdr:cNvPr id="667" name="【公民館】&#10;有形固定資産減価償却率最小値テキスト">
          <a:extLst>
            <a:ext uri="{FF2B5EF4-FFF2-40B4-BE49-F238E27FC236}">
              <a16:creationId xmlns:a16="http://schemas.microsoft.com/office/drawing/2014/main" id="{00000000-0008-0000-0F00-00009B020000}"/>
            </a:ext>
          </a:extLst>
        </xdr:cNvPr>
        <xdr:cNvSpPr txBox="1"/>
      </xdr:nvSpPr>
      <xdr:spPr>
        <a:xfrm>
          <a:off x="14738350" y="1838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62230</xdr:rowOff>
    </xdr:from>
    <xdr:ext cx="403860" cy="259080"/>
    <xdr:sp macro="" textlink="">
      <xdr:nvSpPr>
        <xdr:cNvPr id="669" name="【公民館】&#10;有形固定資産減価償却率最大値テキスト">
          <a:extLst>
            <a:ext uri="{FF2B5EF4-FFF2-40B4-BE49-F238E27FC236}">
              <a16:creationId xmlns:a16="http://schemas.microsoft.com/office/drawing/2014/main" id="{00000000-0008-0000-0F00-00009D020000}"/>
            </a:ext>
          </a:extLst>
        </xdr:cNvPr>
        <xdr:cNvSpPr txBox="1"/>
      </xdr:nvSpPr>
      <xdr:spPr>
        <a:xfrm>
          <a:off x="14738350" y="16692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115570</xdr:rowOff>
    </xdr:from>
    <xdr:to>
      <xdr:col>86</xdr:col>
      <xdr:colOff>25400</xdr:colOff>
      <xdr:row>100</xdr:row>
      <xdr:rowOff>115570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4611350" y="16917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77470</xdr:rowOff>
    </xdr:from>
    <xdr:ext cx="403860" cy="257810"/>
    <xdr:sp macro="" textlink="">
      <xdr:nvSpPr>
        <xdr:cNvPr id="671" name="【公民館】&#10;有形固定資産減価償却率平均値テキスト">
          <a:extLst>
            <a:ext uri="{FF2B5EF4-FFF2-40B4-BE49-F238E27FC236}">
              <a16:creationId xmlns:a16="http://schemas.microsoft.com/office/drawing/2014/main" id="{00000000-0008-0000-0F00-00009F020000}"/>
            </a:ext>
          </a:extLst>
        </xdr:cNvPr>
        <xdr:cNvSpPr txBox="1"/>
      </xdr:nvSpPr>
      <xdr:spPr>
        <a:xfrm>
          <a:off x="14738350" y="1773682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54610</xdr:rowOff>
    </xdr:from>
    <xdr:to>
      <xdr:col>85</xdr:col>
      <xdr:colOff>171450</xdr:colOff>
      <xdr:row>106</xdr:row>
      <xdr:rowOff>156210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649450" y="17885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29210</xdr:rowOff>
    </xdr:from>
    <xdr:to>
      <xdr:col>81</xdr:col>
      <xdr:colOff>101600</xdr:colOff>
      <xdr:row>106</xdr:row>
      <xdr:rowOff>130175</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88745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143510</xdr:rowOff>
    </xdr:from>
    <xdr:to>
      <xdr:col>76</xdr:col>
      <xdr:colOff>165100</xdr:colOff>
      <xdr:row>106</xdr:row>
      <xdr:rowOff>73025</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093700" y="1780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114935</xdr:rowOff>
    </xdr:from>
    <xdr:to>
      <xdr:col>72</xdr:col>
      <xdr:colOff>38100</xdr:colOff>
      <xdr:row>106</xdr:row>
      <xdr:rowOff>45085</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299950" y="17774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123190</xdr:rowOff>
    </xdr:from>
    <xdr:to>
      <xdr:col>67</xdr:col>
      <xdr:colOff>101600</xdr:colOff>
      <xdr:row>106</xdr:row>
      <xdr:rowOff>53340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148715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59690</xdr:rowOff>
    </xdr:from>
    <xdr:to>
      <xdr:col>85</xdr:col>
      <xdr:colOff>171450</xdr:colOff>
      <xdr:row>107</xdr:row>
      <xdr:rowOff>161290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4649450" y="18061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38100</xdr:rowOff>
    </xdr:from>
    <xdr:ext cx="403860" cy="259080"/>
    <xdr:sp macro="" textlink="">
      <xdr:nvSpPr>
        <xdr:cNvPr id="683" name="【公民館】&#10;有形固定資産減価償却率該当値テキスト">
          <a:extLst>
            <a:ext uri="{FF2B5EF4-FFF2-40B4-BE49-F238E27FC236}">
              <a16:creationId xmlns:a16="http://schemas.microsoft.com/office/drawing/2014/main" id="{00000000-0008-0000-0F00-0000AB020000}"/>
            </a:ext>
          </a:extLst>
        </xdr:cNvPr>
        <xdr:cNvSpPr txBox="1"/>
      </xdr:nvSpPr>
      <xdr:spPr>
        <a:xfrm>
          <a:off x="14738350" y="1804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23495</xdr:rowOff>
    </xdr:from>
    <xdr:to>
      <xdr:col>81</xdr:col>
      <xdr:colOff>101600</xdr:colOff>
      <xdr:row>107</xdr:row>
      <xdr:rowOff>125095</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388745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74930</xdr:rowOff>
    </xdr:from>
    <xdr:to>
      <xdr:col>85</xdr:col>
      <xdr:colOff>127000</xdr:colOff>
      <xdr:row>107</xdr:row>
      <xdr:rowOff>110490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3938250" y="1807718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159385</xdr:rowOff>
    </xdr:from>
    <xdr:to>
      <xdr:col>76</xdr:col>
      <xdr:colOff>165100</xdr:colOff>
      <xdr:row>107</xdr:row>
      <xdr:rowOff>89535</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0937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38735</xdr:rowOff>
    </xdr:from>
    <xdr:to>
      <xdr:col>81</xdr:col>
      <xdr:colOff>50800</xdr:colOff>
      <xdr:row>107</xdr:row>
      <xdr:rowOff>74930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3144500" y="1804098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123190</xdr:rowOff>
    </xdr:from>
    <xdr:to>
      <xdr:col>72</xdr:col>
      <xdr:colOff>38100</xdr:colOff>
      <xdr:row>107</xdr:row>
      <xdr:rowOff>53340</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299950" y="17953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107</xdr:row>
      <xdr:rowOff>2540</xdr:rowOff>
    </xdr:from>
    <xdr:to>
      <xdr:col>76</xdr:col>
      <xdr:colOff>114300</xdr:colOff>
      <xdr:row>107</xdr:row>
      <xdr:rowOff>38735</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344400" y="1800479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87630</xdr:rowOff>
    </xdr:from>
    <xdr:to>
      <xdr:col>67</xdr:col>
      <xdr:colOff>101600</xdr:colOff>
      <xdr:row>107</xdr:row>
      <xdr:rowOff>17780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148715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138430</xdr:rowOff>
    </xdr:from>
    <xdr:to>
      <xdr:col>71</xdr:col>
      <xdr:colOff>171450</xdr:colOff>
      <xdr:row>107</xdr:row>
      <xdr:rowOff>2540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1537950" y="17969230"/>
          <a:ext cx="8064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146685</xdr:rowOff>
    </xdr:from>
    <xdr:ext cx="403860" cy="257810"/>
    <xdr:sp macro="" textlink="">
      <xdr:nvSpPr>
        <xdr:cNvPr id="692" name="n_1aveValue【公民館】&#10;有形固定資産減価償却率">
          <a:extLst>
            <a:ext uri="{FF2B5EF4-FFF2-40B4-BE49-F238E27FC236}">
              <a16:creationId xmlns:a16="http://schemas.microsoft.com/office/drawing/2014/main" id="{00000000-0008-0000-0F00-0000B4020000}"/>
            </a:ext>
          </a:extLst>
        </xdr:cNvPr>
        <xdr:cNvSpPr txBox="1"/>
      </xdr:nvSpPr>
      <xdr:spPr>
        <a:xfrm>
          <a:off x="13742035" y="17634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89535</xdr:rowOff>
    </xdr:from>
    <xdr:ext cx="403860" cy="257810"/>
    <xdr:sp macro="" textlink="">
      <xdr:nvSpPr>
        <xdr:cNvPr id="693" name="n_2aveValue【公民館】&#10;有形固定資産減価償却率">
          <a:extLst>
            <a:ext uri="{FF2B5EF4-FFF2-40B4-BE49-F238E27FC236}">
              <a16:creationId xmlns:a16="http://schemas.microsoft.com/office/drawing/2014/main" id="{00000000-0008-0000-0F00-0000B5020000}"/>
            </a:ext>
          </a:extLst>
        </xdr:cNvPr>
        <xdr:cNvSpPr txBox="1"/>
      </xdr:nvSpPr>
      <xdr:spPr>
        <a:xfrm>
          <a:off x="12960985" y="17577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61595</xdr:rowOff>
    </xdr:from>
    <xdr:ext cx="405130" cy="259080"/>
    <xdr:sp macro="" textlink="">
      <xdr:nvSpPr>
        <xdr:cNvPr id="694" name="n_3aveValue【公民館】&#10;有形固定資産減価償却率">
          <a:extLst>
            <a:ext uri="{FF2B5EF4-FFF2-40B4-BE49-F238E27FC236}">
              <a16:creationId xmlns:a16="http://schemas.microsoft.com/office/drawing/2014/main" id="{00000000-0008-0000-0F00-0000B6020000}"/>
            </a:ext>
          </a:extLst>
        </xdr:cNvPr>
        <xdr:cNvSpPr txBox="1"/>
      </xdr:nvSpPr>
      <xdr:spPr>
        <a:xfrm>
          <a:off x="12167235" y="1754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69850</xdr:rowOff>
    </xdr:from>
    <xdr:ext cx="403860" cy="259080"/>
    <xdr:sp macro="" textlink="">
      <xdr:nvSpPr>
        <xdr:cNvPr id="695" name="n_4aveValue【公民館】&#10;有形固定資産減価償却率">
          <a:extLst>
            <a:ext uri="{FF2B5EF4-FFF2-40B4-BE49-F238E27FC236}">
              <a16:creationId xmlns:a16="http://schemas.microsoft.com/office/drawing/2014/main" id="{00000000-0008-0000-0F00-0000B7020000}"/>
            </a:ext>
          </a:extLst>
        </xdr:cNvPr>
        <xdr:cNvSpPr txBox="1"/>
      </xdr:nvSpPr>
      <xdr:spPr>
        <a:xfrm>
          <a:off x="11354435" y="1755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116205</xdr:rowOff>
    </xdr:from>
    <xdr:ext cx="403860" cy="259080"/>
    <xdr:sp macro="" textlink="">
      <xdr:nvSpPr>
        <xdr:cNvPr id="696" name="n_1mainValue【公民館】&#10;有形固定資産減価償却率">
          <a:extLst>
            <a:ext uri="{FF2B5EF4-FFF2-40B4-BE49-F238E27FC236}">
              <a16:creationId xmlns:a16="http://schemas.microsoft.com/office/drawing/2014/main" id="{00000000-0008-0000-0F00-0000B8020000}"/>
            </a:ext>
          </a:extLst>
        </xdr:cNvPr>
        <xdr:cNvSpPr txBox="1"/>
      </xdr:nvSpPr>
      <xdr:spPr>
        <a:xfrm>
          <a:off x="13742035" y="18118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80645</xdr:rowOff>
    </xdr:from>
    <xdr:ext cx="403860" cy="259080"/>
    <xdr:sp macro="" textlink="">
      <xdr:nvSpPr>
        <xdr:cNvPr id="697" name="n_2mainValue【公民館】&#10;有形固定資産減価償却率">
          <a:extLst>
            <a:ext uri="{FF2B5EF4-FFF2-40B4-BE49-F238E27FC236}">
              <a16:creationId xmlns:a16="http://schemas.microsoft.com/office/drawing/2014/main" id="{00000000-0008-0000-0F00-0000B9020000}"/>
            </a:ext>
          </a:extLst>
        </xdr:cNvPr>
        <xdr:cNvSpPr txBox="1"/>
      </xdr:nvSpPr>
      <xdr:spPr>
        <a:xfrm>
          <a:off x="12960985" y="18082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44450</xdr:rowOff>
    </xdr:from>
    <xdr:ext cx="405130" cy="259080"/>
    <xdr:sp macro="" textlink="">
      <xdr:nvSpPr>
        <xdr:cNvPr id="698" name="n_3mainValue【公民館】&#10;有形固定資産減価償却率">
          <a:extLst>
            <a:ext uri="{FF2B5EF4-FFF2-40B4-BE49-F238E27FC236}">
              <a16:creationId xmlns:a16="http://schemas.microsoft.com/office/drawing/2014/main" id="{00000000-0008-0000-0F00-0000BA020000}"/>
            </a:ext>
          </a:extLst>
        </xdr:cNvPr>
        <xdr:cNvSpPr txBox="1"/>
      </xdr:nvSpPr>
      <xdr:spPr>
        <a:xfrm>
          <a:off x="12167235" y="1804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8890</xdr:rowOff>
    </xdr:from>
    <xdr:ext cx="403860" cy="257810"/>
    <xdr:sp macro="" textlink="">
      <xdr:nvSpPr>
        <xdr:cNvPr id="699" name="n_4mainValue【公民館】&#10;有形固定資産減価償却率">
          <a:extLst>
            <a:ext uri="{FF2B5EF4-FFF2-40B4-BE49-F238E27FC236}">
              <a16:creationId xmlns:a16="http://schemas.microsoft.com/office/drawing/2014/main" id="{00000000-0008-0000-0F00-0000BB020000}"/>
            </a:ext>
          </a:extLst>
        </xdr:cNvPr>
        <xdr:cNvSpPr txBox="1"/>
      </xdr:nvSpPr>
      <xdr:spPr>
        <a:xfrm>
          <a:off x="11354435" y="18011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459200" y="1813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090" cy="259080"/>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604899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604899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459200" y="1699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09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6048990" y="16850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F00-0000CE02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101600</xdr:rowOff>
    </xdr:from>
    <xdr:to>
      <xdr:col>116</xdr:col>
      <xdr:colOff>62865</xdr:colOff>
      <xdr:row>107</xdr:row>
      <xdr:rowOff>110490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9951065" y="1690370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114300</xdr:rowOff>
    </xdr:from>
    <xdr:ext cx="468630" cy="259080"/>
    <xdr:sp macro="" textlink="">
      <xdr:nvSpPr>
        <xdr:cNvPr id="720" name="【公民館】&#10;一人当たり面積最小値テキスト">
          <a:extLst>
            <a:ext uri="{FF2B5EF4-FFF2-40B4-BE49-F238E27FC236}">
              <a16:creationId xmlns:a16="http://schemas.microsoft.com/office/drawing/2014/main" id="{00000000-0008-0000-0F00-0000D0020000}"/>
            </a:ext>
          </a:extLst>
        </xdr:cNvPr>
        <xdr:cNvSpPr txBox="1"/>
      </xdr:nvSpPr>
      <xdr:spPr>
        <a:xfrm>
          <a:off x="19989800" y="1811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110490</xdr:rowOff>
    </xdr:from>
    <xdr:to>
      <xdr:col>116</xdr:col>
      <xdr:colOff>152400</xdr:colOff>
      <xdr:row>107</xdr:row>
      <xdr:rowOff>110490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881850" y="1811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48260</xdr:rowOff>
    </xdr:from>
    <xdr:ext cx="468630" cy="259080"/>
    <xdr:sp macro="" textlink="">
      <xdr:nvSpPr>
        <xdr:cNvPr id="722" name="【公民館】&#10;一人当たり面積最大値テキスト">
          <a:extLst>
            <a:ext uri="{FF2B5EF4-FFF2-40B4-BE49-F238E27FC236}">
              <a16:creationId xmlns:a16="http://schemas.microsoft.com/office/drawing/2014/main" id="{00000000-0008-0000-0F00-0000D2020000}"/>
            </a:ext>
          </a:extLst>
        </xdr:cNvPr>
        <xdr:cNvSpPr txBox="1"/>
      </xdr:nvSpPr>
      <xdr:spPr>
        <a:xfrm>
          <a:off x="19989800" y="16678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101600</xdr:rowOff>
    </xdr:from>
    <xdr:to>
      <xdr:col>116</xdr:col>
      <xdr:colOff>152400</xdr:colOff>
      <xdr:row>100</xdr:row>
      <xdr:rowOff>101600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9881850" y="16903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163830</xdr:rowOff>
    </xdr:from>
    <xdr:ext cx="468630" cy="259080"/>
    <xdr:sp macro="" textlink="">
      <xdr:nvSpPr>
        <xdr:cNvPr id="724" name="【公民館】&#10;一人当たり面積平均値テキスト">
          <a:extLst>
            <a:ext uri="{FF2B5EF4-FFF2-40B4-BE49-F238E27FC236}">
              <a16:creationId xmlns:a16="http://schemas.microsoft.com/office/drawing/2014/main" id="{00000000-0008-0000-0F00-0000D4020000}"/>
            </a:ext>
          </a:extLst>
        </xdr:cNvPr>
        <xdr:cNvSpPr txBox="1"/>
      </xdr:nvSpPr>
      <xdr:spPr>
        <a:xfrm>
          <a:off x="19989800" y="1765173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140970</xdr:rowOff>
    </xdr:from>
    <xdr:to>
      <xdr:col>116</xdr:col>
      <xdr:colOff>114300</xdr:colOff>
      <xdr:row>106</xdr:row>
      <xdr:rowOff>71120</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99009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140335</xdr:rowOff>
    </xdr:from>
    <xdr:to>
      <xdr:col>112</xdr:col>
      <xdr:colOff>38100</xdr:colOff>
      <xdr:row>106</xdr:row>
      <xdr:rowOff>70485</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157950" y="17799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125730</xdr:rowOff>
    </xdr:from>
    <xdr:to>
      <xdr:col>107</xdr:col>
      <xdr:colOff>101600</xdr:colOff>
      <xdr:row>106</xdr:row>
      <xdr:rowOff>55880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834515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136525</xdr:rowOff>
    </xdr:from>
    <xdr:to>
      <xdr:col>102</xdr:col>
      <xdr:colOff>165100</xdr:colOff>
      <xdr:row>106</xdr:row>
      <xdr:rowOff>66675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7551400" y="1779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130810</xdr:rowOff>
    </xdr:from>
    <xdr:to>
      <xdr:col>98</xdr:col>
      <xdr:colOff>38100</xdr:colOff>
      <xdr:row>106</xdr:row>
      <xdr:rowOff>60960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6757650" y="17790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86360</xdr:rowOff>
    </xdr:from>
    <xdr:to>
      <xdr:col>116</xdr:col>
      <xdr:colOff>114300</xdr:colOff>
      <xdr:row>107</xdr:row>
      <xdr:rowOff>16510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99009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64770</xdr:rowOff>
    </xdr:from>
    <xdr:ext cx="468630" cy="257810"/>
    <xdr:sp macro="" textlink="">
      <xdr:nvSpPr>
        <xdr:cNvPr id="736" name="【公民館】&#10;一人当たり面積該当値テキスト">
          <a:extLst>
            <a:ext uri="{FF2B5EF4-FFF2-40B4-BE49-F238E27FC236}">
              <a16:creationId xmlns:a16="http://schemas.microsoft.com/office/drawing/2014/main" id="{00000000-0008-0000-0F00-0000E0020000}"/>
            </a:ext>
          </a:extLst>
        </xdr:cNvPr>
        <xdr:cNvSpPr txBox="1"/>
      </xdr:nvSpPr>
      <xdr:spPr>
        <a:xfrm>
          <a:off x="19989800" y="17895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91440</xdr:rowOff>
    </xdr:from>
    <xdr:to>
      <xdr:col>112</xdr:col>
      <xdr:colOff>38100</xdr:colOff>
      <xdr:row>107</xdr:row>
      <xdr:rowOff>21590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9157950" y="17922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106</xdr:row>
      <xdr:rowOff>137160</xdr:rowOff>
    </xdr:from>
    <xdr:to>
      <xdr:col>116</xdr:col>
      <xdr:colOff>63500</xdr:colOff>
      <xdr:row>106</xdr:row>
      <xdr:rowOff>142240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9202400" y="1796796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96520</xdr:rowOff>
    </xdr:from>
    <xdr:to>
      <xdr:col>107</xdr:col>
      <xdr:colOff>101600</xdr:colOff>
      <xdr:row>107</xdr:row>
      <xdr:rowOff>26670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834515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142240</xdr:rowOff>
    </xdr:from>
    <xdr:to>
      <xdr:col>111</xdr:col>
      <xdr:colOff>171450</xdr:colOff>
      <xdr:row>106</xdr:row>
      <xdr:rowOff>147320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8395950" y="1797304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100330</xdr:rowOff>
    </xdr:from>
    <xdr:to>
      <xdr:col>102</xdr:col>
      <xdr:colOff>165100</xdr:colOff>
      <xdr:row>107</xdr:row>
      <xdr:rowOff>30480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75514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147320</xdr:rowOff>
    </xdr:from>
    <xdr:to>
      <xdr:col>107</xdr:col>
      <xdr:colOff>50800</xdr:colOff>
      <xdr:row>106</xdr:row>
      <xdr:rowOff>151130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7602200" y="1797812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104140</xdr:rowOff>
    </xdr:from>
    <xdr:to>
      <xdr:col>98</xdr:col>
      <xdr:colOff>38100</xdr:colOff>
      <xdr:row>107</xdr:row>
      <xdr:rowOff>34290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6757650" y="17934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106</xdr:row>
      <xdr:rowOff>151130</xdr:rowOff>
    </xdr:from>
    <xdr:to>
      <xdr:col>102</xdr:col>
      <xdr:colOff>114300</xdr:colOff>
      <xdr:row>106</xdr:row>
      <xdr:rowOff>154940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6802100" y="1798193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86995</xdr:rowOff>
    </xdr:from>
    <xdr:ext cx="469900" cy="257810"/>
    <xdr:sp macro="" textlink="">
      <xdr:nvSpPr>
        <xdr:cNvPr id="745" name="n_1aveValue【公民館】&#10;一人当たり面積">
          <a:extLst>
            <a:ext uri="{FF2B5EF4-FFF2-40B4-BE49-F238E27FC236}">
              <a16:creationId xmlns:a16="http://schemas.microsoft.com/office/drawing/2014/main" id="{00000000-0008-0000-0F00-0000E9020000}"/>
            </a:ext>
          </a:extLst>
        </xdr:cNvPr>
        <xdr:cNvSpPr txBox="1"/>
      </xdr:nvSpPr>
      <xdr:spPr>
        <a:xfrm>
          <a:off x="18980150" y="17574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72390</xdr:rowOff>
    </xdr:from>
    <xdr:ext cx="469900" cy="259080"/>
    <xdr:sp macro="" textlink="">
      <xdr:nvSpPr>
        <xdr:cNvPr id="746" name="n_2aveValue【公民館】&#10;一人当たり面積">
          <a:extLst>
            <a:ext uri="{FF2B5EF4-FFF2-40B4-BE49-F238E27FC236}">
              <a16:creationId xmlns:a16="http://schemas.microsoft.com/office/drawing/2014/main" id="{00000000-0008-0000-0F00-0000EA020000}"/>
            </a:ext>
          </a:extLst>
        </xdr:cNvPr>
        <xdr:cNvSpPr txBox="1"/>
      </xdr:nvSpPr>
      <xdr:spPr>
        <a:xfrm>
          <a:off x="18180050" y="1756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83185</xdr:rowOff>
    </xdr:from>
    <xdr:ext cx="469900" cy="259080"/>
    <xdr:sp macro="" textlink="">
      <xdr:nvSpPr>
        <xdr:cNvPr id="747" name="n_3aveValue【公民館】&#10;一人当たり面積">
          <a:extLst>
            <a:ext uri="{FF2B5EF4-FFF2-40B4-BE49-F238E27FC236}">
              <a16:creationId xmlns:a16="http://schemas.microsoft.com/office/drawing/2014/main" id="{00000000-0008-0000-0F00-0000EB020000}"/>
            </a:ext>
          </a:extLst>
        </xdr:cNvPr>
        <xdr:cNvSpPr txBox="1"/>
      </xdr:nvSpPr>
      <xdr:spPr>
        <a:xfrm>
          <a:off x="17386300" y="17571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77470</xdr:rowOff>
    </xdr:from>
    <xdr:ext cx="469900" cy="257810"/>
    <xdr:sp macro="" textlink="">
      <xdr:nvSpPr>
        <xdr:cNvPr id="748" name="n_4aveValue【公民館】&#10;一人当たり面積">
          <a:extLst>
            <a:ext uri="{FF2B5EF4-FFF2-40B4-BE49-F238E27FC236}">
              <a16:creationId xmlns:a16="http://schemas.microsoft.com/office/drawing/2014/main" id="{00000000-0008-0000-0F00-0000EC020000}"/>
            </a:ext>
          </a:extLst>
        </xdr:cNvPr>
        <xdr:cNvSpPr txBox="1"/>
      </xdr:nvSpPr>
      <xdr:spPr>
        <a:xfrm>
          <a:off x="16592550" y="17565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12700</xdr:rowOff>
    </xdr:from>
    <xdr:ext cx="469900" cy="259080"/>
    <xdr:sp macro="" textlink="">
      <xdr:nvSpPr>
        <xdr:cNvPr id="749" name="n_1mainValue【公民館】&#10;一人当たり面積">
          <a:extLst>
            <a:ext uri="{FF2B5EF4-FFF2-40B4-BE49-F238E27FC236}">
              <a16:creationId xmlns:a16="http://schemas.microsoft.com/office/drawing/2014/main" id="{00000000-0008-0000-0F00-0000ED020000}"/>
            </a:ext>
          </a:extLst>
        </xdr:cNvPr>
        <xdr:cNvSpPr txBox="1"/>
      </xdr:nvSpPr>
      <xdr:spPr>
        <a:xfrm>
          <a:off x="18980150" y="1801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17780</xdr:rowOff>
    </xdr:from>
    <xdr:ext cx="469900" cy="257810"/>
    <xdr:sp macro="" textlink="">
      <xdr:nvSpPr>
        <xdr:cNvPr id="750" name="n_2mainValue【公民館】&#10;一人当たり面積">
          <a:extLst>
            <a:ext uri="{FF2B5EF4-FFF2-40B4-BE49-F238E27FC236}">
              <a16:creationId xmlns:a16="http://schemas.microsoft.com/office/drawing/2014/main" id="{00000000-0008-0000-0F00-0000EE020000}"/>
            </a:ext>
          </a:extLst>
        </xdr:cNvPr>
        <xdr:cNvSpPr txBox="1"/>
      </xdr:nvSpPr>
      <xdr:spPr>
        <a:xfrm>
          <a:off x="18180050" y="18020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21590</xdr:rowOff>
    </xdr:from>
    <xdr:ext cx="469900" cy="259080"/>
    <xdr:sp macro="" textlink="">
      <xdr:nvSpPr>
        <xdr:cNvPr id="751" name="n_3mainValue【公民館】&#10;一人当たり面積">
          <a:extLst>
            <a:ext uri="{FF2B5EF4-FFF2-40B4-BE49-F238E27FC236}">
              <a16:creationId xmlns:a16="http://schemas.microsoft.com/office/drawing/2014/main" id="{00000000-0008-0000-0F00-0000EF020000}"/>
            </a:ext>
          </a:extLst>
        </xdr:cNvPr>
        <xdr:cNvSpPr txBox="1"/>
      </xdr:nvSpPr>
      <xdr:spPr>
        <a:xfrm>
          <a:off x="17386300" y="18023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25400</xdr:rowOff>
    </xdr:from>
    <xdr:ext cx="469900" cy="259080"/>
    <xdr:sp macro="" textlink="">
      <xdr:nvSpPr>
        <xdr:cNvPr id="752" name="n_4mainValue【公民館】&#10;一人当たり面積">
          <a:extLst>
            <a:ext uri="{FF2B5EF4-FFF2-40B4-BE49-F238E27FC236}">
              <a16:creationId xmlns:a16="http://schemas.microsoft.com/office/drawing/2014/main" id="{00000000-0008-0000-0F00-0000F0020000}"/>
            </a:ext>
          </a:extLst>
        </xdr:cNvPr>
        <xdr:cNvSpPr txBox="1"/>
      </xdr:nvSpPr>
      <xdr:spPr>
        <a:xfrm>
          <a:off x="16592550" y="1802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有形固定資産減価償却率を施設類型別に分析すると、公営住宅の数値が類似団体平均と比較して３１．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％と特に高くなっている。これは、公営住宅の建築年が昭和６１年（</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から平成１４年（２０年経過）で、すべての公営住宅において耐用年数２２年が間近もしくは経過していることが要因である。国が定める耐用年限を経過した町営住宅については、入居者の所得制限や応募要件など町の裁量で設定する「地域活性化住宅」として管理することとしていることから、計画的に点検及び補修を行い長寿命化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ポイント下回っている。これは令和２年度に峰浜地区統合子ども園が完成したためである。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平成２５年度に「公共土木施設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供用開始日を取得日として取得原価を設定しているため、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が新設・改修等より償却額が大きく年々増加している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公民館の有形固定資産減価償却率は、昭和６０年度に建設されていることから８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％と類似団体平均を１０．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ポイント上回っている。平成２２年度に改修工事を実施しており多くの町民から利用される施設であるため、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「八峰町公共施設等総合管理計画」に基づき、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今後も計画的に維持管理に努め長寿命化を図っていく。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62865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秋田県八峰町</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6,301
6,243
234.14
7,745,398
6,909,228
174,570
4,063,751
6,137,795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120015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470650" y="1680210"/>
          <a:ext cx="30861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100965</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100965</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56515</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120015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781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41350"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844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41350" y="33566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145415</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41350" y="366966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75565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132715</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132715</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132715</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81915</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75565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85800" y="5219065"/>
          <a:ext cx="42672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75565</xdr:rowOff>
    </xdr:from>
    <xdr:to>
      <xdr:col>59</xdr:col>
      <xdr:colOff>88900</xdr:colOff>
      <xdr:row>28</xdr:row>
      <xdr:rowOff>24765</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132715</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132715</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132715</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81915</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75565</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5956300" y="5219065"/>
          <a:ext cx="424815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113665</xdr:rowOff>
    </xdr:from>
    <xdr:to>
      <xdr:col>28</xdr:col>
      <xdr:colOff>152400</xdr:colOff>
      <xdr:row>50</xdr:row>
      <xdr:rowOff>62865</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120015</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120015</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120015</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56515</xdr:rowOff>
    </xdr:from>
    <xdr:to>
      <xdr:col>28</xdr:col>
      <xdr:colOff>152400</xdr:colOff>
      <xdr:row>66</xdr:row>
      <xdr:rowOff>113665</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4790"/>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666750" y="875919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113665</xdr:rowOff>
    </xdr:from>
    <xdr:to>
      <xdr:col>28</xdr:col>
      <xdr:colOff>114300</xdr:colOff>
      <xdr:row>66</xdr:row>
      <xdr:rowOff>113665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142875</xdr:rowOff>
    </xdr:from>
    <xdr:ext cx="466090" cy="257175"/>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7559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75565</xdr:rowOff>
    </xdr:from>
    <xdr:to>
      <xdr:col>28</xdr:col>
      <xdr:colOff>114300</xdr:colOff>
      <xdr:row>64</xdr:row>
      <xdr:rowOff>75565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8445"/>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7559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1955" cy="257175"/>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39725" y="102971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1955" cy="25717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39725" y="99231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132715</xdr:rowOff>
    </xdr:from>
    <xdr:to>
      <xdr:col>28</xdr:col>
      <xdr:colOff>114300</xdr:colOff>
      <xdr:row>57</xdr:row>
      <xdr:rowOff>132715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1955" cy="25781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39725" y="95542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1955" cy="25781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39725" y="91808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56515</xdr:rowOff>
    </xdr:from>
    <xdr:to>
      <xdr:col>28</xdr:col>
      <xdr:colOff>114300</xdr:colOff>
      <xdr:row>53</xdr:row>
      <xdr:rowOff>56515</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85725</xdr:rowOff>
    </xdr:from>
    <xdr:ext cx="337820" cy="25717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384810" y="8806815"/>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56515</xdr:rowOff>
    </xdr:from>
    <xdr:to>
      <xdr:col>28</xdr:col>
      <xdr:colOff>152400</xdr:colOff>
      <xdr:row>66</xdr:row>
      <xdr:rowOff>113665</xdr:rowOff>
    </xdr:to>
    <xdr:sp macro="" textlink="">
      <xdr:nvSpPr>
        <xdr:cNvPr id="72" name="【体育館・プール】&#10;有形固定資産減価償却率グラフ枠">
          <a:extLst>
            <a:ext uri="{FF2B5EF4-FFF2-40B4-BE49-F238E27FC236}">
              <a16:creationId xmlns:a16="http://schemas.microsoft.com/office/drawing/2014/main" id="{00000000-0008-0000-1000-000048000000}"/>
            </a:ext>
          </a:extLst>
        </xdr:cNvPr>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75565</xdr:rowOff>
    </xdr:to>
    <xdr:cxnSp macro="">
      <xdr:nvCxnSpPr>
        <xdr:cNvPr id="73" name="直線コネクタ 72">
          <a:extLst>
            <a:ext uri="{FF2B5EF4-FFF2-40B4-BE49-F238E27FC236}">
              <a16:creationId xmlns:a16="http://schemas.microsoft.com/office/drawing/2014/main" id="{00000000-0008-0000-1000-000049000000}"/>
            </a:ext>
          </a:extLst>
        </xdr:cNvPr>
        <xdr:cNvCxnSpPr/>
      </xdr:nvCxnSpPr>
      <xdr:spPr>
        <a:xfrm flipV="1">
          <a:off x="4177665" y="9235440"/>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79375</xdr:rowOff>
    </xdr:from>
    <xdr:ext cx="468630" cy="258445"/>
    <xdr:sp macro="" textlink="">
      <xdr:nvSpPr>
        <xdr:cNvPr id="74" name="【体育館・プール】&#10;有形固定資産減価償却率最小値テキスト">
          <a:extLst>
            <a:ext uri="{FF2B5EF4-FFF2-40B4-BE49-F238E27FC236}">
              <a16:creationId xmlns:a16="http://schemas.microsoft.com/office/drawing/2014/main" id="{00000000-0008-0000-1000-00004A000000}"/>
            </a:ext>
          </a:extLst>
        </xdr:cNvPr>
        <xdr:cNvSpPr txBox="1"/>
      </xdr:nvSpPr>
      <xdr:spPr>
        <a:xfrm>
          <a:off x="4216400" y="108121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75565</xdr:rowOff>
    </xdr:from>
    <xdr:to>
      <xdr:col>24</xdr:col>
      <xdr:colOff>152400</xdr:colOff>
      <xdr:row>64</xdr:row>
      <xdr:rowOff>75565</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4108450" y="10808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129540</xdr:rowOff>
    </xdr:from>
    <xdr:ext cx="403860" cy="257810"/>
    <xdr:sp macro="" textlink="">
      <xdr:nvSpPr>
        <xdr:cNvPr id="76" name="【体育館・プール】&#10;有形固定資産減価償却率最大値テキスト">
          <a:extLst>
            <a:ext uri="{FF2B5EF4-FFF2-40B4-BE49-F238E27FC236}">
              <a16:creationId xmlns:a16="http://schemas.microsoft.com/office/drawing/2014/main" id="{00000000-0008-0000-1000-00004C000000}"/>
            </a:ext>
          </a:extLst>
        </xdr:cNvPr>
        <xdr:cNvSpPr txBox="1"/>
      </xdr:nvSpPr>
      <xdr:spPr>
        <a:xfrm>
          <a:off x="4216400" y="9018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4108450" y="9235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137160</xdr:rowOff>
    </xdr:from>
    <xdr:ext cx="403860" cy="258445"/>
    <xdr:sp macro="" textlink="">
      <xdr:nvSpPr>
        <xdr:cNvPr id="78" name="【体育館・プール】&#10;有形固定資産減価償却率平均値テキスト">
          <a:extLst>
            <a:ext uri="{FF2B5EF4-FFF2-40B4-BE49-F238E27FC236}">
              <a16:creationId xmlns:a16="http://schemas.microsoft.com/office/drawing/2014/main" id="{00000000-0008-0000-1000-00004E000000}"/>
            </a:ext>
          </a:extLst>
        </xdr:cNvPr>
        <xdr:cNvSpPr txBox="1"/>
      </xdr:nvSpPr>
      <xdr:spPr>
        <a:xfrm>
          <a:off x="4216400" y="1003173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114300</xdr:rowOff>
    </xdr:from>
    <xdr:to>
      <xdr:col>24</xdr:col>
      <xdr:colOff>114300</xdr:colOff>
      <xdr:row>61</xdr:row>
      <xdr:rowOff>44450</xdr:rowOff>
    </xdr:to>
    <xdr:sp macro="" textlink="">
      <xdr:nvSpPr>
        <xdr:cNvPr id="79" name="フローチャート: 判断 78">
          <a:extLst>
            <a:ext uri="{FF2B5EF4-FFF2-40B4-BE49-F238E27FC236}">
              <a16:creationId xmlns:a16="http://schemas.microsoft.com/office/drawing/2014/main" id="{00000000-0008-0000-1000-00004F000000}"/>
            </a:ext>
          </a:extLst>
        </xdr:cNvPr>
        <xdr:cNvSpPr/>
      </xdr:nvSpPr>
      <xdr:spPr>
        <a:xfrm>
          <a:off x="4127500" y="10176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158750</xdr:rowOff>
    </xdr:from>
    <xdr:to>
      <xdr:col>20</xdr:col>
      <xdr:colOff>38100</xdr:colOff>
      <xdr:row>61</xdr:row>
      <xdr:rowOff>88900</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3384550" y="102209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120015</xdr:rowOff>
    </xdr:from>
    <xdr:to>
      <xdr:col>15</xdr:col>
      <xdr:colOff>101600</xdr:colOff>
      <xdr:row>61</xdr:row>
      <xdr:rowOff>50800</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2571750" y="101822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80010</xdr:rowOff>
    </xdr:from>
    <xdr:to>
      <xdr:col>10</xdr:col>
      <xdr:colOff>165100</xdr:colOff>
      <xdr:row>61</xdr:row>
      <xdr:rowOff>10795</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1778000" y="101422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7620</xdr:rowOff>
    </xdr:from>
    <xdr:to>
      <xdr:col>6</xdr:col>
      <xdr:colOff>38100</xdr:colOff>
      <xdr:row>60</xdr:row>
      <xdr:rowOff>109220</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984250" y="10069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111125</xdr:rowOff>
    </xdr:from>
    <xdr:ext cx="762000" cy="257810"/>
    <xdr:sp macro="" textlink="">
      <xdr:nvSpPr>
        <xdr:cNvPr id="84" name="テキスト ボックス 83">
          <a:extLst>
            <a:ext uri="{FF2B5EF4-FFF2-40B4-BE49-F238E27FC236}">
              <a16:creationId xmlns:a16="http://schemas.microsoft.com/office/drawing/2014/main" id="{00000000-0008-0000-1000-000054000000}"/>
            </a:ext>
          </a:extLst>
        </xdr:cNvPr>
        <xdr:cNvSpPr txBox="1"/>
      </xdr:nvSpPr>
      <xdr:spPr>
        <a:xfrm>
          <a:off x="40068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111125</xdr:rowOff>
    </xdr:from>
    <xdr:ext cx="762000" cy="257810"/>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32575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111125</xdr:rowOff>
    </xdr:from>
    <xdr:ext cx="760730" cy="257810"/>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24511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111125</xdr:rowOff>
    </xdr:from>
    <xdr:ext cx="762000" cy="257810"/>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1657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111125</xdr:rowOff>
    </xdr:from>
    <xdr:ext cx="762000" cy="257810"/>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857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131445</xdr:rowOff>
    </xdr:from>
    <xdr:to>
      <xdr:col>24</xdr:col>
      <xdr:colOff>114300</xdr:colOff>
      <xdr:row>64</xdr:row>
      <xdr:rowOff>62230</xdr:rowOff>
    </xdr:to>
    <xdr:sp macro="" textlink="">
      <xdr:nvSpPr>
        <xdr:cNvPr id="89" name="楕円 88">
          <a:extLst>
            <a:ext uri="{FF2B5EF4-FFF2-40B4-BE49-F238E27FC236}">
              <a16:creationId xmlns:a16="http://schemas.microsoft.com/office/drawing/2014/main" id="{00000000-0008-0000-1000-000059000000}"/>
            </a:ext>
          </a:extLst>
        </xdr:cNvPr>
        <xdr:cNvSpPr/>
      </xdr:nvSpPr>
      <xdr:spPr>
        <a:xfrm>
          <a:off x="4127500" y="106965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46990</xdr:rowOff>
    </xdr:from>
    <xdr:ext cx="403860" cy="257175"/>
    <xdr:sp macro="" textlink="">
      <xdr:nvSpPr>
        <xdr:cNvPr id="90" name="【体育館・プール】&#10;有形固定資産減価償却率該当値テキスト">
          <a:extLst>
            <a:ext uri="{FF2B5EF4-FFF2-40B4-BE49-F238E27FC236}">
              <a16:creationId xmlns:a16="http://schemas.microsoft.com/office/drawing/2014/main" id="{00000000-0008-0000-1000-00005A000000}"/>
            </a:ext>
          </a:extLst>
        </xdr:cNvPr>
        <xdr:cNvSpPr txBox="1"/>
      </xdr:nvSpPr>
      <xdr:spPr>
        <a:xfrm>
          <a:off x="4216400" y="1061212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120015</xdr:rowOff>
    </xdr:from>
    <xdr:to>
      <xdr:col>20</xdr:col>
      <xdr:colOff>38100</xdr:colOff>
      <xdr:row>64</xdr:row>
      <xdr:rowOff>50800</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3384550" y="106851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64</xdr:row>
      <xdr:rowOff>0</xdr:rowOff>
    </xdr:from>
    <xdr:to>
      <xdr:col>24</xdr:col>
      <xdr:colOff>63500</xdr:colOff>
      <xdr:row>64</xdr:row>
      <xdr:rowOff>11430</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3429000" y="1073277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122555</xdr:rowOff>
    </xdr:from>
    <xdr:to>
      <xdr:col>15</xdr:col>
      <xdr:colOff>101600</xdr:colOff>
      <xdr:row>64</xdr:row>
      <xdr:rowOff>52070</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2571750" y="106876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171450</xdr:colOff>
      <xdr:row>64</xdr:row>
      <xdr:rowOff>1905</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flipV="1">
          <a:off x="2622550" y="1073277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114300</xdr:rowOff>
    </xdr:from>
    <xdr:to>
      <xdr:col>10</xdr:col>
      <xdr:colOff>165100</xdr:colOff>
      <xdr:row>64</xdr:row>
      <xdr:rowOff>44450</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1778000" y="10679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165735</xdr:rowOff>
    </xdr:from>
    <xdr:to>
      <xdr:col>15</xdr:col>
      <xdr:colOff>50800</xdr:colOff>
      <xdr:row>64</xdr:row>
      <xdr:rowOff>1905</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1828800" y="1073086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90170</xdr:rowOff>
    </xdr:from>
    <xdr:to>
      <xdr:col>6</xdr:col>
      <xdr:colOff>38100</xdr:colOff>
      <xdr:row>64</xdr:row>
      <xdr:rowOff>19685</xdr:rowOff>
    </xdr:to>
    <xdr:sp macro="" textlink="">
      <xdr:nvSpPr>
        <xdr:cNvPr id="97" name="楕円 96">
          <a:extLst>
            <a:ext uri="{FF2B5EF4-FFF2-40B4-BE49-F238E27FC236}">
              <a16:creationId xmlns:a16="http://schemas.microsoft.com/office/drawing/2014/main" id="{00000000-0008-0000-1000-000061000000}"/>
            </a:ext>
          </a:extLst>
        </xdr:cNvPr>
        <xdr:cNvSpPr/>
      </xdr:nvSpPr>
      <xdr:spPr>
        <a:xfrm>
          <a:off x="984250" y="1065530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63</xdr:row>
      <xdr:rowOff>140970</xdr:rowOff>
    </xdr:from>
    <xdr:to>
      <xdr:col>10</xdr:col>
      <xdr:colOff>114300</xdr:colOff>
      <xdr:row>63</xdr:row>
      <xdr:rowOff>165735</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1028700" y="1070610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105410</xdr:rowOff>
    </xdr:from>
    <xdr:ext cx="403860" cy="258445"/>
    <xdr:sp macro="" textlink="">
      <xdr:nvSpPr>
        <xdr:cNvPr id="99" name="n_1aveValue【体育館・プール】&#10;有形固定資産減価償却率">
          <a:extLst>
            <a:ext uri="{FF2B5EF4-FFF2-40B4-BE49-F238E27FC236}">
              <a16:creationId xmlns:a16="http://schemas.microsoft.com/office/drawing/2014/main" id="{00000000-0008-0000-1000-000063000000}"/>
            </a:ext>
          </a:extLst>
        </xdr:cNvPr>
        <xdr:cNvSpPr txBox="1"/>
      </xdr:nvSpPr>
      <xdr:spPr>
        <a:xfrm>
          <a:off x="3239135" y="99999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67310</xdr:rowOff>
    </xdr:from>
    <xdr:ext cx="403860" cy="257175"/>
    <xdr:sp macro="" textlink="">
      <xdr:nvSpPr>
        <xdr:cNvPr id="100" name="n_2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2439035" y="996188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26670</xdr:rowOff>
    </xdr:from>
    <xdr:ext cx="403860" cy="258445"/>
    <xdr:sp macro="" textlink="">
      <xdr:nvSpPr>
        <xdr:cNvPr id="101" name="n_3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1645285" y="992124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126365</xdr:rowOff>
    </xdr:from>
    <xdr:ext cx="405130" cy="257810"/>
    <xdr:sp macro="" textlink="">
      <xdr:nvSpPr>
        <xdr:cNvPr id="102" name="n_4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851535" y="98532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41275</xdr:rowOff>
    </xdr:from>
    <xdr:ext cx="403860" cy="258445"/>
    <xdr:sp macro="" textlink="">
      <xdr:nvSpPr>
        <xdr:cNvPr id="103" name="n_1main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3239135" y="107740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43180</xdr:rowOff>
    </xdr:from>
    <xdr:ext cx="403860" cy="258445"/>
    <xdr:sp macro="" textlink="">
      <xdr:nvSpPr>
        <xdr:cNvPr id="104" name="n_2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2439035" y="107759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36195</xdr:rowOff>
    </xdr:from>
    <xdr:ext cx="403860" cy="257810"/>
    <xdr:sp macro="" textlink="">
      <xdr:nvSpPr>
        <xdr:cNvPr id="105" name="n_3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1645285" y="10768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11430</xdr:rowOff>
    </xdr:from>
    <xdr:ext cx="405130" cy="257175"/>
    <xdr:sp macro="" textlink="">
      <xdr:nvSpPr>
        <xdr:cNvPr id="106" name="n_4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851535" y="10744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113665</xdr:rowOff>
    </xdr:from>
    <xdr:to>
      <xdr:col>59</xdr:col>
      <xdr:colOff>88900</xdr:colOff>
      <xdr:row>50</xdr:row>
      <xdr:rowOff>62865</xdr:rowOff>
    </xdr:to>
    <xdr:sp macro="" textlink="">
      <xdr:nvSpPr>
        <xdr:cNvPr id="107" name="正方形/長方形 106">
          <a:extLst>
            <a:ext uri="{FF2B5EF4-FFF2-40B4-BE49-F238E27FC236}">
              <a16:creationId xmlns:a16="http://schemas.microsoft.com/office/drawing/2014/main" id="{00000000-0008-0000-1000-00006B000000}"/>
            </a:ext>
          </a:extLst>
        </xdr:cNvPr>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120015</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120015</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120015</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56515</xdr:rowOff>
    </xdr:from>
    <xdr:to>
      <xdr:col>59</xdr:col>
      <xdr:colOff>88900</xdr:colOff>
      <xdr:row>66</xdr:row>
      <xdr:rowOff>113665</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4790"/>
    <xdr:sp macro="" textlink="">
      <xdr:nvSpPr>
        <xdr:cNvPr id="115" name="テキスト ボックス 114">
          <a:extLst>
            <a:ext uri="{FF2B5EF4-FFF2-40B4-BE49-F238E27FC236}">
              <a16:creationId xmlns:a16="http://schemas.microsoft.com/office/drawing/2014/main" id="{00000000-0008-0000-1000-000073000000}"/>
            </a:ext>
          </a:extLst>
        </xdr:cNvPr>
        <xdr:cNvSpPr txBox="1"/>
      </xdr:nvSpPr>
      <xdr:spPr>
        <a:xfrm>
          <a:off x="591820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113665</xdr:rowOff>
    </xdr:from>
    <xdr:to>
      <xdr:col>59</xdr:col>
      <xdr:colOff>50800</xdr:colOff>
      <xdr:row>66</xdr:row>
      <xdr:rowOff>113665</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28575</xdr:rowOff>
    </xdr:from>
    <xdr:ext cx="466090" cy="257175"/>
    <xdr:sp macro="" textlink="">
      <xdr:nvSpPr>
        <xdr:cNvPr id="118" name="テキスト ボックス 117">
          <a:extLst>
            <a:ext uri="{FF2B5EF4-FFF2-40B4-BE49-F238E27FC236}">
              <a16:creationId xmlns:a16="http://schemas.microsoft.com/office/drawing/2014/main" id="{00000000-0008-0000-1000-000076000000}"/>
            </a:ext>
          </a:extLst>
        </xdr:cNvPr>
        <xdr:cNvSpPr txBox="1"/>
      </xdr:nvSpPr>
      <xdr:spPr>
        <a:xfrm>
          <a:off x="5527040" y="105937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56515</xdr:rowOff>
    </xdr:from>
    <xdr:to>
      <xdr:col>59</xdr:col>
      <xdr:colOff>50800</xdr:colOff>
      <xdr:row>61</xdr:row>
      <xdr:rowOff>56515</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5956300" y="10286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85725</xdr:rowOff>
    </xdr:from>
    <xdr:ext cx="466090" cy="257175"/>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5527040" y="101479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113665</xdr:rowOff>
    </xdr:from>
    <xdr:to>
      <xdr:col>59</xdr:col>
      <xdr:colOff>50800</xdr:colOff>
      <xdr:row>58</xdr:row>
      <xdr:rowOff>113665</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5956300" y="98405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142875</xdr:rowOff>
    </xdr:from>
    <xdr:ext cx="466090" cy="257175"/>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5527040" y="970216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28575</xdr:rowOff>
    </xdr:from>
    <xdr:ext cx="466090" cy="257175"/>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5527040" y="92525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56515</xdr:rowOff>
    </xdr:from>
    <xdr:to>
      <xdr:col>59</xdr:col>
      <xdr:colOff>50800</xdr:colOff>
      <xdr:row>53</xdr:row>
      <xdr:rowOff>56515</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85725</xdr:rowOff>
    </xdr:from>
    <xdr:ext cx="466090" cy="25717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5527040" y="88068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56515</xdr:rowOff>
    </xdr:from>
    <xdr:to>
      <xdr:col>59</xdr:col>
      <xdr:colOff>88900</xdr:colOff>
      <xdr:row>66</xdr:row>
      <xdr:rowOff>113665</xdr:rowOff>
    </xdr:to>
    <xdr:sp macro="" textlink="">
      <xdr:nvSpPr>
        <xdr:cNvPr id="127" name="【体育館・プール】&#10;一人当たり面積グラフ枠">
          <a:extLst>
            <a:ext uri="{FF2B5EF4-FFF2-40B4-BE49-F238E27FC236}">
              <a16:creationId xmlns:a16="http://schemas.microsoft.com/office/drawing/2014/main" id="{00000000-0008-0000-1000-00007F000000}"/>
            </a:ext>
          </a:extLst>
        </xdr:cNvPr>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120015</xdr:rowOff>
    </xdr:from>
    <xdr:to>
      <xdr:col>54</xdr:col>
      <xdr:colOff>171450</xdr:colOff>
      <xdr:row>63</xdr:row>
      <xdr:rowOff>163830</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flipV="1">
          <a:off x="9429750" y="934402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167640</xdr:rowOff>
    </xdr:from>
    <xdr:ext cx="468630" cy="258445"/>
    <xdr:sp macro="" textlink="">
      <xdr:nvSpPr>
        <xdr:cNvPr id="129" name="【体育館・プール】&#10;一人当たり面積最小値テキスト">
          <a:extLst>
            <a:ext uri="{FF2B5EF4-FFF2-40B4-BE49-F238E27FC236}">
              <a16:creationId xmlns:a16="http://schemas.microsoft.com/office/drawing/2014/main" id="{00000000-0008-0000-1000-000081000000}"/>
            </a:ext>
          </a:extLst>
        </xdr:cNvPr>
        <xdr:cNvSpPr txBox="1"/>
      </xdr:nvSpPr>
      <xdr:spPr>
        <a:xfrm>
          <a:off x="9467850" y="107327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163830</xdr:rowOff>
    </xdr:from>
    <xdr:to>
      <xdr:col>55</xdr:col>
      <xdr:colOff>88900</xdr:colOff>
      <xdr:row>63</xdr:row>
      <xdr:rowOff>163830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9359900" y="10728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67310</xdr:rowOff>
    </xdr:from>
    <xdr:ext cx="468630" cy="257175"/>
    <xdr:sp macro="" textlink="">
      <xdr:nvSpPr>
        <xdr:cNvPr id="131" name="【体育館・プール】&#10;一人当たり面積最大値テキスト">
          <a:extLst>
            <a:ext uri="{FF2B5EF4-FFF2-40B4-BE49-F238E27FC236}">
              <a16:creationId xmlns:a16="http://schemas.microsoft.com/office/drawing/2014/main" id="{00000000-0008-0000-1000-000083000000}"/>
            </a:ext>
          </a:extLst>
        </xdr:cNvPr>
        <xdr:cNvSpPr txBox="1"/>
      </xdr:nvSpPr>
      <xdr:spPr>
        <a:xfrm>
          <a:off x="9467850" y="912368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120015</xdr:rowOff>
    </xdr:from>
    <xdr:to>
      <xdr:col>55</xdr:col>
      <xdr:colOff>88900</xdr:colOff>
      <xdr:row>55</xdr:row>
      <xdr:rowOff>120015</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9359900" y="9344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114300</xdr:rowOff>
    </xdr:from>
    <xdr:ext cx="468630" cy="258445"/>
    <xdr:sp macro="" textlink="">
      <xdr:nvSpPr>
        <xdr:cNvPr id="133" name="【体育館・プール】&#10;一人当たり面積平均値テキスト">
          <a:extLst>
            <a:ext uri="{FF2B5EF4-FFF2-40B4-BE49-F238E27FC236}">
              <a16:creationId xmlns:a16="http://schemas.microsoft.com/office/drawing/2014/main" id="{00000000-0008-0000-1000-000085000000}"/>
            </a:ext>
          </a:extLst>
        </xdr:cNvPr>
        <xdr:cNvSpPr txBox="1"/>
      </xdr:nvSpPr>
      <xdr:spPr>
        <a:xfrm>
          <a:off x="9467850" y="1017651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92075</xdr:rowOff>
    </xdr:from>
    <xdr:to>
      <xdr:col>55</xdr:col>
      <xdr:colOff>50800</xdr:colOff>
      <xdr:row>62</xdr:row>
      <xdr:rowOff>21590</xdr:rowOff>
    </xdr:to>
    <xdr:sp macro="" textlink="">
      <xdr:nvSpPr>
        <xdr:cNvPr id="134" name="フローチャート: 判断 133">
          <a:extLst>
            <a:ext uri="{FF2B5EF4-FFF2-40B4-BE49-F238E27FC236}">
              <a16:creationId xmlns:a16="http://schemas.microsoft.com/office/drawing/2014/main" id="{00000000-0008-0000-1000-000086000000}"/>
            </a:ext>
          </a:extLst>
        </xdr:cNvPr>
        <xdr:cNvSpPr/>
      </xdr:nvSpPr>
      <xdr:spPr>
        <a:xfrm>
          <a:off x="9398000" y="1032192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118110</xdr:rowOff>
    </xdr:from>
    <xdr:to>
      <xdr:col>50</xdr:col>
      <xdr:colOff>165100</xdr:colOff>
      <xdr:row>62</xdr:row>
      <xdr:rowOff>48260</xdr:rowOff>
    </xdr:to>
    <xdr:sp macro="" textlink="">
      <xdr:nvSpPr>
        <xdr:cNvPr id="135" name="フローチャート: 判断 134">
          <a:extLst>
            <a:ext uri="{FF2B5EF4-FFF2-40B4-BE49-F238E27FC236}">
              <a16:creationId xmlns:a16="http://schemas.microsoft.com/office/drawing/2014/main" id="{00000000-0008-0000-1000-000087000000}"/>
            </a:ext>
          </a:extLst>
        </xdr:cNvPr>
        <xdr:cNvSpPr/>
      </xdr:nvSpPr>
      <xdr:spPr>
        <a:xfrm>
          <a:off x="8636000" y="10347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132080</xdr:rowOff>
    </xdr:from>
    <xdr:to>
      <xdr:col>46</xdr:col>
      <xdr:colOff>38100</xdr:colOff>
      <xdr:row>62</xdr:row>
      <xdr:rowOff>62865</xdr:rowOff>
    </xdr:to>
    <xdr:sp macro="" textlink="">
      <xdr:nvSpPr>
        <xdr:cNvPr id="136" name="フローチャート: 判断 135">
          <a:extLst>
            <a:ext uri="{FF2B5EF4-FFF2-40B4-BE49-F238E27FC236}">
              <a16:creationId xmlns:a16="http://schemas.microsoft.com/office/drawing/2014/main" id="{00000000-0008-0000-1000-000088000000}"/>
            </a:ext>
          </a:extLst>
        </xdr:cNvPr>
        <xdr:cNvSpPr/>
      </xdr:nvSpPr>
      <xdr:spPr>
        <a:xfrm>
          <a:off x="7842250" y="1036193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127000</xdr:rowOff>
    </xdr:from>
    <xdr:to>
      <xdr:col>41</xdr:col>
      <xdr:colOff>101600</xdr:colOff>
      <xdr:row>62</xdr:row>
      <xdr:rowOff>56515</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7029450" y="103568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111760</xdr:rowOff>
    </xdr:from>
    <xdr:to>
      <xdr:col>36</xdr:col>
      <xdr:colOff>165100</xdr:colOff>
      <xdr:row>62</xdr:row>
      <xdr:rowOff>41910</xdr:rowOff>
    </xdr:to>
    <xdr:sp macro="" textlink="">
      <xdr:nvSpPr>
        <xdr:cNvPr id="138" name="フローチャート: 判断 137">
          <a:extLst>
            <a:ext uri="{FF2B5EF4-FFF2-40B4-BE49-F238E27FC236}">
              <a16:creationId xmlns:a16="http://schemas.microsoft.com/office/drawing/2014/main" id="{00000000-0008-0000-1000-00008A000000}"/>
            </a:ext>
          </a:extLst>
        </xdr:cNvPr>
        <xdr:cNvSpPr/>
      </xdr:nvSpPr>
      <xdr:spPr>
        <a:xfrm>
          <a:off x="6235700" y="1034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111125</xdr:rowOff>
    </xdr:from>
    <xdr:ext cx="762000" cy="257810"/>
    <xdr:sp macro="" textlink="">
      <xdr:nvSpPr>
        <xdr:cNvPr id="139" name="テキスト ボックス 138">
          <a:extLst>
            <a:ext uri="{FF2B5EF4-FFF2-40B4-BE49-F238E27FC236}">
              <a16:creationId xmlns:a16="http://schemas.microsoft.com/office/drawing/2014/main" id="{00000000-0008-0000-1000-00008B000000}"/>
            </a:ext>
          </a:extLst>
        </xdr:cNvPr>
        <xdr:cNvSpPr txBox="1"/>
      </xdr:nvSpPr>
      <xdr:spPr>
        <a:xfrm>
          <a:off x="92583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111125</xdr:rowOff>
    </xdr:from>
    <xdr:ext cx="762000" cy="257810"/>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8515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111125</xdr:rowOff>
    </xdr:from>
    <xdr:ext cx="762000" cy="257810"/>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7715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111125</xdr:rowOff>
    </xdr:from>
    <xdr:ext cx="760730" cy="257810"/>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6908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111125</xdr:rowOff>
    </xdr:from>
    <xdr:ext cx="762000" cy="257810"/>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6115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30480</xdr:rowOff>
    </xdr:from>
    <xdr:to>
      <xdr:col>55</xdr:col>
      <xdr:colOff>50800</xdr:colOff>
      <xdr:row>62</xdr:row>
      <xdr:rowOff>131445</xdr:rowOff>
    </xdr:to>
    <xdr:sp macro="" textlink="">
      <xdr:nvSpPr>
        <xdr:cNvPr id="144" name="楕円 143">
          <a:extLst>
            <a:ext uri="{FF2B5EF4-FFF2-40B4-BE49-F238E27FC236}">
              <a16:creationId xmlns:a16="http://schemas.microsoft.com/office/drawing/2014/main" id="{00000000-0008-0000-1000-000090000000}"/>
            </a:ext>
          </a:extLst>
        </xdr:cNvPr>
        <xdr:cNvSpPr/>
      </xdr:nvSpPr>
      <xdr:spPr>
        <a:xfrm>
          <a:off x="9398000" y="104279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8255</xdr:rowOff>
    </xdr:from>
    <xdr:ext cx="468630" cy="258445"/>
    <xdr:sp macro="" textlink="">
      <xdr:nvSpPr>
        <xdr:cNvPr id="145" name="【体育館・プール】&#10;一人当たり面積該当値テキスト">
          <a:extLst>
            <a:ext uri="{FF2B5EF4-FFF2-40B4-BE49-F238E27FC236}">
              <a16:creationId xmlns:a16="http://schemas.microsoft.com/office/drawing/2014/main" id="{00000000-0008-0000-1000-000091000000}"/>
            </a:ext>
          </a:extLst>
        </xdr:cNvPr>
        <xdr:cNvSpPr txBox="1"/>
      </xdr:nvSpPr>
      <xdr:spPr>
        <a:xfrm>
          <a:off x="9467850" y="10405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37465</xdr:rowOff>
    </xdr:from>
    <xdr:to>
      <xdr:col>50</xdr:col>
      <xdr:colOff>165100</xdr:colOff>
      <xdr:row>62</xdr:row>
      <xdr:rowOff>138430</xdr:rowOff>
    </xdr:to>
    <xdr:sp macro="" textlink="">
      <xdr:nvSpPr>
        <xdr:cNvPr id="146" name="楕円 145">
          <a:extLst>
            <a:ext uri="{FF2B5EF4-FFF2-40B4-BE49-F238E27FC236}">
              <a16:creationId xmlns:a16="http://schemas.microsoft.com/office/drawing/2014/main" id="{00000000-0008-0000-1000-000092000000}"/>
            </a:ext>
          </a:extLst>
        </xdr:cNvPr>
        <xdr:cNvSpPr/>
      </xdr:nvSpPr>
      <xdr:spPr>
        <a:xfrm>
          <a:off x="8636000" y="104349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80645</xdr:rowOff>
    </xdr:from>
    <xdr:to>
      <xdr:col>55</xdr:col>
      <xdr:colOff>0</xdr:colOff>
      <xdr:row>62</xdr:row>
      <xdr:rowOff>87630</xdr:rowOff>
    </xdr:to>
    <xdr:cxnSp macro="">
      <xdr:nvCxnSpPr>
        <xdr:cNvPr id="147" name="直線コネクタ 146">
          <a:extLst>
            <a:ext uri="{FF2B5EF4-FFF2-40B4-BE49-F238E27FC236}">
              <a16:creationId xmlns:a16="http://schemas.microsoft.com/office/drawing/2014/main" id="{00000000-0008-0000-1000-000093000000}"/>
            </a:ext>
          </a:extLst>
        </xdr:cNvPr>
        <xdr:cNvCxnSpPr/>
      </xdr:nvCxnSpPr>
      <xdr:spPr>
        <a:xfrm flipV="1">
          <a:off x="8686800" y="1047813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19050</xdr:rowOff>
    </xdr:from>
    <xdr:to>
      <xdr:col>46</xdr:col>
      <xdr:colOff>38100</xdr:colOff>
      <xdr:row>62</xdr:row>
      <xdr:rowOff>120650</xdr:rowOff>
    </xdr:to>
    <xdr:sp macro="" textlink="">
      <xdr:nvSpPr>
        <xdr:cNvPr id="148" name="楕円 147">
          <a:extLst>
            <a:ext uri="{FF2B5EF4-FFF2-40B4-BE49-F238E27FC236}">
              <a16:creationId xmlns:a16="http://schemas.microsoft.com/office/drawing/2014/main" id="{00000000-0008-0000-1000-000094000000}"/>
            </a:ext>
          </a:extLst>
        </xdr:cNvPr>
        <xdr:cNvSpPr/>
      </xdr:nvSpPr>
      <xdr:spPr>
        <a:xfrm>
          <a:off x="7842250" y="10416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62</xdr:row>
      <xdr:rowOff>70485</xdr:rowOff>
    </xdr:from>
    <xdr:to>
      <xdr:col>50</xdr:col>
      <xdr:colOff>114300</xdr:colOff>
      <xdr:row>62</xdr:row>
      <xdr:rowOff>87630</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a:off x="7886700" y="1046797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26035</xdr:rowOff>
    </xdr:from>
    <xdr:to>
      <xdr:col>41</xdr:col>
      <xdr:colOff>101600</xdr:colOff>
      <xdr:row>62</xdr:row>
      <xdr:rowOff>128270</xdr:rowOff>
    </xdr:to>
    <xdr:sp macro="" textlink="">
      <xdr:nvSpPr>
        <xdr:cNvPr id="150" name="楕円 149">
          <a:extLst>
            <a:ext uri="{FF2B5EF4-FFF2-40B4-BE49-F238E27FC236}">
              <a16:creationId xmlns:a16="http://schemas.microsoft.com/office/drawing/2014/main" id="{00000000-0008-0000-1000-000096000000}"/>
            </a:ext>
          </a:extLst>
        </xdr:cNvPr>
        <xdr:cNvSpPr/>
      </xdr:nvSpPr>
      <xdr:spPr>
        <a:xfrm>
          <a:off x="7029450" y="1042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70485</xdr:rowOff>
    </xdr:from>
    <xdr:to>
      <xdr:col>45</xdr:col>
      <xdr:colOff>171450</xdr:colOff>
      <xdr:row>62</xdr:row>
      <xdr:rowOff>76835</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flipV="1">
          <a:off x="7080250" y="1046797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33020</xdr:rowOff>
    </xdr:from>
    <xdr:to>
      <xdr:col>36</xdr:col>
      <xdr:colOff>165100</xdr:colOff>
      <xdr:row>62</xdr:row>
      <xdr:rowOff>133985</xdr:rowOff>
    </xdr:to>
    <xdr:sp macro="" textlink="">
      <xdr:nvSpPr>
        <xdr:cNvPr id="152" name="楕円 151">
          <a:extLst>
            <a:ext uri="{FF2B5EF4-FFF2-40B4-BE49-F238E27FC236}">
              <a16:creationId xmlns:a16="http://schemas.microsoft.com/office/drawing/2014/main" id="{00000000-0008-0000-1000-000098000000}"/>
            </a:ext>
          </a:extLst>
        </xdr:cNvPr>
        <xdr:cNvSpPr/>
      </xdr:nvSpPr>
      <xdr:spPr>
        <a:xfrm>
          <a:off x="6235700" y="10430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76835</xdr:rowOff>
    </xdr:from>
    <xdr:to>
      <xdr:col>41</xdr:col>
      <xdr:colOff>50800</xdr:colOff>
      <xdr:row>62</xdr:row>
      <xdr:rowOff>83185</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flipV="1">
          <a:off x="6286500" y="1047432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64135</xdr:rowOff>
    </xdr:from>
    <xdr:ext cx="469900" cy="258445"/>
    <xdr:sp macro="" textlink="">
      <xdr:nvSpPr>
        <xdr:cNvPr id="154" name="n_1aveValue【体育館・プール】&#10;一人当たり面積">
          <a:extLst>
            <a:ext uri="{FF2B5EF4-FFF2-40B4-BE49-F238E27FC236}">
              <a16:creationId xmlns:a16="http://schemas.microsoft.com/office/drawing/2014/main" id="{00000000-0008-0000-1000-00009A000000}"/>
            </a:ext>
          </a:extLst>
        </xdr:cNvPr>
        <xdr:cNvSpPr txBox="1"/>
      </xdr:nvSpPr>
      <xdr:spPr>
        <a:xfrm>
          <a:off x="8458200" y="10126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78740</xdr:rowOff>
    </xdr:from>
    <xdr:ext cx="469900" cy="257810"/>
    <xdr:sp macro="" textlink="">
      <xdr:nvSpPr>
        <xdr:cNvPr id="155" name="n_2aveValue【体育館・プール】&#10;一人当たり面積">
          <a:extLst>
            <a:ext uri="{FF2B5EF4-FFF2-40B4-BE49-F238E27FC236}">
              <a16:creationId xmlns:a16="http://schemas.microsoft.com/office/drawing/2014/main" id="{00000000-0008-0000-1000-00009B000000}"/>
            </a:ext>
          </a:extLst>
        </xdr:cNvPr>
        <xdr:cNvSpPr txBox="1"/>
      </xdr:nvSpPr>
      <xdr:spPr>
        <a:xfrm>
          <a:off x="7677150" y="10140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73660</xdr:rowOff>
    </xdr:from>
    <xdr:ext cx="469900" cy="257810"/>
    <xdr:sp macro="" textlink="">
      <xdr:nvSpPr>
        <xdr:cNvPr id="156" name="n_3aveValue【体育館・プール】&#10;一人当たり面積">
          <a:extLst>
            <a:ext uri="{FF2B5EF4-FFF2-40B4-BE49-F238E27FC236}">
              <a16:creationId xmlns:a16="http://schemas.microsoft.com/office/drawing/2014/main" id="{00000000-0008-0000-1000-00009C000000}"/>
            </a:ext>
          </a:extLst>
        </xdr:cNvPr>
        <xdr:cNvSpPr txBox="1"/>
      </xdr:nvSpPr>
      <xdr:spPr>
        <a:xfrm>
          <a:off x="6864350" y="10135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59055</xdr:rowOff>
    </xdr:from>
    <xdr:ext cx="469900" cy="258445"/>
    <xdr:sp macro="" textlink="">
      <xdr:nvSpPr>
        <xdr:cNvPr id="157" name="n_4aveValue【体育館・プール】&#10;一人当たり面積">
          <a:extLst>
            <a:ext uri="{FF2B5EF4-FFF2-40B4-BE49-F238E27FC236}">
              <a16:creationId xmlns:a16="http://schemas.microsoft.com/office/drawing/2014/main" id="{00000000-0008-0000-1000-00009D000000}"/>
            </a:ext>
          </a:extLst>
        </xdr:cNvPr>
        <xdr:cNvSpPr txBox="1"/>
      </xdr:nvSpPr>
      <xdr:spPr>
        <a:xfrm>
          <a:off x="6070600" y="10121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130175</xdr:rowOff>
    </xdr:from>
    <xdr:ext cx="469900" cy="257810"/>
    <xdr:sp macro="" textlink="">
      <xdr:nvSpPr>
        <xdr:cNvPr id="158" name="n_1mainValue【体育館・プール】&#10;一人当たり面積">
          <a:extLst>
            <a:ext uri="{FF2B5EF4-FFF2-40B4-BE49-F238E27FC236}">
              <a16:creationId xmlns:a16="http://schemas.microsoft.com/office/drawing/2014/main" id="{00000000-0008-0000-1000-00009E000000}"/>
            </a:ext>
          </a:extLst>
        </xdr:cNvPr>
        <xdr:cNvSpPr txBox="1"/>
      </xdr:nvSpPr>
      <xdr:spPr>
        <a:xfrm>
          <a:off x="8458200" y="10527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111760</xdr:rowOff>
    </xdr:from>
    <xdr:ext cx="469900" cy="258445"/>
    <xdr:sp macro="" textlink="">
      <xdr:nvSpPr>
        <xdr:cNvPr id="159" name="n_2mainValue【体育館・プール】&#10;一人当たり面積">
          <a:extLst>
            <a:ext uri="{FF2B5EF4-FFF2-40B4-BE49-F238E27FC236}">
              <a16:creationId xmlns:a16="http://schemas.microsoft.com/office/drawing/2014/main" id="{00000000-0008-0000-1000-00009F000000}"/>
            </a:ext>
          </a:extLst>
        </xdr:cNvPr>
        <xdr:cNvSpPr txBox="1"/>
      </xdr:nvSpPr>
      <xdr:spPr>
        <a:xfrm>
          <a:off x="7677150" y="10509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119380</xdr:rowOff>
    </xdr:from>
    <xdr:ext cx="469900" cy="258445"/>
    <xdr:sp macro="" textlink="">
      <xdr:nvSpPr>
        <xdr:cNvPr id="160" name="n_3mainValue【体育館・プール】&#10;一人当たり面積">
          <a:extLst>
            <a:ext uri="{FF2B5EF4-FFF2-40B4-BE49-F238E27FC236}">
              <a16:creationId xmlns:a16="http://schemas.microsoft.com/office/drawing/2014/main" id="{00000000-0008-0000-1000-0000A0000000}"/>
            </a:ext>
          </a:extLst>
        </xdr:cNvPr>
        <xdr:cNvSpPr txBox="1"/>
      </xdr:nvSpPr>
      <xdr:spPr>
        <a:xfrm>
          <a:off x="6864350" y="10516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125730</xdr:rowOff>
    </xdr:from>
    <xdr:ext cx="469900" cy="257810"/>
    <xdr:sp macro="" textlink="">
      <xdr:nvSpPr>
        <xdr:cNvPr id="161" name="n_4mainValue【体育館・プール】&#10;一人当たり面積">
          <a:extLst>
            <a:ext uri="{FF2B5EF4-FFF2-40B4-BE49-F238E27FC236}">
              <a16:creationId xmlns:a16="http://schemas.microsoft.com/office/drawing/2014/main" id="{00000000-0008-0000-1000-0000A1000000}"/>
            </a:ext>
          </a:extLst>
        </xdr:cNvPr>
        <xdr:cNvSpPr txBox="1"/>
      </xdr:nvSpPr>
      <xdr:spPr>
        <a:xfrm>
          <a:off x="6070600" y="10523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100965</xdr:rowOff>
    </xdr:to>
    <xdr:sp macro="" textlink="">
      <xdr:nvSpPr>
        <xdr:cNvPr id="162" name="正方形/長方形 161">
          <a:extLst>
            <a:ext uri="{FF2B5EF4-FFF2-40B4-BE49-F238E27FC236}">
              <a16:creationId xmlns:a16="http://schemas.microsoft.com/office/drawing/2014/main" id="{00000000-0008-0000-1000-0000A2000000}"/>
            </a:ext>
          </a:extLst>
        </xdr:cNvPr>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1000-0000A3000000}"/>
            </a:ext>
          </a:extLst>
        </xdr:cNvPr>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149225</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685800" y="12672060"/>
          <a:ext cx="42672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75565</xdr:rowOff>
    </xdr:from>
    <xdr:ext cx="297180" cy="224790"/>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666750" y="1248473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2095"/>
    <xdr:sp macro="" textlink="">
      <xdr:nvSpPr>
        <xdr:cNvPr id="172" name="テキスト ボックス 171">
          <a:extLst>
            <a:ext uri="{FF2B5EF4-FFF2-40B4-BE49-F238E27FC236}">
              <a16:creationId xmlns:a16="http://schemas.microsoft.com/office/drawing/2014/main" id="{00000000-0008-0000-1000-0000AC000000}"/>
            </a:ext>
          </a:extLst>
        </xdr:cNvPr>
        <xdr:cNvSpPr txBox="1"/>
      </xdr:nvSpPr>
      <xdr:spPr>
        <a:xfrm>
          <a:off x="27559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6090" cy="252095"/>
    <xdr:sp macro="" textlink="">
      <xdr:nvSpPr>
        <xdr:cNvPr id="174" name="テキスト ボックス 173">
          <a:extLst>
            <a:ext uri="{FF2B5EF4-FFF2-40B4-BE49-F238E27FC236}">
              <a16:creationId xmlns:a16="http://schemas.microsoft.com/office/drawing/2014/main" id="{00000000-0008-0000-1000-0000AE000000}"/>
            </a:ext>
          </a:extLst>
        </xdr:cNvPr>
        <xdr:cNvSpPr txBox="1"/>
      </xdr:nvSpPr>
      <xdr:spPr>
        <a:xfrm>
          <a:off x="2755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1955" cy="253365"/>
    <xdr:sp macro="" textlink="">
      <xdr:nvSpPr>
        <xdr:cNvPr id="176" name="テキスト ボックス 175">
          <a:extLst>
            <a:ext uri="{FF2B5EF4-FFF2-40B4-BE49-F238E27FC236}">
              <a16:creationId xmlns:a16="http://schemas.microsoft.com/office/drawing/2014/main" id="{00000000-0008-0000-1000-0000B0000000}"/>
            </a:ext>
          </a:extLst>
        </xdr:cNvPr>
        <xdr:cNvSpPr txBox="1"/>
      </xdr:nvSpPr>
      <xdr:spPr>
        <a:xfrm>
          <a:off x="339725" y="1402334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1955" cy="257175"/>
    <xdr:sp macro="" textlink="">
      <xdr:nvSpPr>
        <xdr:cNvPr id="178" name="テキスト ボックス 177">
          <a:extLst>
            <a:ext uri="{FF2B5EF4-FFF2-40B4-BE49-F238E27FC236}">
              <a16:creationId xmlns:a16="http://schemas.microsoft.com/office/drawing/2014/main" id="{00000000-0008-0000-1000-0000B2000000}"/>
            </a:ext>
          </a:extLst>
        </xdr:cNvPr>
        <xdr:cNvSpPr txBox="1"/>
      </xdr:nvSpPr>
      <xdr:spPr>
        <a:xfrm>
          <a:off x="339725" y="136499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955" cy="257175"/>
    <xdr:sp macro="" textlink="">
      <xdr:nvSpPr>
        <xdr:cNvPr id="180" name="テキスト ボックス 179">
          <a:extLst>
            <a:ext uri="{FF2B5EF4-FFF2-40B4-BE49-F238E27FC236}">
              <a16:creationId xmlns:a16="http://schemas.microsoft.com/office/drawing/2014/main" id="{00000000-0008-0000-1000-0000B4000000}"/>
            </a:ext>
          </a:extLst>
        </xdr:cNvPr>
        <xdr:cNvSpPr txBox="1"/>
      </xdr:nvSpPr>
      <xdr:spPr>
        <a:xfrm>
          <a:off x="339725" y="132759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132715</xdr:rowOff>
    </xdr:from>
    <xdr:to>
      <xdr:col>28</xdr:col>
      <xdr:colOff>114300</xdr:colOff>
      <xdr:row>77</xdr:row>
      <xdr:rowOff>132715</xdr:rowOff>
    </xdr:to>
    <xdr:cxnSp macro="">
      <xdr:nvCxnSpPr>
        <xdr:cNvPr id="181" name="直線コネクタ 180">
          <a:extLst>
            <a:ext uri="{FF2B5EF4-FFF2-40B4-BE49-F238E27FC236}">
              <a16:creationId xmlns:a16="http://schemas.microsoft.com/office/drawing/2014/main" id="{00000000-0008-0000-1000-0000B5000000}"/>
            </a:ext>
          </a:extLst>
        </xdr:cNvPr>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1955" cy="25781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339725" y="129070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1000-0000B7000000}"/>
            </a:ext>
          </a:extLst>
        </xdr:cNvPr>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781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384810" y="1253363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149225</xdr:rowOff>
    </xdr:to>
    <xdr:sp macro="" textlink="">
      <xdr:nvSpPr>
        <xdr:cNvPr id="185" name="【福祉施設】&#10;有形固定資産減価償却率グラフ枠">
          <a:extLst>
            <a:ext uri="{FF2B5EF4-FFF2-40B4-BE49-F238E27FC236}">
              <a16:creationId xmlns:a16="http://schemas.microsoft.com/office/drawing/2014/main" id="{00000000-0008-0000-1000-0000B9000000}"/>
            </a:ext>
          </a:extLst>
        </xdr:cNvPr>
        <xdr:cNvSpPr/>
      </xdr:nvSpPr>
      <xdr:spPr>
        <a:xfrm>
          <a:off x="685800" y="12672060"/>
          <a:ext cx="42672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24130</xdr:rowOff>
    </xdr:from>
    <xdr:to>
      <xdr:col>24</xdr:col>
      <xdr:colOff>62865</xdr:colOff>
      <xdr:row>86</xdr:row>
      <xdr:rowOff>111760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flipV="1">
          <a:off x="4177665" y="13103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115570</xdr:rowOff>
    </xdr:from>
    <xdr:ext cx="468630" cy="253365"/>
    <xdr:sp macro="" textlink="">
      <xdr:nvSpPr>
        <xdr:cNvPr id="187" name="【福祉施設】&#10;有形固定資産減価償却率最小値テキスト">
          <a:extLst>
            <a:ext uri="{FF2B5EF4-FFF2-40B4-BE49-F238E27FC236}">
              <a16:creationId xmlns:a16="http://schemas.microsoft.com/office/drawing/2014/main" id="{00000000-0008-0000-1000-0000BB000000}"/>
            </a:ext>
          </a:extLst>
        </xdr:cNvPr>
        <xdr:cNvSpPr txBox="1"/>
      </xdr:nvSpPr>
      <xdr:spPr>
        <a:xfrm>
          <a:off x="4216400" y="1453642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111760</xdr:rowOff>
    </xdr:from>
    <xdr:to>
      <xdr:col>24</xdr:col>
      <xdr:colOff>152400</xdr:colOff>
      <xdr:row>86</xdr:row>
      <xdr:rowOff>111760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142875</xdr:rowOff>
    </xdr:from>
    <xdr:ext cx="403860" cy="257175"/>
    <xdr:sp macro="" textlink="">
      <xdr:nvSpPr>
        <xdr:cNvPr id="189" name="【福祉施設】&#10;有形固定資産減価償却率最大値テキスト">
          <a:extLst>
            <a:ext uri="{FF2B5EF4-FFF2-40B4-BE49-F238E27FC236}">
              <a16:creationId xmlns:a16="http://schemas.microsoft.com/office/drawing/2014/main" id="{00000000-0008-0000-1000-0000BD000000}"/>
            </a:ext>
          </a:extLst>
        </xdr:cNvPr>
        <xdr:cNvSpPr txBox="1"/>
      </xdr:nvSpPr>
      <xdr:spPr>
        <a:xfrm>
          <a:off x="4216400" y="1288732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24130</xdr:rowOff>
    </xdr:from>
    <xdr:to>
      <xdr:col>24</xdr:col>
      <xdr:colOff>152400</xdr:colOff>
      <xdr:row>78</xdr:row>
      <xdr:rowOff>24130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4108450" y="1310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133350</xdr:rowOff>
    </xdr:from>
    <xdr:ext cx="403860" cy="258445"/>
    <xdr:sp macro="" textlink="">
      <xdr:nvSpPr>
        <xdr:cNvPr id="191" name="【福祉施設】&#10;有形固定資産減価償却率平均値テキスト">
          <a:extLst>
            <a:ext uri="{FF2B5EF4-FFF2-40B4-BE49-F238E27FC236}">
              <a16:creationId xmlns:a16="http://schemas.microsoft.com/office/drawing/2014/main" id="{00000000-0008-0000-1000-0000BF000000}"/>
            </a:ext>
          </a:extLst>
        </xdr:cNvPr>
        <xdr:cNvSpPr txBox="1"/>
      </xdr:nvSpPr>
      <xdr:spPr>
        <a:xfrm>
          <a:off x="4216400" y="1354836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110490</xdr:rowOff>
    </xdr:from>
    <xdr:to>
      <xdr:col>24</xdr:col>
      <xdr:colOff>114300</xdr:colOff>
      <xdr:row>82</xdr:row>
      <xdr:rowOff>40640</xdr:rowOff>
    </xdr:to>
    <xdr:sp macro="" textlink="">
      <xdr:nvSpPr>
        <xdr:cNvPr id="192" name="フローチャート: 判断 191">
          <a:extLst>
            <a:ext uri="{FF2B5EF4-FFF2-40B4-BE49-F238E27FC236}">
              <a16:creationId xmlns:a16="http://schemas.microsoft.com/office/drawing/2014/main" id="{00000000-0008-0000-1000-0000C0000000}"/>
            </a:ext>
          </a:extLst>
        </xdr:cNvPr>
        <xdr:cNvSpPr/>
      </xdr:nvSpPr>
      <xdr:spPr>
        <a:xfrm>
          <a:off x="4127500" y="13693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3" name="フローチャート: 判断 192">
          <a:extLst>
            <a:ext uri="{FF2B5EF4-FFF2-40B4-BE49-F238E27FC236}">
              <a16:creationId xmlns:a16="http://schemas.microsoft.com/office/drawing/2014/main" id="{00000000-0008-0000-1000-0000C1000000}"/>
            </a:ext>
          </a:extLst>
        </xdr:cNvPr>
        <xdr:cNvSpPr/>
      </xdr:nvSpPr>
      <xdr:spPr>
        <a:xfrm>
          <a:off x="3384550" y="136861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194" name="フローチャート: 判断 193">
          <a:extLst>
            <a:ext uri="{FF2B5EF4-FFF2-40B4-BE49-F238E27FC236}">
              <a16:creationId xmlns:a16="http://schemas.microsoft.com/office/drawing/2014/main" id="{00000000-0008-0000-1000-0000C2000000}"/>
            </a:ext>
          </a:extLst>
        </xdr:cNvPr>
        <xdr:cNvSpPr/>
      </xdr:nvSpPr>
      <xdr:spPr>
        <a:xfrm>
          <a:off x="2571750" y="13686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50165</xdr:rowOff>
    </xdr:from>
    <xdr:to>
      <xdr:col>10</xdr:col>
      <xdr:colOff>165100</xdr:colOff>
      <xdr:row>81</xdr:row>
      <xdr:rowOff>151765</xdr:rowOff>
    </xdr:to>
    <xdr:sp macro="" textlink="">
      <xdr:nvSpPr>
        <xdr:cNvPr id="195" name="フローチャート: 判断 194">
          <a:extLst>
            <a:ext uri="{FF2B5EF4-FFF2-40B4-BE49-F238E27FC236}">
              <a16:creationId xmlns:a16="http://schemas.microsoft.com/office/drawing/2014/main" id="{00000000-0008-0000-1000-0000C3000000}"/>
            </a:ext>
          </a:extLst>
        </xdr:cNvPr>
        <xdr:cNvSpPr/>
      </xdr:nvSpPr>
      <xdr:spPr>
        <a:xfrm>
          <a:off x="1778000" y="136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22860</xdr:rowOff>
    </xdr:from>
    <xdr:to>
      <xdr:col>6</xdr:col>
      <xdr:colOff>38100</xdr:colOff>
      <xdr:row>81</xdr:row>
      <xdr:rowOff>125095</xdr:rowOff>
    </xdr:to>
    <xdr:sp macro="" textlink="">
      <xdr:nvSpPr>
        <xdr:cNvPr id="196" name="フローチャート: 判断 195">
          <a:extLst>
            <a:ext uri="{FF2B5EF4-FFF2-40B4-BE49-F238E27FC236}">
              <a16:creationId xmlns:a16="http://schemas.microsoft.com/office/drawing/2014/main" id="{00000000-0008-0000-1000-0000C4000000}"/>
            </a:ext>
          </a:extLst>
        </xdr:cNvPr>
        <xdr:cNvSpPr/>
      </xdr:nvSpPr>
      <xdr:spPr>
        <a:xfrm>
          <a:off x="984250" y="1360551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198" name="テキスト ボックス 197">
          <a:extLst>
            <a:ext uri="{FF2B5EF4-FFF2-40B4-BE49-F238E27FC236}">
              <a16:creationId xmlns:a16="http://schemas.microsoft.com/office/drawing/2014/main" id="{00000000-0008-0000-1000-0000C6000000}"/>
            </a:ext>
          </a:extLst>
        </xdr:cNvPr>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095"/>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24511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86</xdr:row>
      <xdr:rowOff>61595</xdr:rowOff>
    </xdr:from>
    <xdr:to>
      <xdr:col>24</xdr:col>
      <xdr:colOff>114300</xdr:colOff>
      <xdr:row>86</xdr:row>
      <xdr:rowOff>161925</xdr:rowOff>
    </xdr:to>
    <xdr:sp macro="" textlink="">
      <xdr:nvSpPr>
        <xdr:cNvPr id="202" name="楕円 201">
          <a:extLst>
            <a:ext uri="{FF2B5EF4-FFF2-40B4-BE49-F238E27FC236}">
              <a16:creationId xmlns:a16="http://schemas.microsoft.com/office/drawing/2014/main" id="{00000000-0008-0000-1000-0000CA000000}"/>
            </a:ext>
          </a:extLst>
        </xdr:cNvPr>
        <xdr:cNvSpPr/>
      </xdr:nvSpPr>
      <xdr:spPr>
        <a:xfrm>
          <a:off x="4127500" y="14482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146685</xdr:rowOff>
    </xdr:from>
    <xdr:ext cx="468630" cy="252095"/>
    <xdr:sp macro="" textlink="">
      <xdr:nvSpPr>
        <xdr:cNvPr id="203" name="【福祉施設】&#10;有形固定資産減価償却率該当値テキスト">
          <a:extLst>
            <a:ext uri="{FF2B5EF4-FFF2-40B4-BE49-F238E27FC236}">
              <a16:creationId xmlns:a16="http://schemas.microsoft.com/office/drawing/2014/main" id="{00000000-0008-0000-1000-0000CB000000}"/>
            </a:ext>
          </a:extLst>
        </xdr:cNvPr>
        <xdr:cNvSpPr txBox="1"/>
      </xdr:nvSpPr>
      <xdr:spPr>
        <a:xfrm>
          <a:off x="4216400" y="1439989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61595</xdr:rowOff>
    </xdr:from>
    <xdr:to>
      <xdr:col>20</xdr:col>
      <xdr:colOff>38100</xdr:colOff>
      <xdr:row>86</xdr:row>
      <xdr:rowOff>161925</xdr:rowOff>
    </xdr:to>
    <xdr:sp macro="" textlink="">
      <xdr:nvSpPr>
        <xdr:cNvPr id="204" name="楕円 203">
          <a:extLst>
            <a:ext uri="{FF2B5EF4-FFF2-40B4-BE49-F238E27FC236}">
              <a16:creationId xmlns:a16="http://schemas.microsoft.com/office/drawing/2014/main" id="{00000000-0008-0000-1000-0000CC000000}"/>
            </a:ext>
          </a:extLst>
        </xdr:cNvPr>
        <xdr:cNvSpPr/>
      </xdr:nvSpPr>
      <xdr:spPr>
        <a:xfrm>
          <a:off x="3384550" y="144824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111760</xdr:rowOff>
    </xdr:from>
    <xdr:to>
      <xdr:col>24</xdr:col>
      <xdr:colOff>63500</xdr:colOff>
      <xdr:row>86</xdr:row>
      <xdr:rowOff>111760</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a:off x="3429000" y="14532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61595</xdr:rowOff>
    </xdr:from>
    <xdr:to>
      <xdr:col>15</xdr:col>
      <xdr:colOff>101600</xdr:colOff>
      <xdr:row>86</xdr:row>
      <xdr:rowOff>161925</xdr:rowOff>
    </xdr:to>
    <xdr:sp macro="" textlink="">
      <xdr:nvSpPr>
        <xdr:cNvPr id="206" name="楕円 205">
          <a:extLst>
            <a:ext uri="{FF2B5EF4-FFF2-40B4-BE49-F238E27FC236}">
              <a16:creationId xmlns:a16="http://schemas.microsoft.com/office/drawing/2014/main" id="{00000000-0008-0000-1000-0000CE000000}"/>
            </a:ext>
          </a:extLst>
        </xdr:cNvPr>
        <xdr:cNvSpPr/>
      </xdr:nvSpPr>
      <xdr:spPr>
        <a:xfrm>
          <a:off x="2571750" y="14482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111760</xdr:rowOff>
    </xdr:from>
    <xdr:to>
      <xdr:col>19</xdr:col>
      <xdr:colOff>171450</xdr:colOff>
      <xdr:row>86</xdr:row>
      <xdr:rowOff>111760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2622550" y="14532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61595</xdr:rowOff>
    </xdr:from>
    <xdr:to>
      <xdr:col>10</xdr:col>
      <xdr:colOff>165100</xdr:colOff>
      <xdr:row>86</xdr:row>
      <xdr:rowOff>161925</xdr:rowOff>
    </xdr:to>
    <xdr:sp macro="" textlink="">
      <xdr:nvSpPr>
        <xdr:cNvPr id="208" name="楕円 207">
          <a:extLst>
            <a:ext uri="{FF2B5EF4-FFF2-40B4-BE49-F238E27FC236}">
              <a16:creationId xmlns:a16="http://schemas.microsoft.com/office/drawing/2014/main" id="{00000000-0008-0000-1000-0000D0000000}"/>
            </a:ext>
          </a:extLst>
        </xdr:cNvPr>
        <xdr:cNvSpPr/>
      </xdr:nvSpPr>
      <xdr:spPr>
        <a:xfrm>
          <a:off x="1778000" y="14482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111760</xdr:rowOff>
    </xdr:from>
    <xdr:to>
      <xdr:col>15</xdr:col>
      <xdr:colOff>50800</xdr:colOff>
      <xdr:row>86</xdr:row>
      <xdr:rowOff>111760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1828800" y="14532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61595</xdr:rowOff>
    </xdr:from>
    <xdr:to>
      <xdr:col>6</xdr:col>
      <xdr:colOff>38100</xdr:colOff>
      <xdr:row>86</xdr:row>
      <xdr:rowOff>161925</xdr:rowOff>
    </xdr:to>
    <xdr:sp macro="" textlink="">
      <xdr:nvSpPr>
        <xdr:cNvPr id="210" name="楕円 209">
          <a:extLst>
            <a:ext uri="{FF2B5EF4-FFF2-40B4-BE49-F238E27FC236}">
              <a16:creationId xmlns:a16="http://schemas.microsoft.com/office/drawing/2014/main" id="{00000000-0008-0000-1000-0000D2000000}"/>
            </a:ext>
          </a:extLst>
        </xdr:cNvPr>
        <xdr:cNvSpPr/>
      </xdr:nvSpPr>
      <xdr:spPr>
        <a:xfrm>
          <a:off x="984250" y="144824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86</xdr:row>
      <xdr:rowOff>111760</xdr:rowOff>
    </xdr:from>
    <xdr:to>
      <xdr:col>10</xdr:col>
      <xdr:colOff>114300</xdr:colOff>
      <xdr:row>86</xdr:row>
      <xdr:rowOff>111760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1028700" y="14532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50165</xdr:rowOff>
    </xdr:from>
    <xdr:ext cx="403860" cy="257810"/>
    <xdr:sp macro="" textlink="">
      <xdr:nvSpPr>
        <xdr:cNvPr id="212" name="n_1aveValue【福祉施設】&#10;有形固定資産減価償却率">
          <a:extLst>
            <a:ext uri="{FF2B5EF4-FFF2-40B4-BE49-F238E27FC236}">
              <a16:creationId xmlns:a16="http://schemas.microsoft.com/office/drawing/2014/main" id="{00000000-0008-0000-1000-0000D4000000}"/>
            </a:ext>
          </a:extLst>
        </xdr:cNvPr>
        <xdr:cNvSpPr txBox="1"/>
      </xdr:nvSpPr>
      <xdr:spPr>
        <a:xfrm>
          <a:off x="3239135" y="13465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50165</xdr:rowOff>
    </xdr:from>
    <xdr:ext cx="403860" cy="257810"/>
    <xdr:sp macro="" textlink="">
      <xdr:nvSpPr>
        <xdr:cNvPr id="213" name="n_2aveValue【福祉施設】&#10;有形固定資産減価償却率">
          <a:extLst>
            <a:ext uri="{FF2B5EF4-FFF2-40B4-BE49-F238E27FC236}">
              <a16:creationId xmlns:a16="http://schemas.microsoft.com/office/drawing/2014/main" id="{00000000-0008-0000-1000-0000D5000000}"/>
            </a:ext>
          </a:extLst>
        </xdr:cNvPr>
        <xdr:cNvSpPr txBox="1"/>
      </xdr:nvSpPr>
      <xdr:spPr>
        <a:xfrm>
          <a:off x="2439035" y="13465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167640</xdr:rowOff>
    </xdr:from>
    <xdr:ext cx="403860" cy="258445"/>
    <xdr:sp macro="" textlink="">
      <xdr:nvSpPr>
        <xdr:cNvPr id="214" name="n_3aveValue【福祉施設】&#10;有形固定資産減価償却率">
          <a:extLst>
            <a:ext uri="{FF2B5EF4-FFF2-40B4-BE49-F238E27FC236}">
              <a16:creationId xmlns:a16="http://schemas.microsoft.com/office/drawing/2014/main" id="{00000000-0008-0000-1000-0000D6000000}"/>
            </a:ext>
          </a:extLst>
        </xdr:cNvPr>
        <xdr:cNvSpPr txBox="1"/>
      </xdr:nvSpPr>
      <xdr:spPr>
        <a:xfrm>
          <a:off x="1645285" y="134150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141605</xdr:rowOff>
    </xdr:from>
    <xdr:ext cx="405130" cy="257175"/>
    <xdr:sp macro="" textlink="">
      <xdr:nvSpPr>
        <xdr:cNvPr id="215" name="n_4aveValue【福祉施設】&#10;有形固定資産減価償却率">
          <a:extLst>
            <a:ext uri="{FF2B5EF4-FFF2-40B4-BE49-F238E27FC236}">
              <a16:creationId xmlns:a16="http://schemas.microsoft.com/office/drawing/2014/main" id="{00000000-0008-0000-1000-0000D7000000}"/>
            </a:ext>
          </a:extLst>
        </xdr:cNvPr>
        <xdr:cNvSpPr txBox="1"/>
      </xdr:nvSpPr>
      <xdr:spPr>
        <a:xfrm>
          <a:off x="851535" y="133889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86</xdr:row>
      <xdr:rowOff>152400</xdr:rowOff>
    </xdr:from>
    <xdr:ext cx="469900" cy="253365"/>
    <xdr:sp macro="" textlink="">
      <xdr:nvSpPr>
        <xdr:cNvPr id="216" name="n_1mainValue【福祉施設】&#10;有形固定資産減価償却率">
          <a:extLst>
            <a:ext uri="{FF2B5EF4-FFF2-40B4-BE49-F238E27FC236}">
              <a16:creationId xmlns:a16="http://schemas.microsoft.com/office/drawing/2014/main" id="{00000000-0008-0000-1000-0000D8000000}"/>
            </a:ext>
          </a:extLst>
        </xdr:cNvPr>
        <xdr:cNvSpPr txBox="1"/>
      </xdr:nvSpPr>
      <xdr:spPr>
        <a:xfrm>
          <a:off x="3206750" y="14573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86</xdr:row>
      <xdr:rowOff>152400</xdr:rowOff>
    </xdr:from>
    <xdr:ext cx="469900" cy="253365"/>
    <xdr:sp macro="" textlink="">
      <xdr:nvSpPr>
        <xdr:cNvPr id="217" name="n_2mainValue【福祉施設】&#10;有形固定資産減価償却率">
          <a:extLst>
            <a:ext uri="{FF2B5EF4-FFF2-40B4-BE49-F238E27FC236}">
              <a16:creationId xmlns:a16="http://schemas.microsoft.com/office/drawing/2014/main" id="{00000000-0008-0000-1000-0000D9000000}"/>
            </a:ext>
          </a:extLst>
        </xdr:cNvPr>
        <xdr:cNvSpPr txBox="1"/>
      </xdr:nvSpPr>
      <xdr:spPr>
        <a:xfrm>
          <a:off x="2406650" y="14573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86</xdr:row>
      <xdr:rowOff>152400</xdr:rowOff>
    </xdr:from>
    <xdr:ext cx="469900" cy="253365"/>
    <xdr:sp macro="" textlink="">
      <xdr:nvSpPr>
        <xdr:cNvPr id="218" name="n_3mainValue【福祉施設】&#10;有形固定資産減価償却率">
          <a:extLst>
            <a:ext uri="{FF2B5EF4-FFF2-40B4-BE49-F238E27FC236}">
              <a16:creationId xmlns:a16="http://schemas.microsoft.com/office/drawing/2014/main" id="{00000000-0008-0000-1000-0000DA000000}"/>
            </a:ext>
          </a:extLst>
        </xdr:cNvPr>
        <xdr:cNvSpPr txBox="1"/>
      </xdr:nvSpPr>
      <xdr:spPr>
        <a:xfrm>
          <a:off x="1612900" y="14573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86</xdr:row>
      <xdr:rowOff>152400</xdr:rowOff>
    </xdr:from>
    <xdr:ext cx="469900" cy="253365"/>
    <xdr:sp macro="" textlink="">
      <xdr:nvSpPr>
        <xdr:cNvPr id="219" name="n_4mainValue【福祉施設】&#10;有形固定資産減価償却率">
          <a:extLst>
            <a:ext uri="{FF2B5EF4-FFF2-40B4-BE49-F238E27FC236}">
              <a16:creationId xmlns:a16="http://schemas.microsoft.com/office/drawing/2014/main" id="{00000000-0008-0000-1000-0000DB000000}"/>
            </a:ext>
          </a:extLst>
        </xdr:cNvPr>
        <xdr:cNvSpPr txBox="1"/>
      </xdr:nvSpPr>
      <xdr:spPr>
        <a:xfrm>
          <a:off x="819150" y="14573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100965</xdr:rowOff>
    </xdr:to>
    <xdr:sp macro="" textlink="">
      <xdr:nvSpPr>
        <xdr:cNvPr id="220" name="正方形/長方形 219">
          <a:extLst>
            <a:ext uri="{FF2B5EF4-FFF2-40B4-BE49-F238E27FC236}">
              <a16:creationId xmlns:a16="http://schemas.microsoft.com/office/drawing/2014/main" id="{00000000-0008-0000-1000-0000DC000000}"/>
            </a:ext>
          </a:extLst>
        </xdr:cNvPr>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1000-0000DD000000}"/>
            </a:ext>
          </a:extLst>
        </xdr:cNvPr>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1000-0000DE000000}"/>
            </a:ext>
          </a:extLst>
        </xdr:cNvPr>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1000-0000DF000000}"/>
            </a:ext>
          </a:extLst>
        </xdr:cNvPr>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149225</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5956300" y="12672060"/>
          <a:ext cx="424815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75565</xdr:rowOff>
    </xdr:from>
    <xdr:ext cx="348615" cy="22479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591820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6090" cy="252095"/>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55270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3365"/>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5527040" y="14023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5956300" y="13788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7175"/>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5527040" y="136499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6090" cy="257175"/>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5527040" y="132759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132715</xdr:rowOff>
    </xdr:from>
    <xdr:to>
      <xdr:col>59</xdr:col>
      <xdr:colOff>50800</xdr:colOff>
      <xdr:row>77</xdr:row>
      <xdr:rowOff>132715</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5956300" y="1304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781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5527040" y="12907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781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5527040" y="125336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149225</xdr:rowOff>
    </xdr:to>
    <xdr:sp macro="" textlink="">
      <xdr:nvSpPr>
        <xdr:cNvPr id="242" name="【福祉施設】&#10;一人当たり面積グラフ枠">
          <a:extLst>
            <a:ext uri="{FF2B5EF4-FFF2-40B4-BE49-F238E27FC236}">
              <a16:creationId xmlns:a16="http://schemas.microsoft.com/office/drawing/2014/main" id="{00000000-0008-0000-1000-0000F2000000}"/>
            </a:ext>
          </a:extLst>
        </xdr:cNvPr>
        <xdr:cNvSpPr/>
      </xdr:nvSpPr>
      <xdr:spPr>
        <a:xfrm>
          <a:off x="5956300" y="12672060"/>
          <a:ext cx="424815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79</xdr:row>
      <xdr:rowOff>36195</xdr:rowOff>
    </xdr:from>
    <xdr:to>
      <xdr:col>54</xdr:col>
      <xdr:colOff>171450</xdr:colOff>
      <xdr:row>86</xdr:row>
      <xdr:rowOff>110490</xdr:rowOff>
    </xdr:to>
    <xdr:cxnSp macro="">
      <xdr:nvCxnSpPr>
        <xdr:cNvPr id="243" name="直線コネクタ 242">
          <a:extLst>
            <a:ext uri="{FF2B5EF4-FFF2-40B4-BE49-F238E27FC236}">
              <a16:creationId xmlns:a16="http://schemas.microsoft.com/office/drawing/2014/main" id="{00000000-0008-0000-1000-0000F3000000}"/>
            </a:ext>
          </a:extLst>
        </xdr:cNvPr>
        <xdr:cNvCxnSpPr/>
      </xdr:nvCxnSpPr>
      <xdr:spPr>
        <a:xfrm flipV="1">
          <a:off x="9429750" y="13283565"/>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8630" cy="253365"/>
    <xdr:sp macro="" textlink="">
      <xdr:nvSpPr>
        <xdr:cNvPr id="244" name="【福祉施設】&#10;一人当たり面積最小値テキスト">
          <a:extLst>
            <a:ext uri="{FF2B5EF4-FFF2-40B4-BE49-F238E27FC236}">
              <a16:creationId xmlns:a16="http://schemas.microsoft.com/office/drawing/2014/main" id="{00000000-0008-0000-1000-0000F4000000}"/>
            </a:ext>
          </a:extLst>
        </xdr:cNvPr>
        <xdr:cNvSpPr txBox="1"/>
      </xdr:nvSpPr>
      <xdr:spPr>
        <a:xfrm>
          <a:off x="9467850" y="1453515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110490</xdr:rowOff>
    </xdr:from>
    <xdr:to>
      <xdr:col>55</xdr:col>
      <xdr:colOff>88900</xdr:colOff>
      <xdr:row>86</xdr:row>
      <xdr:rowOff>110490</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a:off x="9359900" y="14531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154305</xdr:rowOff>
    </xdr:from>
    <xdr:ext cx="468630" cy="258445"/>
    <xdr:sp macro="" textlink="">
      <xdr:nvSpPr>
        <xdr:cNvPr id="246" name="【福祉施設】&#10;一人当たり面積最大値テキスト">
          <a:extLst>
            <a:ext uri="{FF2B5EF4-FFF2-40B4-BE49-F238E27FC236}">
              <a16:creationId xmlns:a16="http://schemas.microsoft.com/office/drawing/2014/main" id="{00000000-0008-0000-1000-0000F6000000}"/>
            </a:ext>
          </a:extLst>
        </xdr:cNvPr>
        <xdr:cNvSpPr txBox="1"/>
      </xdr:nvSpPr>
      <xdr:spPr>
        <a:xfrm>
          <a:off x="9467850" y="130663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9359900" y="13283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50800</xdr:rowOff>
    </xdr:from>
    <xdr:ext cx="468630" cy="252095"/>
    <xdr:sp macro="" textlink="">
      <xdr:nvSpPr>
        <xdr:cNvPr id="248" name="【福祉施設】&#10;一人当たり面積平均値テキスト">
          <a:extLst>
            <a:ext uri="{FF2B5EF4-FFF2-40B4-BE49-F238E27FC236}">
              <a16:creationId xmlns:a16="http://schemas.microsoft.com/office/drawing/2014/main" id="{00000000-0008-0000-1000-0000F8000000}"/>
            </a:ext>
          </a:extLst>
        </xdr:cNvPr>
        <xdr:cNvSpPr txBox="1"/>
      </xdr:nvSpPr>
      <xdr:spPr>
        <a:xfrm>
          <a:off x="9467850" y="1413637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28575</xdr:rowOff>
    </xdr:from>
    <xdr:to>
      <xdr:col>55</xdr:col>
      <xdr:colOff>50800</xdr:colOff>
      <xdr:row>85</xdr:row>
      <xdr:rowOff>127635</xdr:rowOff>
    </xdr:to>
    <xdr:sp macro="" textlink="">
      <xdr:nvSpPr>
        <xdr:cNvPr id="249" name="フローチャート: 判断 248">
          <a:extLst>
            <a:ext uri="{FF2B5EF4-FFF2-40B4-BE49-F238E27FC236}">
              <a16:creationId xmlns:a16="http://schemas.microsoft.com/office/drawing/2014/main" id="{00000000-0008-0000-1000-0000F9000000}"/>
            </a:ext>
          </a:extLst>
        </xdr:cNvPr>
        <xdr:cNvSpPr/>
      </xdr:nvSpPr>
      <xdr:spPr>
        <a:xfrm>
          <a:off x="9398000" y="142817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57785</xdr:rowOff>
    </xdr:from>
    <xdr:to>
      <xdr:col>50</xdr:col>
      <xdr:colOff>165100</xdr:colOff>
      <xdr:row>85</xdr:row>
      <xdr:rowOff>156845</xdr:rowOff>
    </xdr:to>
    <xdr:sp macro="" textlink="">
      <xdr:nvSpPr>
        <xdr:cNvPr id="250" name="フローチャート: 判断 249">
          <a:extLst>
            <a:ext uri="{FF2B5EF4-FFF2-40B4-BE49-F238E27FC236}">
              <a16:creationId xmlns:a16="http://schemas.microsoft.com/office/drawing/2014/main" id="{00000000-0008-0000-1000-0000FA000000}"/>
            </a:ext>
          </a:extLst>
        </xdr:cNvPr>
        <xdr:cNvSpPr/>
      </xdr:nvSpPr>
      <xdr:spPr>
        <a:xfrm>
          <a:off x="8636000" y="14310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76835</xdr:rowOff>
    </xdr:from>
    <xdr:to>
      <xdr:col>46</xdr:col>
      <xdr:colOff>38100</xdr:colOff>
      <xdr:row>86</xdr:row>
      <xdr:rowOff>8255</xdr:rowOff>
    </xdr:to>
    <xdr:sp macro="" textlink="">
      <xdr:nvSpPr>
        <xdr:cNvPr id="251" name="フローチャート: 判断 250">
          <a:extLst>
            <a:ext uri="{FF2B5EF4-FFF2-40B4-BE49-F238E27FC236}">
              <a16:creationId xmlns:a16="http://schemas.microsoft.com/office/drawing/2014/main" id="{00000000-0008-0000-1000-0000FB000000}"/>
            </a:ext>
          </a:extLst>
        </xdr:cNvPr>
        <xdr:cNvSpPr/>
      </xdr:nvSpPr>
      <xdr:spPr>
        <a:xfrm>
          <a:off x="7842250" y="143300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88265</xdr:rowOff>
    </xdr:from>
    <xdr:to>
      <xdr:col>41</xdr:col>
      <xdr:colOff>101600</xdr:colOff>
      <xdr:row>86</xdr:row>
      <xdr:rowOff>19685</xdr:rowOff>
    </xdr:to>
    <xdr:sp macro="" textlink="">
      <xdr:nvSpPr>
        <xdr:cNvPr id="252" name="フローチャート: 判断 251">
          <a:extLst>
            <a:ext uri="{FF2B5EF4-FFF2-40B4-BE49-F238E27FC236}">
              <a16:creationId xmlns:a16="http://schemas.microsoft.com/office/drawing/2014/main" id="{00000000-0008-0000-1000-0000FC000000}"/>
            </a:ext>
          </a:extLst>
        </xdr:cNvPr>
        <xdr:cNvSpPr/>
      </xdr:nvSpPr>
      <xdr:spPr>
        <a:xfrm>
          <a:off x="7029450" y="14341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33655</xdr:rowOff>
    </xdr:to>
    <xdr:sp macro="" textlink="">
      <xdr:nvSpPr>
        <xdr:cNvPr id="253" name="フローチャート: 判断 252">
          <a:extLst>
            <a:ext uri="{FF2B5EF4-FFF2-40B4-BE49-F238E27FC236}">
              <a16:creationId xmlns:a16="http://schemas.microsoft.com/office/drawing/2014/main" id="{00000000-0008-0000-1000-0000FD000000}"/>
            </a:ext>
          </a:extLst>
        </xdr:cNvPr>
        <xdr:cNvSpPr/>
      </xdr:nvSpPr>
      <xdr:spPr>
        <a:xfrm>
          <a:off x="6235700" y="14354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256" name="テキスト ボックス 255">
          <a:extLst>
            <a:ext uri="{FF2B5EF4-FFF2-40B4-BE49-F238E27FC236}">
              <a16:creationId xmlns:a16="http://schemas.microsoft.com/office/drawing/2014/main" id="{00000000-0008-0000-1000-000000010000}"/>
            </a:ext>
          </a:extLst>
        </xdr:cNvPr>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095"/>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6908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41910</xdr:rowOff>
    </xdr:from>
    <xdr:to>
      <xdr:col>55</xdr:col>
      <xdr:colOff>50800</xdr:colOff>
      <xdr:row>86</xdr:row>
      <xdr:rowOff>141605</xdr:rowOff>
    </xdr:to>
    <xdr:sp macro="" textlink="">
      <xdr:nvSpPr>
        <xdr:cNvPr id="259" name="楕円 258">
          <a:extLst>
            <a:ext uri="{FF2B5EF4-FFF2-40B4-BE49-F238E27FC236}">
              <a16:creationId xmlns:a16="http://schemas.microsoft.com/office/drawing/2014/main" id="{00000000-0008-0000-1000-000003010000}"/>
            </a:ext>
          </a:extLst>
        </xdr:cNvPr>
        <xdr:cNvSpPr/>
      </xdr:nvSpPr>
      <xdr:spPr>
        <a:xfrm>
          <a:off x="9398000" y="144627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127000</xdr:rowOff>
    </xdr:from>
    <xdr:ext cx="468630" cy="252095"/>
    <xdr:sp macro="" textlink="">
      <xdr:nvSpPr>
        <xdr:cNvPr id="260" name="【福祉施設】&#10;一人当たり面積該当値テキスト">
          <a:extLst>
            <a:ext uri="{FF2B5EF4-FFF2-40B4-BE49-F238E27FC236}">
              <a16:creationId xmlns:a16="http://schemas.microsoft.com/office/drawing/2014/main" id="{00000000-0008-0000-1000-000004010000}"/>
            </a:ext>
          </a:extLst>
        </xdr:cNvPr>
        <xdr:cNvSpPr txBox="1"/>
      </xdr:nvSpPr>
      <xdr:spPr>
        <a:xfrm>
          <a:off x="9467850" y="1438021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42545</xdr:rowOff>
    </xdr:from>
    <xdr:to>
      <xdr:col>50</xdr:col>
      <xdr:colOff>165100</xdr:colOff>
      <xdr:row>86</xdr:row>
      <xdr:rowOff>142240</xdr:rowOff>
    </xdr:to>
    <xdr:sp macro="" textlink="">
      <xdr:nvSpPr>
        <xdr:cNvPr id="261" name="楕円 260">
          <a:extLst>
            <a:ext uri="{FF2B5EF4-FFF2-40B4-BE49-F238E27FC236}">
              <a16:creationId xmlns:a16="http://schemas.microsoft.com/office/drawing/2014/main" id="{00000000-0008-0000-1000-000005010000}"/>
            </a:ext>
          </a:extLst>
        </xdr:cNvPr>
        <xdr:cNvSpPr/>
      </xdr:nvSpPr>
      <xdr:spPr>
        <a:xfrm>
          <a:off x="8636000" y="14463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92075</xdr:rowOff>
    </xdr:from>
    <xdr:to>
      <xdr:col>55</xdr:col>
      <xdr:colOff>0</xdr:colOff>
      <xdr:row>86</xdr:row>
      <xdr:rowOff>92710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flipV="1">
          <a:off x="8686800" y="1451292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43180</xdr:rowOff>
    </xdr:from>
    <xdr:to>
      <xdr:col>46</xdr:col>
      <xdr:colOff>38100</xdr:colOff>
      <xdr:row>86</xdr:row>
      <xdr:rowOff>142875</xdr:rowOff>
    </xdr:to>
    <xdr:sp macro="" textlink="">
      <xdr:nvSpPr>
        <xdr:cNvPr id="263" name="楕円 262">
          <a:extLst>
            <a:ext uri="{FF2B5EF4-FFF2-40B4-BE49-F238E27FC236}">
              <a16:creationId xmlns:a16="http://schemas.microsoft.com/office/drawing/2014/main" id="{00000000-0008-0000-1000-000007010000}"/>
            </a:ext>
          </a:extLst>
        </xdr:cNvPr>
        <xdr:cNvSpPr/>
      </xdr:nvSpPr>
      <xdr:spPr>
        <a:xfrm>
          <a:off x="7842250" y="144640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86</xdr:row>
      <xdr:rowOff>92710</xdr:rowOff>
    </xdr:from>
    <xdr:to>
      <xdr:col>50</xdr:col>
      <xdr:colOff>114300</xdr:colOff>
      <xdr:row>86</xdr:row>
      <xdr:rowOff>93345</xdr:rowOff>
    </xdr:to>
    <xdr:cxnSp macro="">
      <xdr:nvCxnSpPr>
        <xdr:cNvPr id="264" name="直線コネクタ 263">
          <a:extLst>
            <a:ext uri="{FF2B5EF4-FFF2-40B4-BE49-F238E27FC236}">
              <a16:creationId xmlns:a16="http://schemas.microsoft.com/office/drawing/2014/main" id="{00000000-0008-0000-1000-000008010000}"/>
            </a:ext>
          </a:extLst>
        </xdr:cNvPr>
        <xdr:cNvCxnSpPr/>
      </xdr:nvCxnSpPr>
      <xdr:spPr>
        <a:xfrm flipV="1">
          <a:off x="7886700" y="1451356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43815</xdr:rowOff>
    </xdr:from>
    <xdr:to>
      <xdr:col>41</xdr:col>
      <xdr:colOff>101600</xdr:colOff>
      <xdr:row>86</xdr:row>
      <xdr:rowOff>143510</xdr:rowOff>
    </xdr:to>
    <xdr:sp macro="" textlink="">
      <xdr:nvSpPr>
        <xdr:cNvPr id="265" name="楕円 264">
          <a:extLst>
            <a:ext uri="{FF2B5EF4-FFF2-40B4-BE49-F238E27FC236}">
              <a16:creationId xmlns:a16="http://schemas.microsoft.com/office/drawing/2014/main" id="{00000000-0008-0000-1000-000009010000}"/>
            </a:ext>
          </a:extLst>
        </xdr:cNvPr>
        <xdr:cNvSpPr/>
      </xdr:nvSpPr>
      <xdr:spPr>
        <a:xfrm>
          <a:off x="7029450" y="14464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93345</xdr:rowOff>
    </xdr:from>
    <xdr:to>
      <xdr:col>45</xdr:col>
      <xdr:colOff>171450</xdr:colOff>
      <xdr:row>86</xdr:row>
      <xdr:rowOff>93980</xdr:rowOff>
    </xdr:to>
    <xdr:cxnSp macro="">
      <xdr:nvCxnSpPr>
        <xdr:cNvPr id="266" name="直線コネクタ 265">
          <a:extLst>
            <a:ext uri="{FF2B5EF4-FFF2-40B4-BE49-F238E27FC236}">
              <a16:creationId xmlns:a16="http://schemas.microsoft.com/office/drawing/2014/main" id="{00000000-0008-0000-1000-00000A010000}"/>
            </a:ext>
          </a:extLst>
        </xdr:cNvPr>
        <xdr:cNvCxnSpPr/>
      </xdr:nvCxnSpPr>
      <xdr:spPr>
        <a:xfrm flipV="1">
          <a:off x="7080250" y="1451419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44450</xdr:rowOff>
    </xdr:from>
    <xdr:to>
      <xdr:col>36</xdr:col>
      <xdr:colOff>165100</xdr:colOff>
      <xdr:row>86</xdr:row>
      <xdr:rowOff>144145</xdr:rowOff>
    </xdr:to>
    <xdr:sp macro="" textlink="">
      <xdr:nvSpPr>
        <xdr:cNvPr id="267" name="楕円 266">
          <a:extLst>
            <a:ext uri="{FF2B5EF4-FFF2-40B4-BE49-F238E27FC236}">
              <a16:creationId xmlns:a16="http://schemas.microsoft.com/office/drawing/2014/main" id="{00000000-0008-0000-1000-00000B010000}"/>
            </a:ext>
          </a:extLst>
        </xdr:cNvPr>
        <xdr:cNvSpPr/>
      </xdr:nvSpPr>
      <xdr:spPr>
        <a:xfrm>
          <a:off x="6235700" y="14465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93980</xdr:rowOff>
    </xdr:from>
    <xdr:to>
      <xdr:col>41</xdr:col>
      <xdr:colOff>50800</xdr:colOff>
      <xdr:row>86</xdr:row>
      <xdr:rowOff>94615</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flipV="1">
          <a:off x="6286500" y="1451483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5715</xdr:rowOff>
    </xdr:from>
    <xdr:ext cx="469900" cy="253365"/>
    <xdr:sp macro="" textlink="">
      <xdr:nvSpPr>
        <xdr:cNvPr id="269" name="n_1aveValue【福祉施設】&#10;一人当たり面積">
          <a:extLst>
            <a:ext uri="{FF2B5EF4-FFF2-40B4-BE49-F238E27FC236}">
              <a16:creationId xmlns:a16="http://schemas.microsoft.com/office/drawing/2014/main" id="{00000000-0008-0000-1000-00000D010000}"/>
            </a:ext>
          </a:extLst>
        </xdr:cNvPr>
        <xdr:cNvSpPr txBox="1"/>
      </xdr:nvSpPr>
      <xdr:spPr>
        <a:xfrm>
          <a:off x="8458200" y="14091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24765</xdr:rowOff>
    </xdr:from>
    <xdr:ext cx="469900" cy="253365"/>
    <xdr:sp macro="" textlink="">
      <xdr:nvSpPr>
        <xdr:cNvPr id="270" name="n_2aveValue【福祉施設】&#10;一人当たり面積">
          <a:extLst>
            <a:ext uri="{FF2B5EF4-FFF2-40B4-BE49-F238E27FC236}">
              <a16:creationId xmlns:a16="http://schemas.microsoft.com/office/drawing/2014/main" id="{00000000-0008-0000-1000-00000E010000}"/>
            </a:ext>
          </a:extLst>
        </xdr:cNvPr>
        <xdr:cNvSpPr txBox="1"/>
      </xdr:nvSpPr>
      <xdr:spPr>
        <a:xfrm>
          <a:off x="7677150" y="141103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36195</xdr:rowOff>
    </xdr:from>
    <xdr:ext cx="469900" cy="252095"/>
    <xdr:sp macro="" textlink="">
      <xdr:nvSpPr>
        <xdr:cNvPr id="271" name="n_3aveValue【福祉施設】&#10;一人当たり面積">
          <a:extLst>
            <a:ext uri="{FF2B5EF4-FFF2-40B4-BE49-F238E27FC236}">
              <a16:creationId xmlns:a16="http://schemas.microsoft.com/office/drawing/2014/main" id="{00000000-0008-0000-1000-00000F010000}"/>
            </a:ext>
          </a:extLst>
        </xdr:cNvPr>
        <xdr:cNvSpPr txBox="1"/>
      </xdr:nvSpPr>
      <xdr:spPr>
        <a:xfrm>
          <a:off x="6864350" y="141217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50165</xdr:rowOff>
    </xdr:from>
    <xdr:ext cx="469900" cy="252095"/>
    <xdr:sp macro="" textlink="">
      <xdr:nvSpPr>
        <xdr:cNvPr id="272" name="n_4aveValue【福祉施設】&#10;一人当たり面積">
          <a:extLst>
            <a:ext uri="{FF2B5EF4-FFF2-40B4-BE49-F238E27FC236}">
              <a16:creationId xmlns:a16="http://schemas.microsoft.com/office/drawing/2014/main" id="{00000000-0008-0000-1000-000010010000}"/>
            </a:ext>
          </a:extLst>
        </xdr:cNvPr>
        <xdr:cNvSpPr txBox="1"/>
      </xdr:nvSpPr>
      <xdr:spPr>
        <a:xfrm>
          <a:off x="6070600" y="141357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133350</xdr:rowOff>
    </xdr:from>
    <xdr:ext cx="469900" cy="252730"/>
    <xdr:sp macro="" textlink="">
      <xdr:nvSpPr>
        <xdr:cNvPr id="273" name="n_1mainValue【福祉施設】&#10;一人当たり面積">
          <a:extLst>
            <a:ext uri="{FF2B5EF4-FFF2-40B4-BE49-F238E27FC236}">
              <a16:creationId xmlns:a16="http://schemas.microsoft.com/office/drawing/2014/main" id="{00000000-0008-0000-1000-000011010000}"/>
            </a:ext>
          </a:extLst>
        </xdr:cNvPr>
        <xdr:cNvSpPr txBox="1"/>
      </xdr:nvSpPr>
      <xdr:spPr>
        <a:xfrm>
          <a:off x="8458200" y="145542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133985</xdr:rowOff>
    </xdr:from>
    <xdr:ext cx="469900" cy="253365"/>
    <xdr:sp macro="" textlink="">
      <xdr:nvSpPr>
        <xdr:cNvPr id="274" name="n_2mainValue【福祉施設】&#10;一人当たり面積">
          <a:extLst>
            <a:ext uri="{FF2B5EF4-FFF2-40B4-BE49-F238E27FC236}">
              <a16:creationId xmlns:a16="http://schemas.microsoft.com/office/drawing/2014/main" id="{00000000-0008-0000-1000-000012010000}"/>
            </a:ext>
          </a:extLst>
        </xdr:cNvPr>
        <xdr:cNvSpPr txBox="1"/>
      </xdr:nvSpPr>
      <xdr:spPr>
        <a:xfrm>
          <a:off x="7677150" y="14554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134620</xdr:rowOff>
    </xdr:from>
    <xdr:ext cx="469900" cy="253365"/>
    <xdr:sp macro="" textlink="">
      <xdr:nvSpPr>
        <xdr:cNvPr id="275" name="n_3mainValue【福祉施設】&#10;一人当たり面積">
          <a:extLst>
            <a:ext uri="{FF2B5EF4-FFF2-40B4-BE49-F238E27FC236}">
              <a16:creationId xmlns:a16="http://schemas.microsoft.com/office/drawing/2014/main" id="{00000000-0008-0000-1000-000013010000}"/>
            </a:ext>
          </a:extLst>
        </xdr:cNvPr>
        <xdr:cNvSpPr txBox="1"/>
      </xdr:nvSpPr>
      <xdr:spPr>
        <a:xfrm>
          <a:off x="6864350" y="14555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135255</xdr:rowOff>
    </xdr:from>
    <xdr:ext cx="469900" cy="253365"/>
    <xdr:sp macro="" textlink="">
      <xdr:nvSpPr>
        <xdr:cNvPr id="276" name="n_4mainValue【福祉施設】&#10;一人当たり面積">
          <a:extLst>
            <a:ext uri="{FF2B5EF4-FFF2-40B4-BE49-F238E27FC236}">
              <a16:creationId xmlns:a16="http://schemas.microsoft.com/office/drawing/2014/main" id="{00000000-0008-0000-1000-000014010000}"/>
            </a:ext>
          </a:extLst>
        </xdr:cNvPr>
        <xdr:cNvSpPr txBox="1"/>
      </xdr:nvSpPr>
      <xdr:spPr>
        <a:xfrm>
          <a:off x="6070600" y="14556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1000-000023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1000-000024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75565</xdr:rowOff>
    </xdr:from>
    <xdr:to>
      <xdr:col>90</xdr:col>
      <xdr:colOff>25400</xdr:colOff>
      <xdr:row>28</xdr:row>
      <xdr:rowOff>24765</xdr:rowOff>
    </xdr:to>
    <xdr:sp macro="" textlink="">
      <xdr:nvSpPr>
        <xdr:cNvPr id="293" name="正方形/長方形 292">
          <a:extLst>
            <a:ext uri="{FF2B5EF4-FFF2-40B4-BE49-F238E27FC236}">
              <a16:creationId xmlns:a16="http://schemas.microsoft.com/office/drawing/2014/main" id="{00000000-0008-0000-1000-000025010000}"/>
            </a:ext>
          </a:extLst>
        </xdr:cNvPr>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132715</xdr:rowOff>
    </xdr:to>
    <xdr:sp macro="" textlink="">
      <xdr:nvSpPr>
        <xdr:cNvPr id="294" name="正方形/長方形 293">
          <a:extLst>
            <a:ext uri="{FF2B5EF4-FFF2-40B4-BE49-F238E27FC236}">
              <a16:creationId xmlns:a16="http://schemas.microsoft.com/office/drawing/2014/main" id="{00000000-0008-0000-1000-000026010000}"/>
            </a:ext>
          </a:extLst>
        </xdr:cNvPr>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1000-000027010000}"/>
            </a:ext>
          </a:extLst>
        </xdr:cNvPr>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132715</xdr:rowOff>
    </xdr:to>
    <xdr:sp macro="" textlink="">
      <xdr:nvSpPr>
        <xdr:cNvPr id="296" name="正方形/長方形 295">
          <a:extLst>
            <a:ext uri="{FF2B5EF4-FFF2-40B4-BE49-F238E27FC236}">
              <a16:creationId xmlns:a16="http://schemas.microsoft.com/office/drawing/2014/main" id="{00000000-0008-0000-1000-000028010000}"/>
            </a:ext>
          </a:extLst>
        </xdr:cNvPr>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1000-000029010000}"/>
            </a:ext>
          </a:extLst>
        </xdr:cNvPr>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132715</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81915</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75565</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479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75565</xdr:rowOff>
    </xdr:from>
    <xdr:to>
      <xdr:col>89</xdr:col>
      <xdr:colOff>171450</xdr:colOff>
      <xdr:row>44</xdr:row>
      <xdr:rowOff>75565</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844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1079754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171450</xdr:colOff>
      <xdr:row>42</xdr:row>
      <xdr:rowOff>38100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11207750" y="7082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7175"/>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10797540" y="69443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1955" cy="257175"/>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10842625" y="65703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132715</xdr:rowOff>
    </xdr:from>
    <xdr:to>
      <xdr:col>89</xdr:col>
      <xdr:colOff>171450</xdr:colOff>
      <xdr:row>37</xdr:row>
      <xdr:rowOff>132715</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1207750" y="6339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1955" cy="25781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10842625" y="62014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171450</xdr:colOff>
      <xdr:row>35</xdr:row>
      <xdr:rowOff>95250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1207750" y="5966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1955" cy="25781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10842625" y="58280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56515</xdr:rowOff>
    </xdr:from>
    <xdr:to>
      <xdr:col>89</xdr:col>
      <xdr:colOff>171450</xdr:colOff>
      <xdr:row>33</xdr:row>
      <xdr:rowOff>56515</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1207750" y="5592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85725</xdr:rowOff>
    </xdr:from>
    <xdr:ext cx="401955" cy="257175"/>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10842625" y="545401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9090" cy="257175"/>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0906760" y="508127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75565</xdr:rowOff>
    </xdr:to>
    <xdr:sp macro="" textlink="">
      <xdr:nvSpPr>
        <xdr:cNvPr id="316" name="【一般廃棄物処理施設】&#10;有形固定資産減価償却率グラフ枠">
          <a:extLst>
            <a:ext uri="{FF2B5EF4-FFF2-40B4-BE49-F238E27FC236}">
              <a16:creationId xmlns:a16="http://schemas.microsoft.com/office/drawing/2014/main" id="{00000000-0008-0000-1000-00003C010000}"/>
            </a:ext>
          </a:extLst>
        </xdr:cNvPr>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41</xdr:row>
      <xdr:rowOff>109855</xdr:rowOff>
    </xdr:to>
    <xdr:cxnSp macro="">
      <xdr:nvCxnSpPr>
        <xdr:cNvPr id="317" name="直線コネクタ 316">
          <a:extLst>
            <a:ext uri="{FF2B5EF4-FFF2-40B4-BE49-F238E27FC236}">
              <a16:creationId xmlns:a16="http://schemas.microsoft.com/office/drawing/2014/main" id="{00000000-0008-0000-1000-00003D010000}"/>
            </a:ext>
          </a:extLst>
        </xdr:cNvPr>
        <xdr:cNvCxnSpPr/>
      </xdr:nvCxnSpPr>
      <xdr:spPr>
        <a:xfrm flipV="1">
          <a:off x="14699615" y="557403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113665</xdr:rowOff>
    </xdr:from>
    <xdr:ext cx="403860" cy="258445"/>
    <xdr:sp macro="" textlink="">
      <xdr:nvSpPr>
        <xdr:cNvPr id="318" name="【一般廃棄物処理施設】&#10;有形固定資産減価償却率最小値テキスト">
          <a:extLst>
            <a:ext uri="{FF2B5EF4-FFF2-40B4-BE49-F238E27FC236}">
              <a16:creationId xmlns:a16="http://schemas.microsoft.com/office/drawing/2014/main" id="{00000000-0008-0000-1000-00003E010000}"/>
            </a:ext>
          </a:extLst>
        </xdr:cNvPr>
        <xdr:cNvSpPr txBox="1"/>
      </xdr:nvSpPr>
      <xdr:spPr>
        <a:xfrm>
          <a:off x="14738350" y="69907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109855</xdr:rowOff>
    </xdr:from>
    <xdr:to>
      <xdr:col>86</xdr:col>
      <xdr:colOff>25400</xdr:colOff>
      <xdr:row>41</xdr:row>
      <xdr:rowOff>109855</xdr:rowOff>
    </xdr:to>
    <xdr:cxnSp macro="">
      <xdr:nvCxnSpPr>
        <xdr:cNvPr id="319" name="直線コネクタ 318">
          <a:extLst>
            <a:ext uri="{FF2B5EF4-FFF2-40B4-BE49-F238E27FC236}">
              <a16:creationId xmlns:a16="http://schemas.microsoft.com/office/drawing/2014/main" id="{00000000-0008-0000-1000-00003F010000}"/>
            </a:ext>
          </a:extLst>
        </xdr:cNvPr>
        <xdr:cNvCxnSpPr/>
      </xdr:nvCxnSpPr>
      <xdr:spPr>
        <a:xfrm>
          <a:off x="14611350" y="6986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155575</xdr:rowOff>
    </xdr:from>
    <xdr:ext cx="403860" cy="258445"/>
    <xdr:sp macro="" textlink="">
      <xdr:nvSpPr>
        <xdr:cNvPr id="320" name="【一般廃棄物処理施設】&#10;有形固定資産減価償却率最大値テキスト">
          <a:extLst>
            <a:ext uri="{FF2B5EF4-FFF2-40B4-BE49-F238E27FC236}">
              <a16:creationId xmlns:a16="http://schemas.microsoft.com/office/drawing/2014/main" id="{00000000-0008-0000-1000-000040010000}"/>
            </a:ext>
          </a:extLst>
        </xdr:cNvPr>
        <xdr:cNvSpPr txBox="1"/>
      </xdr:nvSpPr>
      <xdr:spPr>
        <a:xfrm>
          <a:off x="14738350" y="53562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321" name="直線コネクタ 320">
          <a:extLst>
            <a:ext uri="{FF2B5EF4-FFF2-40B4-BE49-F238E27FC236}">
              <a16:creationId xmlns:a16="http://schemas.microsoft.com/office/drawing/2014/main" id="{00000000-0008-0000-1000-000041010000}"/>
            </a:ext>
          </a:extLst>
        </xdr:cNvPr>
        <xdr:cNvCxnSpPr/>
      </xdr:nvCxnSpPr>
      <xdr:spPr>
        <a:xfrm>
          <a:off x="14611350" y="5574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62865</xdr:rowOff>
    </xdr:from>
    <xdr:ext cx="403860" cy="258445"/>
    <xdr:sp macro="" textlink="">
      <xdr:nvSpPr>
        <xdr:cNvPr id="322" name="【一般廃棄物処理施設】&#10;有形固定資産減価償却率平均値テキスト">
          <a:extLst>
            <a:ext uri="{FF2B5EF4-FFF2-40B4-BE49-F238E27FC236}">
              <a16:creationId xmlns:a16="http://schemas.microsoft.com/office/drawing/2014/main" id="{00000000-0008-0000-1000-000042010000}"/>
            </a:ext>
          </a:extLst>
        </xdr:cNvPr>
        <xdr:cNvSpPr txBox="1"/>
      </xdr:nvSpPr>
      <xdr:spPr>
        <a:xfrm>
          <a:off x="14738350" y="610171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40005</xdr:rowOff>
    </xdr:from>
    <xdr:to>
      <xdr:col>85</xdr:col>
      <xdr:colOff>171450</xdr:colOff>
      <xdr:row>37</xdr:row>
      <xdr:rowOff>142240</xdr:rowOff>
    </xdr:to>
    <xdr:sp macro="" textlink="">
      <xdr:nvSpPr>
        <xdr:cNvPr id="323" name="フローチャート: 判断 322">
          <a:extLst>
            <a:ext uri="{FF2B5EF4-FFF2-40B4-BE49-F238E27FC236}">
              <a16:creationId xmlns:a16="http://schemas.microsoft.com/office/drawing/2014/main" id="{00000000-0008-0000-1000-000043010000}"/>
            </a:ext>
          </a:extLst>
        </xdr:cNvPr>
        <xdr:cNvSpPr/>
      </xdr:nvSpPr>
      <xdr:spPr>
        <a:xfrm>
          <a:off x="14649450" y="624649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41910</xdr:rowOff>
    </xdr:from>
    <xdr:to>
      <xdr:col>81</xdr:col>
      <xdr:colOff>101600</xdr:colOff>
      <xdr:row>37</xdr:row>
      <xdr:rowOff>143510</xdr:rowOff>
    </xdr:to>
    <xdr:sp macro="" textlink="">
      <xdr:nvSpPr>
        <xdr:cNvPr id="324" name="フローチャート: 判断 323">
          <a:extLst>
            <a:ext uri="{FF2B5EF4-FFF2-40B4-BE49-F238E27FC236}">
              <a16:creationId xmlns:a16="http://schemas.microsoft.com/office/drawing/2014/main" id="{00000000-0008-0000-1000-000044010000}"/>
            </a:ext>
          </a:extLst>
        </xdr:cNvPr>
        <xdr:cNvSpPr/>
      </xdr:nvSpPr>
      <xdr:spPr>
        <a:xfrm>
          <a:off x="1388745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25" name="フローチャート: 判断 324">
          <a:extLst>
            <a:ext uri="{FF2B5EF4-FFF2-40B4-BE49-F238E27FC236}">
              <a16:creationId xmlns:a16="http://schemas.microsoft.com/office/drawing/2014/main" id="{00000000-0008-0000-1000-000045010000}"/>
            </a:ext>
          </a:extLst>
        </xdr:cNvPr>
        <xdr:cNvSpPr/>
      </xdr:nvSpPr>
      <xdr:spPr>
        <a:xfrm>
          <a:off x="13093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23495</xdr:rowOff>
    </xdr:to>
    <xdr:sp macro="" textlink="">
      <xdr:nvSpPr>
        <xdr:cNvPr id="326" name="フローチャート: 判断 325">
          <a:extLst>
            <a:ext uri="{FF2B5EF4-FFF2-40B4-BE49-F238E27FC236}">
              <a16:creationId xmlns:a16="http://schemas.microsoft.com/office/drawing/2014/main" id="{00000000-0008-0000-1000-000046010000}"/>
            </a:ext>
          </a:extLst>
        </xdr:cNvPr>
        <xdr:cNvSpPr/>
      </xdr:nvSpPr>
      <xdr:spPr>
        <a:xfrm>
          <a:off x="12299950" y="63004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26670</xdr:rowOff>
    </xdr:from>
    <xdr:to>
      <xdr:col>67</xdr:col>
      <xdr:colOff>101600</xdr:colOff>
      <xdr:row>37</xdr:row>
      <xdr:rowOff>128905</xdr:rowOff>
    </xdr:to>
    <xdr:sp macro="" textlink="">
      <xdr:nvSpPr>
        <xdr:cNvPr id="327" name="フローチャート: 判断 326">
          <a:extLst>
            <a:ext uri="{FF2B5EF4-FFF2-40B4-BE49-F238E27FC236}">
              <a16:creationId xmlns:a16="http://schemas.microsoft.com/office/drawing/2014/main" id="{00000000-0008-0000-1000-000047010000}"/>
            </a:ext>
          </a:extLst>
        </xdr:cNvPr>
        <xdr:cNvSpPr/>
      </xdr:nvSpPr>
      <xdr:spPr>
        <a:xfrm>
          <a:off x="11487150" y="62331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7810"/>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145288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0730" cy="25781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13766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7810"/>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12973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73660</xdr:rowOff>
    </xdr:from>
    <xdr:ext cx="762000" cy="25781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12172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0730" cy="25781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11366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41910</xdr:rowOff>
    </xdr:from>
    <xdr:to>
      <xdr:col>85</xdr:col>
      <xdr:colOff>171450</xdr:colOff>
      <xdr:row>39</xdr:row>
      <xdr:rowOff>143510</xdr:rowOff>
    </xdr:to>
    <xdr:sp macro="" textlink="">
      <xdr:nvSpPr>
        <xdr:cNvPr id="333" name="楕円 332">
          <a:extLst>
            <a:ext uri="{FF2B5EF4-FFF2-40B4-BE49-F238E27FC236}">
              <a16:creationId xmlns:a16="http://schemas.microsoft.com/office/drawing/2014/main" id="{00000000-0008-0000-1000-00004D010000}"/>
            </a:ext>
          </a:extLst>
        </xdr:cNvPr>
        <xdr:cNvSpPr/>
      </xdr:nvSpPr>
      <xdr:spPr>
        <a:xfrm>
          <a:off x="14649450" y="6583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20320</xdr:rowOff>
    </xdr:from>
    <xdr:ext cx="403860" cy="258445"/>
    <xdr:sp macro="" textlink="">
      <xdr:nvSpPr>
        <xdr:cNvPr id="334" name="【一般廃棄物処理施設】&#10;有形固定資産減価償却率該当値テキスト">
          <a:extLst>
            <a:ext uri="{FF2B5EF4-FFF2-40B4-BE49-F238E27FC236}">
              <a16:creationId xmlns:a16="http://schemas.microsoft.com/office/drawing/2014/main" id="{00000000-0008-0000-1000-00004E010000}"/>
            </a:ext>
          </a:extLst>
        </xdr:cNvPr>
        <xdr:cNvSpPr txBox="1"/>
      </xdr:nvSpPr>
      <xdr:spPr>
        <a:xfrm>
          <a:off x="14738350" y="65620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87630</xdr:rowOff>
    </xdr:from>
    <xdr:to>
      <xdr:col>81</xdr:col>
      <xdr:colOff>101600</xdr:colOff>
      <xdr:row>40</xdr:row>
      <xdr:rowOff>17780</xdr:rowOff>
    </xdr:to>
    <xdr:sp macro="" textlink="">
      <xdr:nvSpPr>
        <xdr:cNvPr id="335" name="楕円 334">
          <a:extLst>
            <a:ext uri="{FF2B5EF4-FFF2-40B4-BE49-F238E27FC236}">
              <a16:creationId xmlns:a16="http://schemas.microsoft.com/office/drawing/2014/main" id="{00000000-0008-0000-1000-00004F010000}"/>
            </a:ext>
          </a:extLst>
        </xdr:cNvPr>
        <xdr:cNvSpPr/>
      </xdr:nvSpPr>
      <xdr:spPr>
        <a:xfrm>
          <a:off x="13887450" y="6629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138430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flipV="1">
          <a:off x="13938250" y="6635115"/>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112395</xdr:rowOff>
    </xdr:from>
    <xdr:to>
      <xdr:col>76</xdr:col>
      <xdr:colOff>165100</xdr:colOff>
      <xdr:row>40</xdr:row>
      <xdr:rowOff>42545</xdr:rowOff>
    </xdr:to>
    <xdr:sp macro="" textlink="">
      <xdr:nvSpPr>
        <xdr:cNvPr id="337" name="楕円 336">
          <a:extLst>
            <a:ext uri="{FF2B5EF4-FFF2-40B4-BE49-F238E27FC236}">
              <a16:creationId xmlns:a16="http://schemas.microsoft.com/office/drawing/2014/main" id="{00000000-0008-0000-1000-000051010000}"/>
            </a:ext>
          </a:extLst>
        </xdr:cNvPr>
        <xdr:cNvSpPr/>
      </xdr:nvSpPr>
      <xdr:spPr>
        <a:xfrm>
          <a:off x="13093700" y="665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138430</xdr:rowOff>
    </xdr:from>
    <xdr:to>
      <xdr:col>81</xdr:col>
      <xdr:colOff>50800</xdr:colOff>
      <xdr:row>39</xdr:row>
      <xdr:rowOff>163830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flipV="1">
          <a:off x="13144500" y="668020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339" name="楕円 338">
          <a:extLst>
            <a:ext uri="{FF2B5EF4-FFF2-40B4-BE49-F238E27FC236}">
              <a16:creationId xmlns:a16="http://schemas.microsoft.com/office/drawing/2014/main" id="{00000000-0008-0000-1000-000053010000}"/>
            </a:ext>
          </a:extLst>
        </xdr:cNvPr>
        <xdr:cNvSpPr/>
      </xdr:nvSpPr>
      <xdr:spPr>
        <a:xfrm>
          <a:off x="12299950" y="6601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39</xdr:row>
      <xdr:rowOff>109855</xdr:rowOff>
    </xdr:from>
    <xdr:to>
      <xdr:col>76</xdr:col>
      <xdr:colOff>114300</xdr:colOff>
      <xdr:row>39</xdr:row>
      <xdr:rowOff>163830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12344400" y="6651625"/>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xdr:rowOff>
    </xdr:from>
    <xdr:to>
      <xdr:col>67</xdr:col>
      <xdr:colOff>101600</xdr:colOff>
      <xdr:row>39</xdr:row>
      <xdr:rowOff>113030</xdr:rowOff>
    </xdr:to>
    <xdr:sp macro="" textlink="">
      <xdr:nvSpPr>
        <xdr:cNvPr id="341" name="楕円 340">
          <a:extLst>
            <a:ext uri="{FF2B5EF4-FFF2-40B4-BE49-F238E27FC236}">
              <a16:creationId xmlns:a16="http://schemas.microsoft.com/office/drawing/2014/main" id="{00000000-0008-0000-1000-000055010000}"/>
            </a:ext>
          </a:extLst>
        </xdr:cNvPr>
        <xdr:cNvSpPr/>
      </xdr:nvSpPr>
      <xdr:spPr>
        <a:xfrm>
          <a:off x="11487150" y="6553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62865</xdr:rowOff>
    </xdr:from>
    <xdr:to>
      <xdr:col>71</xdr:col>
      <xdr:colOff>171450</xdr:colOff>
      <xdr:row>39</xdr:row>
      <xdr:rowOff>109855</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1537950" y="6604635"/>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160655</xdr:rowOff>
    </xdr:from>
    <xdr:ext cx="403860" cy="257175"/>
    <xdr:sp macro="" textlink="">
      <xdr:nvSpPr>
        <xdr:cNvPr id="343" name="n_1aveValue【一般廃棄物処理施設】&#10;有形固定資産減価償却率">
          <a:extLst>
            <a:ext uri="{FF2B5EF4-FFF2-40B4-BE49-F238E27FC236}">
              <a16:creationId xmlns:a16="http://schemas.microsoft.com/office/drawing/2014/main" id="{00000000-0008-0000-1000-000057010000}"/>
            </a:ext>
          </a:extLst>
        </xdr:cNvPr>
        <xdr:cNvSpPr txBox="1"/>
      </xdr:nvSpPr>
      <xdr:spPr>
        <a:xfrm>
          <a:off x="13742035" y="603186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167640</xdr:rowOff>
    </xdr:from>
    <xdr:ext cx="403860" cy="258445"/>
    <xdr:sp macro="" textlink="">
      <xdr:nvSpPr>
        <xdr:cNvPr id="344" name="n_2aveValue【一般廃棄物処理施設】&#10;有形固定資産減価償却率">
          <a:extLst>
            <a:ext uri="{FF2B5EF4-FFF2-40B4-BE49-F238E27FC236}">
              <a16:creationId xmlns:a16="http://schemas.microsoft.com/office/drawing/2014/main" id="{00000000-0008-0000-1000-000058010000}"/>
            </a:ext>
          </a:extLst>
        </xdr:cNvPr>
        <xdr:cNvSpPr txBox="1"/>
      </xdr:nvSpPr>
      <xdr:spPr>
        <a:xfrm>
          <a:off x="12960985" y="60388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40005</xdr:rowOff>
    </xdr:from>
    <xdr:ext cx="405130" cy="258445"/>
    <xdr:sp macro="" textlink="">
      <xdr:nvSpPr>
        <xdr:cNvPr id="345" name="n_3aveValue【一般廃棄物処理施設】&#10;有形固定資産減価償却率">
          <a:extLst>
            <a:ext uri="{FF2B5EF4-FFF2-40B4-BE49-F238E27FC236}">
              <a16:creationId xmlns:a16="http://schemas.microsoft.com/office/drawing/2014/main" id="{00000000-0008-0000-1000-000059010000}"/>
            </a:ext>
          </a:extLst>
        </xdr:cNvPr>
        <xdr:cNvSpPr txBox="1"/>
      </xdr:nvSpPr>
      <xdr:spPr>
        <a:xfrm>
          <a:off x="12167235" y="6078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144780</xdr:rowOff>
    </xdr:from>
    <xdr:ext cx="403860" cy="257810"/>
    <xdr:sp macro="" textlink="">
      <xdr:nvSpPr>
        <xdr:cNvPr id="346" name="n_4aveValue【一般廃棄物処理施設】&#10;有形固定資産減価償却率">
          <a:extLst>
            <a:ext uri="{FF2B5EF4-FFF2-40B4-BE49-F238E27FC236}">
              <a16:creationId xmlns:a16="http://schemas.microsoft.com/office/drawing/2014/main" id="{00000000-0008-0000-1000-00005A010000}"/>
            </a:ext>
          </a:extLst>
        </xdr:cNvPr>
        <xdr:cNvSpPr txBox="1"/>
      </xdr:nvSpPr>
      <xdr:spPr>
        <a:xfrm>
          <a:off x="11354435" y="6015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8890</xdr:rowOff>
    </xdr:from>
    <xdr:ext cx="403860" cy="258445"/>
    <xdr:sp macro="" textlink="">
      <xdr:nvSpPr>
        <xdr:cNvPr id="347" name="n_1mainValue【一般廃棄物処理施設】&#10;有形固定資産減価償却率">
          <a:extLst>
            <a:ext uri="{FF2B5EF4-FFF2-40B4-BE49-F238E27FC236}">
              <a16:creationId xmlns:a16="http://schemas.microsoft.com/office/drawing/2014/main" id="{00000000-0008-0000-1000-00005B010000}"/>
            </a:ext>
          </a:extLst>
        </xdr:cNvPr>
        <xdr:cNvSpPr txBox="1"/>
      </xdr:nvSpPr>
      <xdr:spPr>
        <a:xfrm>
          <a:off x="13742035" y="67183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34290</xdr:rowOff>
    </xdr:from>
    <xdr:ext cx="403860" cy="257810"/>
    <xdr:sp macro="" textlink="">
      <xdr:nvSpPr>
        <xdr:cNvPr id="348" name="n_2mainValue【一般廃棄物処理施設】&#10;有形固定資産減価償却率">
          <a:extLst>
            <a:ext uri="{FF2B5EF4-FFF2-40B4-BE49-F238E27FC236}">
              <a16:creationId xmlns:a16="http://schemas.microsoft.com/office/drawing/2014/main" id="{00000000-0008-0000-1000-00005C010000}"/>
            </a:ext>
          </a:extLst>
        </xdr:cNvPr>
        <xdr:cNvSpPr txBox="1"/>
      </xdr:nvSpPr>
      <xdr:spPr>
        <a:xfrm>
          <a:off x="12960985" y="6743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152400</xdr:rowOff>
    </xdr:from>
    <xdr:ext cx="405130" cy="258445"/>
    <xdr:sp macro="" textlink="">
      <xdr:nvSpPr>
        <xdr:cNvPr id="349" name="n_3mainValue【一般廃棄物処理施設】&#10;有形固定資産減価償却率">
          <a:extLst>
            <a:ext uri="{FF2B5EF4-FFF2-40B4-BE49-F238E27FC236}">
              <a16:creationId xmlns:a16="http://schemas.microsoft.com/office/drawing/2014/main" id="{00000000-0008-0000-1000-00005D010000}"/>
            </a:ext>
          </a:extLst>
        </xdr:cNvPr>
        <xdr:cNvSpPr txBox="1"/>
      </xdr:nvSpPr>
      <xdr:spPr>
        <a:xfrm>
          <a:off x="12167235" y="6694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104775</xdr:rowOff>
    </xdr:from>
    <xdr:ext cx="403860" cy="257175"/>
    <xdr:sp macro="" textlink="">
      <xdr:nvSpPr>
        <xdr:cNvPr id="350" name="n_4mainValue【一般廃棄物処理施設】&#10;有形固定資産減価償却率">
          <a:extLst>
            <a:ext uri="{FF2B5EF4-FFF2-40B4-BE49-F238E27FC236}">
              <a16:creationId xmlns:a16="http://schemas.microsoft.com/office/drawing/2014/main" id="{00000000-0008-0000-1000-00005E010000}"/>
            </a:ext>
          </a:extLst>
        </xdr:cNvPr>
        <xdr:cNvSpPr txBox="1"/>
      </xdr:nvSpPr>
      <xdr:spPr>
        <a:xfrm>
          <a:off x="11354435" y="664654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75565</xdr:rowOff>
    </xdr:from>
    <xdr:to>
      <xdr:col>120</xdr:col>
      <xdr:colOff>152400</xdr:colOff>
      <xdr:row>28</xdr:row>
      <xdr:rowOff>24765</xdr:rowOff>
    </xdr:to>
    <xdr:sp macro="" textlink="">
      <xdr:nvSpPr>
        <xdr:cNvPr id="351" name="正方形/長方形 350">
          <a:extLst>
            <a:ext uri="{FF2B5EF4-FFF2-40B4-BE49-F238E27FC236}">
              <a16:creationId xmlns:a16="http://schemas.microsoft.com/office/drawing/2014/main" id="{00000000-0008-0000-1000-00005F010000}"/>
            </a:ext>
          </a:extLst>
        </xdr:cNvPr>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132715</xdr:rowOff>
    </xdr:to>
    <xdr:sp macro="" textlink="">
      <xdr:nvSpPr>
        <xdr:cNvPr id="352" name="正方形/長方形 351">
          <a:extLst>
            <a:ext uri="{FF2B5EF4-FFF2-40B4-BE49-F238E27FC236}">
              <a16:creationId xmlns:a16="http://schemas.microsoft.com/office/drawing/2014/main" id="{00000000-0008-0000-1000-000060010000}"/>
            </a:ext>
          </a:extLst>
        </xdr:cNvPr>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1000-000061010000}"/>
            </a:ext>
          </a:extLst>
        </xdr:cNvPr>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132715</xdr:rowOff>
    </xdr:to>
    <xdr:sp macro="" textlink="">
      <xdr:nvSpPr>
        <xdr:cNvPr id="354" name="正方形/長方形 353">
          <a:extLst>
            <a:ext uri="{FF2B5EF4-FFF2-40B4-BE49-F238E27FC236}">
              <a16:creationId xmlns:a16="http://schemas.microsoft.com/office/drawing/2014/main" id="{00000000-0008-0000-1000-000062010000}"/>
            </a:ext>
          </a:extLst>
        </xdr:cNvPr>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1000-000063010000}"/>
            </a:ext>
          </a:extLst>
        </xdr:cNvPr>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132715</xdr:rowOff>
    </xdr:to>
    <xdr:sp macro="" textlink="">
      <xdr:nvSpPr>
        <xdr:cNvPr id="356" name="正方形/長方形 355">
          <a:extLst>
            <a:ext uri="{FF2B5EF4-FFF2-40B4-BE49-F238E27FC236}">
              <a16:creationId xmlns:a16="http://schemas.microsoft.com/office/drawing/2014/main" id="{00000000-0008-0000-1000-000064010000}"/>
            </a:ext>
          </a:extLst>
        </xdr:cNvPr>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81915</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75565</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479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1644015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75565</xdr:rowOff>
    </xdr:from>
    <xdr:to>
      <xdr:col>120</xdr:col>
      <xdr:colOff>114300</xdr:colOff>
      <xdr:row>44</xdr:row>
      <xdr:rowOff>75565</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a:off x="164592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7175"/>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16248380" y="69443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28575</xdr:rowOff>
    </xdr:from>
    <xdr:ext cx="595630" cy="257175"/>
    <xdr:sp macro="" textlink="">
      <xdr:nvSpPr>
        <xdr:cNvPr id="364" name="テキスト ボックス 363">
          <a:extLst>
            <a:ext uri="{FF2B5EF4-FFF2-40B4-BE49-F238E27FC236}">
              <a16:creationId xmlns:a16="http://schemas.microsoft.com/office/drawing/2014/main" id="{00000000-0008-0000-1000-00006C010000}"/>
            </a:ext>
          </a:extLst>
        </xdr:cNvPr>
        <xdr:cNvSpPr txBox="1"/>
      </xdr:nvSpPr>
      <xdr:spPr>
        <a:xfrm>
          <a:off x="15939770" y="657034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132715</xdr:rowOff>
    </xdr:from>
    <xdr:to>
      <xdr:col>120</xdr:col>
      <xdr:colOff>114300</xdr:colOff>
      <xdr:row>37</xdr:row>
      <xdr:rowOff>132715</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164592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5630" cy="257810"/>
    <xdr:sp macro="" textlink="">
      <xdr:nvSpPr>
        <xdr:cNvPr id="366" name="テキスト ボックス 365">
          <a:extLst>
            <a:ext uri="{FF2B5EF4-FFF2-40B4-BE49-F238E27FC236}">
              <a16:creationId xmlns:a16="http://schemas.microsoft.com/office/drawing/2014/main" id="{00000000-0008-0000-1000-00006E010000}"/>
            </a:ext>
          </a:extLst>
        </xdr:cNvPr>
        <xdr:cNvSpPr txBox="1"/>
      </xdr:nvSpPr>
      <xdr:spPr>
        <a:xfrm>
          <a:off x="15939770" y="620141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164592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5630" cy="25781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15939770" y="582803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56515</xdr:rowOff>
    </xdr:from>
    <xdr:to>
      <xdr:col>120</xdr:col>
      <xdr:colOff>114300</xdr:colOff>
      <xdr:row>33</xdr:row>
      <xdr:rowOff>56515</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64592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85725</xdr:rowOff>
    </xdr:from>
    <xdr:ext cx="685800" cy="257175"/>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5849600" y="545401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800" cy="257175"/>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5849600" y="508127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75565</xdr:rowOff>
    </xdr:to>
    <xdr:sp macro="" textlink="">
      <xdr:nvSpPr>
        <xdr:cNvPr id="373" name="【一般廃棄物処理施設】&#10;一人当たり有形固定資産（償却資産）額グラフ枠">
          <a:extLst>
            <a:ext uri="{FF2B5EF4-FFF2-40B4-BE49-F238E27FC236}">
              <a16:creationId xmlns:a16="http://schemas.microsoft.com/office/drawing/2014/main" id="{00000000-0008-0000-1000-000075010000}"/>
            </a:ext>
          </a:extLst>
        </xdr:cNvPr>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42</xdr:row>
      <xdr:rowOff>34290</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flipV="1">
          <a:off x="19951065" y="553593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38100</xdr:rowOff>
    </xdr:from>
    <xdr:ext cx="468630" cy="258445"/>
    <xdr:sp macro="" textlink="">
      <xdr:nvSpPr>
        <xdr:cNvPr id="375" name="【一般廃棄物処理施設】&#10;一人当たり有形固定資産（償却資産）額最小値テキスト">
          <a:extLst>
            <a:ext uri="{FF2B5EF4-FFF2-40B4-BE49-F238E27FC236}">
              <a16:creationId xmlns:a16="http://schemas.microsoft.com/office/drawing/2014/main" id="{00000000-0008-0000-1000-000077010000}"/>
            </a:ext>
          </a:extLst>
        </xdr:cNvPr>
        <xdr:cNvSpPr txBox="1"/>
      </xdr:nvSpPr>
      <xdr:spPr>
        <a:xfrm>
          <a:off x="19989800" y="70827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34290</xdr:rowOff>
    </xdr:from>
    <xdr:to>
      <xdr:col>116</xdr:col>
      <xdr:colOff>152400</xdr:colOff>
      <xdr:row>42</xdr:row>
      <xdr:rowOff>34290</xdr:rowOff>
    </xdr:to>
    <xdr:cxnSp macro="">
      <xdr:nvCxnSpPr>
        <xdr:cNvPr id="376" name="直線コネクタ 375">
          <a:extLst>
            <a:ext uri="{FF2B5EF4-FFF2-40B4-BE49-F238E27FC236}">
              <a16:creationId xmlns:a16="http://schemas.microsoft.com/office/drawing/2014/main" id="{00000000-0008-0000-1000-000078010000}"/>
            </a:ext>
          </a:extLst>
        </xdr:cNvPr>
        <xdr:cNvCxnSpPr/>
      </xdr:nvCxnSpPr>
      <xdr:spPr>
        <a:xfrm>
          <a:off x="19881850" y="7078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116205</xdr:rowOff>
    </xdr:from>
    <xdr:ext cx="688975" cy="258445"/>
    <xdr:sp macro="" textlink="">
      <xdr:nvSpPr>
        <xdr:cNvPr id="377" name="【一般廃棄物処理施設】&#10;一人当たり有形固定資産（償却資産）額最大値テキスト">
          <a:extLst>
            <a:ext uri="{FF2B5EF4-FFF2-40B4-BE49-F238E27FC236}">
              <a16:creationId xmlns:a16="http://schemas.microsoft.com/office/drawing/2014/main" id="{00000000-0008-0000-1000-000079010000}"/>
            </a:ext>
          </a:extLst>
        </xdr:cNvPr>
        <xdr:cNvSpPr txBox="1"/>
      </xdr:nvSpPr>
      <xdr:spPr>
        <a:xfrm>
          <a:off x="19989800" y="531685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1,246,247</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a:off x="19881850" y="5535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23495</xdr:rowOff>
    </xdr:from>
    <xdr:ext cx="597535" cy="258445"/>
    <xdr:sp macro="" textlink="">
      <xdr:nvSpPr>
        <xdr:cNvPr id="379" name="【一般廃棄物処理施設】&#10;一人当たり有形固定資産（償却資産）額平均値テキスト">
          <a:extLst>
            <a:ext uri="{FF2B5EF4-FFF2-40B4-BE49-F238E27FC236}">
              <a16:creationId xmlns:a16="http://schemas.microsoft.com/office/drawing/2014/main" id="{00000000-0008-0000-1000-00007B010000}"/>
            </a:ext>
          </a:extLst>
        </xdr:cNvPr>
        <xdr:cNvSpPr txBox="1"/>
      </xdr:nvSpPr>
      <xdr:spPr>
        <a:xfrm>
          <a:off x="19989800" y="6565265"/>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1270</xdr:rowOff>
    </xdr:from>
    <xdr:to>
      <xdr:col>116</xdr:col>
      <xdr:colOff>114300</xdr:colOff>
      <xdr:row>40</xdr:row>
      <xdr:rowOff>102870</xdr:rowOff>
    </xdr:to>
    <xdr:sp macro="" textlink="">
      <xdr:nvSpPr>
        <xdr:cNvPr id="380" name="フローチャート: 判断 379">
          <a:extLst>
            <a:ext uri="{FF2B5EF4-FFF2-40B4-BE49-F238E27FC236}">
              <a16:creationId xmlns:a16="http://schemas.microsoft.com/office/drawing/2014/main" id="{00000000-0008-0000-1000-00007C010000}"/>
            </a:ext>
          </a:extLst>
        </xdr:cNvPr>
        <xdr:cNvSpPr/>
      </xdr:nvSpPr>
      <xdr:spPr>
        <a:xfrm>
          <a:off x="199009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37465</xdr:rowOff>
    </xdr:from>
    <xdr:to>
      <xdr:col>112</xdr:col>
      <xdr:colOff>38100</xdr:colOff>
      <xdr:row>40</xdr:row>
      <xdr:rowOff>138430</xdr:rowOff>
    </xdr:to>
    <xdr:sp macro="" textlink="">
      <xdr:nvSpPr>
        <xdr:cNvPr id="381" name="フローチャート: 判断 380">
          <a:extLst>
            <a:ext uri="{FF2B5EF4-FFF2-40B4-BE49-F238E27FC236}">
              <a16:creationId xmlns:a16="http://schemas.microsoft.com/office/drawing/2014/main" id="{00000000-0008-0000-1000-00007D010000}"/>
            </a:ext>
          </a:extLst>
        </xdr:cNvPr>
        <xdr:cNvSpPr/>
      </xdr:nvSpPr>
      <xdr:spPr>
        <a:xfrm>
          <a:off x="19157950" y="674687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74295</xdr:rowOff>
    </xdr:from>
    <xdr:to>
      <xdr:col>107</xdr:col>
      <xdr:colOff>101600</xdr:colOff>
      <xdr:row>41</xdr:row>
      <xdr:rowOff>5080</xdr:rowOff>
    </xdr:to>
    <xdr:sp macro="" textlink="">
      <xdr:nvSpPr>
        <xdr:cNvPr id="382" name="フローチャート: 判断 381">
          <a:extLst>
            <a:ext uri="{FF2B5EF4-FFF2-40B4-BE49-F238E27FC236}">
              <a16:creationId xmlns:a16="http://schemas.microsoft.com/office/drawing/2014/main" id="{00000000-0008-0000-1000-00007E010000}"/>
            </a:ext>
          </a:extLst>
        </xdr:cNvPr>
        <xdr:cNvSpPr/>
      </xdr:nvSpPr>
      <xdr:spPr>
        <a:xfrm>
          <a:off x="18345150" y="67837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97790</xdr:rowOff>
    </xdr:from>
    <xdr:to>
      <xdr:col>102</xdr:col>
      <xdr:colOff>165100</xdr:colOff>
      <xdr:row>41</xdr:row>
      <xdr:rowOff>28575</xdr:rowOff>
    </xdr:to>
    <xdr:sp macro="" textlink="">
      <xdr:nvSpPr>
        <xdr:cNvPr id="383" name="フローチャート: 判断 382">
          <a:extLst>
            <a:ext uri="{FF2B5EF4-FFF2-40B4-BE49-F238E27FC236}">
              <a16:creationId xmlns:a16="http://schemas.microsoft.com/office/drawing/2014/main" id="{00000000-0008-0000-1000-00007F010000}"/>
            </a:ext>
          </a:extLst>
        </xdr:cNvPr>
        <xdr:cNvSpPr/>
      </xdr:nvSpPr>
      <xdr:spPr>
        <a:xfrm>
          <a:off x="17551400" y="6807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118745</xdr:rowOff>
    </xdr:from>
    <xdr:to>
      <xdr:col>98</xdr:col>
      <xdr:colOff>38100</xdr:colOff>
      <xdr:row>41</xdr:row>
      <xdr:rowOff>48895</xdr:rowOff>
    </xdr:to>
    <xdr:sp macro="" textlink="">
      <xdr:nvSpPr>
        <xdr:cNvPr id="384" name="フローチャート: 判断 383">
          <a:extLst>
            <a:ext uri="{FF2B5EF4-FFF2-40B4-BE49-F238E27FC236}">
              <a16:creationId xmlns:a16="http://schemas.microsoft.com/office/drawing/2014/main" id="{00000000-0008-0000-1000-000080010000}"/>
            </a:ext>
          </a:extLst>
        </xdr:cNvPr>
        <xdr:cNvSpPr/>
      </xdr:nvSpPr>
      <xdr:spPr>
        <a:xfrm>
          <a:off x="16757650" y="68281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781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19780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73660</xdr:rowOff>
    </xdr:from>
    <xdr:ext cx="762000" cy="257810"/>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19030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0730" cy="25781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18224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781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174307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73660</xdr:rowOff>
    </xdr:from>
    <xdr:ext cx="762000" cy="25781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166306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149225</xdr:rowOff>
    </xdr:from>
    <xdr:to>
      <xdr:col>116</xdr:col>
      <xdr:colOff>114300</xdr:colOff>
      <xdr:row>41</xdr:row>
      <xdr:rowOff>78740</xdr:rowOff>
    </xdr:to>
    <xdr:sp macro="" textlink="">
      <xdr:nvSpPr>
        <xdr:cNvPr id="390" name="楕円 389">
          <a:extLst>
            <a:ext uri="{FF2B5EF4-FFF2-40B4-BE49-F238E27FC236}">
              <a16:creationId xmlns:a16="http://schemas.microsoft.com/office/drawing/2014/main" id="{00000000-0008-0000-1000-000086010000}"/>
            </a:ext>
          </a:extLst>
        </xdr:cNvPr>
        <xdr:cNvSpPr/>
      </xdr:nvSpPr>
      <xdr:spPr>
        <a:xfrm>
          <a:off x="19900900" y="68586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127635</xdr:rowOff>
    </xdr:from>
    <xdr:ext cx="597535" cy="257810"/>
    <xdr:sp macro="" textlink="">
      <xdr:nvSpPr>
        <xdr:cNvPr id="391" name="【一般廃棄物処理施設】&#10;一人当たり有形固定資産（償却資産）額該当値テキスト">
          <a:extLst>
            <a:ext uri="{FF2B5EF4-FFF2-40B4-BE49-F238E27FC236}">
              <a16:creationId xmlns:a16="http://schemas.microsoft.com/office/drawing/2014/main" id="{00000000-0008-0000-1000-000087010000}"/>
            </a:ext>
          </a:extLst>
        </xdr:cNvPr>
        <xdr:cNvSpPr txBox="1"/>
      </xdr:nvSpPr>
      <xdr:spPr>
        <a:xfrm>
          <a:off x="19989800" y="6837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142,338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163195</xdr:rowOff>
    </xdr:from>
    <xdr:to>
      <xdr:col>112</xdr:col>
      <xdr:colOff>38100</xdr:colOff>
      <xdr:row>41</xdr:row>
      <xdr:rowOff>93345</xdr:rowOff>
    </xdr:to>
    <xdr:sp macro="" textlink="">
      <xdr:nvSpPr>
        <xdr:cNvPr id="392" name="楕円 391">
          <a:extLst>
            <a:ext uri="{FF2B5EF4-FFF2-40B4-BE49-F238E27FC236}">
              <a16:creationId xmlns:a16="http://schemas.microsoft.com/office/drawing/2014/main" id="{00000000-0008-0000-1000-000088010000}"/>
            </a:ext>
          </a:extLst>
        </xdr:cNvPr>
        <xdr:cNvSpPr/>
      </xdr:nvSpPr>
      <xdr:spPr>
        <a:xfrm>
          <a:off x="19157950" y="68726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41</xdr:row>
      <xdr:rowOff>28575</xdr:rowOff>
    </xdr:from>
    <xdr:to>
      <xdr:col>116</xdr:col>
      <xdr:colOff>63500</xdr:colOff>
      <xdr:row>41</xdr:row>
      <xdr:rowOff>41910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flipV="1">
          <a:off x="19202400" y="6905625"/>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3810</xdr:rowOff>
    </xdr:from>
    <xdr:to>
      <xdr:col>107</xdr:col>
      <xdr:colOff>101600</xdr:colOff>
      <xdr:row>41</xdr:row>
      <xdr:rowOff>105410</xdr:rowOff>
    </xdr:to>
    <xdr:sp macro="" textlink="">
      <xdr:nvSpPr>
        <xdr:cNvPr id="394" name="楕円 393">
          <a:extLst>
            <a:ext uri="{FF2B5EF4-FFF2-40B4-BE49-F238E27FC236}">
              <a16:creationId xmlns:a16="http://schemas.microsoft.com/office/drawing/2014/main" id="{00000000-0008-0000-1000-00008A010000}"/>
            </a:ext>
          </a:extLst>
        </xdr:cNvPr>
        <xdr:cNvSpPr/>
      </xdr:nvSpPr>
      <xdr:spPr>
        <a:xfrm>
          <a:off x="1834515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171450</xdr:colOff>
      <xdr:row>41</xdr:row>
      <xdr:rowOff>53975</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flipV="1">
          <a:off x="18395950" y="691896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13335</xdr:rowOff>
    </xdr:from>
    <xdr:to>
      <xdr:col>102</xdr:col>
      <xdr:colOff>165100</xdr:colOff>
      <xdr:row>41</xdr:row>
      <xdr:rowOff>114300</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17551400" y="68903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53975</xdr:rowOff>
    </xdr:from>
    <xdr:to>
      <xdr:col>107</xdr:col>
      <xdr:colOff>50800</xdr:colOff>
      <xdr:row>41</xdr:row>
      <xdr:rowOff>63500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flipV="1">
          <a:off x="17602200" y="693102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12700</xdr:rowOff>
    </xdr:from>
    <xdr:to>
      <xdr:col>98</xdr:col>
      <xdr:colOff>38100</xdr:colOff>
      <xdr:row>41</xdr:row>
      <xdr:rowOff>113665</xdr:rowOff>
    </xdr:to>
    <xdr:sp macro="" textlink="">
      <xdr:nvSpPr>
        <xdr:cNvPr id="398" name="楕円 397">
          <a:extLst>
            <a:ext uri="{FF2B5EF4-FFF2-40B4-BE49-F238E27FC236}">
              <a16:creationId xmlns:a16="http://schemas.microsoft.com/office/drawing/2014/main" id="{00000000-0008-0000-1000-00008E010000}"/>
            </a:ext>
          </a:extLst>
        </xdr:cNvPr>
        <xdr:cNvSpPr/>
      </xdr:nvSpPr>
      <xdr:spPr>
        <a:xfrm>
          <a:off x="16757650" y="68897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41</xdr:row>
      <xdr:rowOff>62865</xdr:rowOff>
    </xdr:from>
    <xdr:to>
      <xdr:col>102</xdr:col>
      <xdr:colOff>114300</xdr:colOff>
      <xdr:row>41</xdr:row>
      <xdr:rowOff>63500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16802100" y="693991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154940</xdr:rowOff>
    </xdr:from>
    <xdr:ext cx="597535" cy="258445"/>
    <xdr:sp macro="" textlink="">
      <xdr:nvSpPr>
        <xdr:cNvPr id="400" name="n_1aveValue【一般廃棄物処理施設】&#10;一人当たり有形固定資産（償却資産）額">
          <a:extLst>
            <a:ext uri="{FF2B5EF4-FFF2-40B4-BE49-F238E27FC236}">
              <a16:creationId xmlns:a16="http://schemas.microsoft.com/office/drawing/2014/main" id="{00000000-0008-0000-1000-000090010000}"/>
            </a:ext>
          </a:extLst>
        </xdr:cNvPr>
        <xdr:cNvSpPr txBox="1"/>
      </xdr:nvSpPr>
      <xdr:spPr>
        <a:xfrm>
          <a:off x="18915380" y="652907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230,467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20955</xdr:rowOff>
    </xdr:from>
    <xdr:ext cx="597535" cy="258445"/>
    <xdr:sp macro="" textlink="">
      <xdr:nvSpPr>
        <xdr:cNvPr id="401" name="n_2aveValue【一般廃棄物処理施設】&#10;一人当たり有形固定資産（償却資産）額">
          <a:extLst>
            <a:ext uri="{FF2B5EF4-FFF2-40B4-BE49-F238E27FC236}">
              <a16:creationId xmlns:a16="http://schemas.microsoft.com/office/drawing/2014/main" id="{00000000-0008-0000-1000-000091010000}"/>
            </a:ext>
          </a:extLst>
        </xdr:cNvPr>
        <xdr:cNvSpPr txBox="1"/>
      </xdr:nvSpPr>
      <xdr:spPr>
        <a:xfrm>
          <a:off x="18134330" y="65627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44450</xdr:rowOff>
    </xdr:from>
    <xdr:ext cx="597535" cy="257810"/>
    <xdr:sp macro="" textlink="">
      <xdr:nvSpPr>
        <xdr:cNvPr id="402" name="n_3aveValue【一般廃棄物処理施設】&#10;一人当たり有形固定資産（償却資産）額">
          <a:extLst>
            <a:ext uri="{FF2B5EF4-FFF2-40B4-BE49-F238E27FC236}">
              <a16:creationId xmlns:a16="http://schemas.microsoft.com/office/drawing/2014/main" id="{00000000-0008-0000-1000-000092010000}"/>
            </a:ext>
          </a:extLst>
        </xdr:cNvPr>
        <xdr:cNvSpPr txBox="1"/>
      </xdr:nvSpPr>
      <xdr:spPr>
        <a:xfrm>
          <a:off x="17321530" y="65862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64770</xdr:rowOff>
    </xdr:from>
    <xdr:ext cx="597535" cy="258445"/>
    <xdr:sp macro="" textlink="">
      <xdr:nvSpPr>
        <xdr:cNvPr id="403" name="n_4aveValue【一般廃棄物処理施設】&#10;一人当たり有形固定資産（償却資産）額">
          <a:extLst>
            <a:ext uri="{FF2B5EF4-FFF2-40B4-BE49-F238E27FC236}">
              <a16:creationId xmlns:a16="http://schemas.microsoft.com/office/drawing/2014/main" id="{00000000-0008-0000-1000-000093010000}"/>
            </a:ext>
          </a:extLst>
        </xdr:cNvPr>
        <xdr:cNvSpPr txBox="1"/>
      </xdr:nvSpPr>
      <xdr:spPr>
        <a:xfrm>
          <a:off x="16527780" y="66065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41</xdr:row>
      <xdr:rowOff>84455</xdr:rowOff>
    </xdr:from>
    <xdr:ext cx="597535" cy="257175"/>
    <xdr:sp macro="" textlink="">
      <xdr:nvSpPr>
        <xdr:cNvPr id="404" name="n_1mainValue【一般廃棄物処理施設】&#10;一人当たり有形固定資産（償却資産）額">
          <a:extLst>
            <a:ext uri="{FF2B5EF4-FFF2-40B4-BE49-F238E27FC236}">
              <a16:creationId xmlns:a16="http://schemas.microsoft.com/office/drawing/2014/main" id="{00000000-0008-0000-1000-000094010000}"/>
            </a:ext>
          </a:extLst>
        </xdr:cNvPr>
        <xdr:cNvSpPr txBox="1"/>
      </xdr:nvSpPr>
      <xdr:spPr>
        <a:xfrm>
          <a:off x="18915380" y="69615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131,610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41</xdr:row>
      <xdr:rowOff>96520</xdr:rowOff>
    </xdr:from>
    <xdr:ext cx="597535" cy="258445"/>
    <xdr:sp macro="" textlink="">
      <xdr:nvSpPr>
        <xdr:cNvPr id="405" name="n_2mainValue【一般廃棄物処理施設】&#10;一人当たり有形固定資産（償却資産）額">
          <a:extLst>
            <a:ext uri="{FF2B5EF4-FFF2-40B4-BE49-F238E27FC236}">
              <a16:creationId xmlns:a16="http://schemas.microsoft.com/office/drawing/2014/main" id="{00000000-0008-0000-1000-000095010000}"/>
            </a:ext>
          </a:extLst>
        </xdr:cNvPr>
        <xdr:cNvSpPr txBox="1"/>
      </xdr:nvSpPr>
      <xdr:spPr>
        <a:xfrm>
          <a:off x="18134330" y="697357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41</xdr:row>
      <xdr:rowOff>106045</xdr:rowOff>
    </xdr:from>
    <xdr:ext cx="597535" cy="257810"/>
    <xdr:sp macro="" textlink="">
      <xdr:nvSpPr>
        <xdr:cNvPr id="406" name="n_3mainValue【一般廃棄物処理施設】&#10;一人当たり有形固定資産（償却資産）額">
          <a:extLst>
            <a:ext uri="{FF2B5EF4-FFF2-40B4-BE49-F238E27FC236}">
              <a16:creationId xmlns:a16="http://schemas.microsoft.com/office/drawing/2014/main" id="{00000000-0008-0000-1000-000096010000}"/>
            </a:ext>
          </a:extLst>
        </xdr:cNvPr>
        <xdr:cNvSpPr txBox="1"/>
      </xdr:nvSpPr>
      <xdr:spPr>
        <a:xfrm>
          <a:off x="17321530" y="69830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41</xdr:row>
      <xdr:rowOff>105410</xdr:rowOff>
    </xdr:from>
    <xdr:ext cx="597535" cy="258445"/>
    <xdr:sp macro="" textlink="">
      <xdr:nvSpPr>
        <xdr:cNvPr id="407" name="n_4mainValue【一般廃棄物処理施設】&#10;一人当たり有形固定資産（償却資産）額">
          <a:extLst>
            <a:ext uri="{FF2B5EF4-FFF2-40B4-BE49-F238E27FC236}">
              <a16:creationId xmlns:a16="http://schemas.microsoft.com/office/drawing/2014/main" id="{00000000-0008-0000-1000-000097010000}"/>
            </a:ext>
          </a:extLst>
        </xdr:cNvPr>
        <xdr:cNvSpPr txBox="1"/>
      </xdr:nvSpPr>
      <xdr:spPr>
        <a:xfrm>
          <a:off x="16527780" y="698246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113665</xdr:rowOff>
    </xdr:from>
    <xdr:to>
      <xdr:col>90</xdr:col>
      <xdr:colOff>25400</xdr:colOff>
      <xdr:row>50</xdr:row>
      <xdr:rowOff>62865</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120015</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120015</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120015</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56515</xdr:rowOff>
    </xdr:from>
    <xdr:to>
      <xdr:col>90</xdr:col>
      <xdr:colOff>25400</xdr:colOff>
      <xdr:row>66</xdr:row>
      <xdr:rowOff>113665</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479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113665</xdr:rowOff>
    </xdr:from>
    <xdr:to>
      <xdr:col>89</xdr:col>
      <xdr:colOff>171450</xdr:colOff>
      <xdr:row>66</xdr:row>
      <xdr:rowOff>113665</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142875</xdr:rowOff>
    </xdr:from>
    <xdr:ext cx="466090" cy="257175"/>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079754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75565</xdr:rowOff>
    </xdr:from>
    <xdr:to>
      <xdr:col>89</xdr:col>
      <xdr:colOff>171450</xdr:colOff>
      <xdr:row>64</xdr:row>
      <xdr:rowOff>75565</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11207750" y="10808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8445"/>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1079754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171450</xdr:colOff>
      <xdr:row>62</xdr:row>
      <xdr:rowOff>38100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1207750" y="10435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1955" cy="257175"/>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0842625" y="102971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1955" cy="257175"/>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0842625" y="99231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132715</xdr:rowOff>
    </xdr:from>
    <xdr:to>
      <xdr:col>89</xdr:col>
      <xdr:colOff>171450</xdr:colOff>
      <xdr:row>57</xdr:row>
      <xdr:rowOff>132715</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1207750" y="9692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1955" cy="257810"/>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0842625" y="95542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171450</xdr:colOff>
      <xdr:row>55</xdr:row>
      <xdr:rowOff>95250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1207750" y="9319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1955" cy="25781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0842625" y="91808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56515</xdr:rowOff>
    </xdr:from>
    <xdr:to>
      <xdr:col>89</xdr:col>
      <xdr:colOff>171450</xdr:colOff>
      <xdr:row>53</xdr:row>
      <xdr:rowOff>56515</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85725</xdr:rowOff>
    </xdr:from>
    <xdr:ext cx="339090" cy="257175"/>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0906760" y="880681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56515</xdr:rowOff>
    </xdr:from>
    <xdr:to>
      <xdr:col>90</xdr:col>
      <xdr:colOff>25400</xdr:colOff>
      <xdr:row>66</xdr:row>
      <xdr:rowOff>113665</xdr:rowOff>
    </xdr:to>
    <xdr:sp macro="" textlink="">
      <xdr:nvSpPr>
        <xdr:cNvPr id="431" name="【保健センター・保健所】&#10;有形固定資産減価償却率グラフ枠">
          <a:extLst>
            <a:ext uri="{FF2B5EF4-FFF2-40B4-BE49-F238E27FC236}">
              <a16:creationId xmlns:a16="http://schemas.microsoft.com/office/drawing/2014/main" id="{00000000-0008-0000-1000-0000AF010000}"/>
            </a:ext>
          </a:extLst>
        </xdr:cNvPr>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161925</xdr:rowOff>
    </xdr:from>
    <xdr:to>
      <xdr:col>85</xdr:col>
      <xdr:colOff>126365</xdr:colOff>
      <xdr:row>64</xdr:row>
      <xdr:rowOff>75565</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flipV="1">
          <a:off x="14699615" y="9385935"/>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79375</xdr:rowOff>
    </xdr:from>
    <xdr:ext cx="468630" cy="258445"/>
    <xdr:sp macro="" textlink="">
      <xdr:nvSpPr>
        <xdr:cNvPr id="433" name="【保健センター・保健所】&#10;有形固定資産減価償却率最小値テキスト">
          <a:extLst>
            <a:ext uri="{FF2B5EF4-FFF2-40B4-BE49-F238E27FC236}">
              <a16:creationId xmlns:a16="http://schemas.microsoft.com/office/drawing/2014/main" id="{00000000-0008-0000-1000-0000B1010000}"/>
            </a:ext>
          </a:extLst>
        </xdr:cNvPr>
        <xdr:cNvSpPr txBox="1"/>
      </xdr:nvSpPr>
      <xdr:spPr>
        <a:xfrm>
          <a:off x="14738350" y="108121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75565</xdr:rowOff>
    </xdr:from>
    <xdr:to>
      <xdr:col>86</xdr:col>
      <xdr:colOff>25400</xdr:colOff>
      <xdr:row>64</xdr:row>
      <xdr:rowOff>75565</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a:off x="14611350" y="10808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108585</xdr:rowOff>
    </xdr:from>
    <xdr:ext cx="403860" cy="257810"/>
    <xdr:sp macro="" textlink="">
      <xdr:nvSpPr>
        <xdr:cNvPr id="435" name="【保健センター・保健所】&#10;有形固定資産減価償却率最大値テキスト">
          <a:extLst>
            <a:ext uri="{FF2B5EF4-FFF2-40B4-BE49-F238E27FC236}">
              <a16:creationId xmlns:a16="http://schemas.microsoft.com/office/drawing/2014/main" id="{00000000-0008-0000-1000-0000B3010000}"/>
            </a:ext>
          </a:extLst>
        </xdr:cNvPr>
        <xdr:cNvSpPr txBox="1"/>
      </xdr:nvSpPr>
      <xdr:spPr>
        <a:xfrm>
          <a:off x="14738350" y="9164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a:off x="14611350" y="9385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45720</xdr:rowOff>
    </xdr:from>
    <xdr:ext cx="403860" cy="258445"/>
    <xdr:sp macro="" textlink="">
      <xdr:nvSpPr>
        <xdr:cNvPr id="437" name="【保健センター・保健所】&#10;有形固定資産減価償却率平均値テキスト">
          <a:extLst>
            <a:ext uri="{FF2B5EF4-FFF2-40B4-BE49-F238E27FC236}">
              <a16:creationId xmlns:a16="http://schemas.microsoft.com/office/drawing/2014/main" id="{00000000-0008-0000-1000-0000B5010000}"/>
            </a:ext>
          </a:extLst>
        </xdr:cNvPr>
        <xdr:cNvSpPr txBox="1"/>
      </xdr:nvSpPr>
      <xdr:spPr>
        <a:xfrm>
          <a:off x="14738350" y="977265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22860</xdr:rowOff>
    </xdr:from>
    <xdr:to>
      <xdr:col>85</xdr:col>
      <xdr:colOff>171450</xdr:colOff>
      <xdr:row>59</xdr:row>
      <xdr:rowOff>125095</xdr:rowOff>
    </xdr:to>
    <xdr:sp macro="" textlink="">
      <xdr:nvSpPr>
        <xdr:cNvPr id="438" name="フローチャート: 判断 437">
          <a:extLst>
            <a:ext uri="{FF2B5EF4-FFF2-40B4-BE49-F238E27FC236}">
              <a16:creationId xmlns:a16="http://schemas.microsoft.com/office/drawing/2014/main" id="{00000000-0008-0000-1000-0000B6010000}"/>
            </a:ext>
          </a:extLst>
        </xdr:cNvPr>
        <xdr:cNvSpPr/>
      </xdr:nvSpPr>
      <xdr:spPr>
        <a:xfrm>
          <a:off x="14649450" y="991743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439" name="フローチャート: 判断 438">
          <a:extLst>
            <a:ext uri="{FF2B5EF4-FFF2-40B4-BE49-F238E27FC236}">
              <a16:creationId xmlns:a16="http://schemas.microsoft.com/office/drawing/2014/main" id="{00000000-0008-0000-1000-0000B7010000}"/>
            </a:ext>
          </a:extLst>
        </xdr:cNvPr>
        <xdr:cNvSpPr/>
      </xdr:nvSpPr>
      <xdr:spPr>
        <a:xfrm>
          <a:off x="13887450" y="988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52070</xdr:rowOff>
    </xdr:to>
    <xdr:sp macro="" textlink="">
      <xdr:nvSpPr>
        <xdr:cNvPr id="440" name="フローチャート: 判断 439">
          <a:extLst>
            <a:ext uri="{FF2B5EF4-FFF2-40B4-BE49-F238E27FC236}">
              <a16:creationId xmlns:a16="http://schemas.microsoft.com/office/drawing/2014/main" id="{00000000-0008-0000-1000-0000B8010000}"/>
            </a:ext>
          </a:extLst>
        </xdr:cNvPr>
        <xdr:cNvSpPr/>
      </xdr:nvSpPr>
      <xdr:spPr>
        <a:xfrm>
          <a:off x="13093700" y="98494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122555</xdr:rowOff>
    </xdr:from>
    <xdr:to>
      <xdr:col>72</xdr:col>
      <xdr:colOff>38100</xdr:colOff>
      <xdr:row>59</xdr:row>
      <xdr:rowOff>52070</xdr:rowOff>
    </xdr:to>
    <xdr:sp macro="" textlink="">
      <xdr:nvSpPr>
        <xdr:cNvPr id="441" name="フローチャート: 判断 440">
          <a:extLst>
            <a:ext uri="{FF2B5EF4-FFF2-40B4-BE49-F238E27FC236}">
              <a16:creationId xmlns:a16="http://schemas.microsoft.com/office/drawing/2014/main" id="{00000000-0008-0000-1000-0000B9010000}"/>
            </a:ext>
          </a:extLst>
        </xdr:cNvPr>
        <xdr:cNvSpPr/>
      </xdr:nvSpPr>
      <xdr:spPr>
        <a:xfrm>
          <a:off x="12299950" y="984948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57150</xdr:rowOff>
    </xdr:from>
    <xdr:to>
      <xdr:col>67</xdr:col>
      <xdr:colOff>101600</xdr:colOff>
      <xdr:row>58</xdr:row>
      <xdr:rowOff>159385</xdr:rowOff>
    </xdr:to>
    <xdr:sp macro="" textlink="">
      <xdr:nvSpPr>
        <xdr:cNvPr id="442" name="フローチャート: 判断 441">
          <a:extLst>
            <a:ext uri="{FF2B5EF4-FFF2-40B4-BE49-F238E27FC236}">
              <a16:creationId xmlns:a16="http://schemas.microsoft.com/office/drawing/2014/main" id="{00000000-0008-0000-1000-0000BA010000}"/>
            </a:ext>
          </a:extLst>
        </xdr:cNvPr>
        <xdr:cNvSpPr/>
      </xdr:nvSpPr>
      <xdr:spPr>
        <a:xfrm>
          <a:off x="11487150" y="97840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111125</xdr:rowOff>
    </xdr:from>
    <xdr:ext cx="762000" cy="257810"/>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145288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111125</xdr:rowOff>
    </xdr:from>
    <xdr:ext cx="760730" cy="257810"/>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13766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111125</xdr:rowOff>
    </xdr:from>
    <xdr:ext cx="762000" cy="25781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12973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111125</xdr:rowOff>
    </xdr:from>
    <xdr:ext cx="762000" cy="257810"/>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12172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111125</xdr:rowOff>
    </xdr:from>
    <xdr:ext cx="760730" cy="25781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11366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164465</xdr:rowOff>
    </xdr:from>
    <xdr:to>
      <xdr:col>85</xdr:col>
      <xdr:colOff>171450</xdr:colOff>
      <xdr:row>61</xdr:row>
      <xdr:rowOff>94615</xdr:rowOff>
    </xdr:to>
    <xdr:sp macro="" textlink="">
      <xdr:nvSpPr>
        <xdr:cNvPr id="448" name="楕円 447">
          <a:extLst>
            <a:ext uri="{FF2B5EF4-FFF2-40B4-BE49-F238E27FC236}">
              <a16:creationId xmlns:a16="http://schemas.microsoft.com/office/drawing/2014/main" id="{00000000-0008-0000-1000-0000C0010000}"/>
            </a:ext>
          </a:extLst>
        </xdr:cNvPr>
        <xdr:cNvSpPr/>
      </xdr:nvSpPr>
      <xdr:spPr>
        <a:xfrm>
          <a:off x="14649450" y="102266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142875</xdr:rowOff>
    </xdr:from>
    <xdr:ext cx="403860" cy="257175"/>
    <xdr:sp macro="" textlink="">
      <xdr:nvSpPr>
        <xdr:cNvPr id="449" name="【保健センター・保健所】&#10;有形固定資産減価償却率該当値テキスト">
          <a:extLst>
            <a:ext uri="{FF2B5EF4-FFF2-40B4-BE49-F238E27FC236}">
              <a16:creationId xmlns:a16="http://schemas.microsoft.com/office/drawing/2014/main" id="{00000000-0008-0000-1000-0000C1010000}"/>
            </a:ext>
          </a:extLst>
        </xdr:cNvPr>
        <xdr:cNvSpPr txBox="1"/>
      </xdr:nvSpPr>
      <xdr:spPr>
        <a:xfrm>
          <a:off x="14738350" y="1020508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450" name="楕円 449">
          <a:extLst>
            <a:ext uri="{FF2B5EF4-FFF2-40B4-BE49-F238E27FC236}">
              <a16:creationId xmlns:a16="http://schemas.microsoft.com/office/drawing/2014/main" id="{00000000-0008-0000-1000-0000C2010000}"/>
            </a:ext>
          </a:extLst>
        </xdr:cNvPr>
        <xdr:cNvSpPr/>
      </xdr:nvSpPr>
      <xdr:spPr>
        <a:xfrm>
          <a:off x="13887450" y="1014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134620</xdr:rowOff>
    </xdr:from>
    <xdr:to>
      <xdr:col>85</xdr:col>
      <xdr:colOff>127000</xdr:colOff>
      <xdr:row>61</xdr:row>
      <xdr:rowOff>43180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13938250" y="10196830"/>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452" name="楕円 451">
          <a:extLst>
            <a:ext uri="{FF2B5EF4-FFF2-40B4-BE49-F238E27FC236}">
              <a16:creationId xmlns:a16="http://schemas.microsoft.com/office/drawing/2014/main" id="{00000000-0008-0000-1000-0000C4010000}"/>
            </a:ext>
          </a:extLst>
        </xdr:cNvPr>
        <xdr:cNvSpPr/>
      </xdr:nvSpPr>
      <xdr:spPr>
        <a:xfrm>
          <a:off x="13093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54610</xdr:rowOff>
    </xdr:from>
    <xdr:to>
      <xdr:col>81</xdr:col>
      <xdr:colOff>50800</xdr:colOff>
      <xdr:row>60</xdr:row>
      <xdr:rowOff>134620</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13144500" y="10116820"/>
          <a:ext cx="7937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25400</xdr:rowOff>
    </xdr:to>
    <xdr:sp macro="" textlink="">
      <xdr:nvSpPr>
        <xdr:cNvPr id="454" name="楕円 453">
          <a:extLst>
            <a:ext uri="{FF2B5EF4-FFF2-40B4-BE49-F238E27FC236}">
              <a16:creationId xmlns:a16="http://schemas.microsoft.com/office/drawing/2014/main" id="{00000000-0008-0000-1000-0000C6010000}"/>
            </a:ext>
          </a:extLst>
        </xdr:cNvPr>
        <xdr:cNvSpPr/>
      </xdr:nvSpPr>
      <xdr:spPr>
        <a:xfrm>
          <a:off x="12299950" y="999045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59</xdr:row>
      <xdr:rowOff>146050</xdr:rowOff>
    </xdr:from>
    <xdr:to>
      <xdr:col>76</xdr:col>
      <xdr:colOff>114300</xdr:colOff>
      <xdr:row>60</xdr:row>
      <xdr:rowOff>54610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12344400" y="1004062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80010</xdr:rowOff>
    </xdr:from>
    <xdr:to>
      <xdr:col>67</xdr:col>
      <xdr:colOff>101600</xdr:colOff>
      <xdr:row>60</xdr:row>
      <xdr:rowOff>10795</xdr:rowOff>
    </xdr:to>
    <xdr:sp macro="" textlink="">
      <xdr:nvSpPr>
        <xdr:cNvPr id="456" name="楕円 455">
          <a:extLst>
            <a:ext uri="{FF2B5EF4-FFF2-40B4-BE49-F238E27FC236}">
              <a16:creationId xmlns:a16="http://schemas.microsoft.com/office/drawing/2014/main" id="{00000000-0008-0000-1000-0000C8010000}"/>
            </a:ext>
          </a:extLst>
        </xdr:cNvPr>
        <xdr:cNvSpPr/>
      </xdr:nvSpPr>
      <xdr:spPr>
        <a:xfrm>
          <a:off x="11487150" y="99745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131445</xdr:rowOff>
    </xdr:from>
    <xdr:to>
      <xdr:col>71</xdr:col>
      <xdr:colOff>171450</xdr:colOff>
      <xdr:row>59</xdr:row>
      <xdr:rowOff>146050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1537950" y="10026015"/>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107315</xdr:rowOff>
    </xdr:from>
    <xdr:ext cx="403860" cy="257810"/>
    <xdr:sp macro="" textlink="">
      <xdr:nvSpPr>
        <xdr:cNvPr id="458" name="n_1aveValue【保健センター・保健所】&#10;有形固定資産減価償却率">
          <a:extLst>
            <a:ext uri="{FF2B5EF4-FFF2-40B4-BE49-F238E27FC236}">
              <a16:creationId xmlns:a16="http://schemas.microsoft.com/office/drawing/2014/main" id="{00000000-0008-0000-1000-0000CA010000}"/>
            </a:ext>
          </a:extLst>
        </xdr:cNvPr>
        <xdr:cNvSpPr txBox="1"/>
      </xdr:nvSpPr>
      <xdr:spPr>
        <a:xfrm>
          <a:off x="13742035" y="9666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69215</xdr:rowOff>
    </xdr:from>
    <xdr:ext cx="403860" cy="257810"/>
    <xdr:sp macro="" textlink="">
      <xdr:nvSpPr>
        <xdr:cNvPr id="459" name="n_2aveValue【保健センター・保健所】&#10;有形固定資産減価償却率">
          <a:extLst>
            <a:ext uri="{FF2B5EF4-FFF2-40B4-BE49-F238E27FC236}">
              <a16:creationId xmlns:a16="http://schemas.microsoft.com/office/drawing/2014/main" id="{00000000-0008-0000-1000-0000CB010000}"/>
            </a:ext>
          </a:extLst>
        </xdr:cNvPr>
        <xdr:cNvSpPr txBox="1"/>
      </xdr:nvSpPr>
      <xdr:spPr>
        <a:xfrm>
          <a:off x="12960985" y="9628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69215</xdr:rowOff>
    </xdr:from>
    <xdr:ext cx="405130" cy="257810"/>
    <xdr:sp macro="" textlink="">
      <xdr:nvSpPr>
        <xdr:cNvPr id="460" name="n_3aveValue【保健センター・保健所】&#10;有形固定資産減価償却率">
          <a:extLst>
            <a:ext uri="{FF2B5EF4-FFF2-40B4-BE49-F238E27FC236}">
              <a16:creationId xmlns:a16="http://schemas.microsoft.com/office/drawing/2014/main" id="{00000000-0008-0000-1000-0000CC010000}"/>
            </a:ext>
          </a:extLst>
        </xdr:cNvPr>
        <xdr:cNvSpPr txBox="1"/>
      </xdr:nvSpPr>
      <xdr:spPr>
        <a:xfrm>
          <a:off x="12167235" y="9628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4445</xdr:rowOff>
    </xdr:from>
    <xdr:ext cx="403860" cy="258445"/>
    <xdr:sp macro="" textlink="">
      <xdr:nvSpPr>
        <xdr:cNvPr id="461" name="n_4aveValue【保健センター・保健所】&#10;有形固定資産減価償却率">
          <a:extLst>
            <a:ext uri="{FF2B5EF4-FFF2-40B4-BE49-F238E27FC236}">
              <a16:creationId xmlns:a16="http://schemas.microsoft.com/office/drawing/2014/main" id="{00000000-0008-0000-1000-0000CD010000}"/>
            </a:ext>
          </a:extLst>
        </xdr:cNvPr>
        <xdr:cNvSpPr txBox="1"/>
      </xdr:nvSpPr>
      <xdr:spPr>
        <a:xfrm>
          <a:off x="11354435" y="95637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5715</xdr:rowOff>
    </xdr:from>
    <xdr:ext cx="403860" cy="258445"/>
    <xdr:sp macro="" textlink="">
      <xdr:nvSpPr>
        <xdr:cNvPr id="462" name="n_1mainValue【保健センター・保健所】&#10;有形固定資産減価償却率">
          <a:extLst>
            <a:ext uri="{FF2B5EF4-FFF2-40B4-BE49-F238E27FC236}">
              <a16:creationId xmlns:a16="http://schemas.microsoft.com/office/drawing/2014/main" id="{00000000-0008-0000-1000-0000CE010000}"/>
            </a:ext>
          </a:extLst>
        </xdr:cNvPr>
        <xdr:cNvSpPr txBox="1"/>
      </xdr:nvSpPr>
      <xdr:spPr>
        <a:xfrm>
          <a:off x="13742035" y="102355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97155</xdr:rowOff>
    </xdr:from>
    <xdr:ext cx="403860" cy="258445"/>
    <xdr:sp macro="" textlink="">
      <xdr:nvSpPr>
        <xdr:cNvPr id="463" name="n_2main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2960985" y="101593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17145</xdr:rowOff>
    </xdr:from>
    <xdr:ext cx="405130" cy="257810"/>
    <xdr:sp macro="" textlink="">
      <xdr:nvSpPr>
        <xdr:cNvPr id="464" name="n_3main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2167235" y="100793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1905</xdr:rowOff>
    </xdr:from>
    <xdr:ext cx="403860" cy="258445"/>
    <xdr:sp macro="" textlink="">
      <xdr:nvSpPr>
        <xdr:cNvPr id="465" name="n_4main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1354435" y="100641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113665</xdr:rowOff>
    </xdr:from>
    <xdr:to>
      <xdr:col>120</xdr:col>
      <xdr:colOff>152400</xdr:colOff>
      <xdr:row>50</xdr:row>
      <xdr:rowOff>62865</xdr:rowOff>
    </xdr:to>
    <xdr:sp macro="" textlink="">
      <xdr:nvSpPr>
        <xdr:cNvPr id="466" name="正方形/長方形 465">
          <a:extLst>
            <a:ext uri="{FF2B5EF4-FFF2-40B4-BE49-F238E27FC236}">
              <a16:creationId xmlns:a16="http://schemas.microsoft.com/office/drawing/2014/main" id="{00000000-0008-0000-1000-0000D2010000}"/>
            </a:ext>
          </a:extLst>
        </xdr:cNvPr>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1000-0000D3010000}"/>
            </a:ext>
          </a:extLst>
        </xdr:cNvPr>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120015</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1000-0000D4010000}"/>
            </a:ext>
          </a:extLst>
        </xdr:cNvPr>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1000-0000D5010000}"/>
            </a:ext>
          </a:extLst>
        </xdr:cNvPr>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120015</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120015</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56515</xdr:rowOff>
    </xdr:from>
    <xdr:to>
      <xdr:col>120</xdr:col>
      <xdr:colOff>152400</xdr:colOff>
      <xdr:row>66</xdr:row>
      <xdr:rowOff>113665</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479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1644015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113665</xdr:rowOff>
    </xdr:from>
    <xdr:to>
      <xdr:col>120</xdr:col>
      <xdr:colOff>114300</xdr:colOff>
      <xdr:row>66</xdr:row>
      <xdr:rowOff>113665</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28575</xdr:rowOff>
    </xdr:from>
    <xdr:ext cx="466090" cy="257175"/>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16048990" y="105937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56515</xdr:rowOff>
    </xdr:from>
    <xdr:to>
      <xdr:col>120</xdr:col>
      <xdr:colOff>114300</xdr:colOff>
      <xdr:row>61</xdr:row>
      <xdr:rowOff>56515</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16459200" y="10286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85725</xdr:rowOff>
    </xdr:from>
    <xdr:ext cx="466090" cy="257175"/>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16048990" y="101479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113665</xdr:rowOff>
    </xdr:from>
    <xdr:to>
      <xdr:col>120</xdr:col>
      <xdr:colOff>114300</xdr:colOff>
      <xdr:row>58</xdr:row>
      <xdr:rowOff>113665</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6459200" y="9840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142875</xdr:rowOff>
    </xdr:from>
    <xdr:ext cx="466090" cy="257175"/>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16048990" y="970216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28575</xdr:rowOff>
    </xdr:from>
    <xdr:ext cx="466090" cy="257175"/>
    <xdr:sp macro="" textlink="">
      <xdr:nvSpPr>
        <xdr:cNvPr id="483" name="テキスト ボックス 482">
          <a:extLst>
            <a:ext uri="{FF2B5EF4-FFF2-40B4-BE49-F238E27FC236}">
              <a16:creationId xmlns:a16="http://schemas.microsoft.com/office/drawing/2014/main" id="{00000000-0008-0000-1000-0000E3010000}"/>
            </a:ext>
          </a:extLst>
        </xdr:cNvPr>
        <xdr:cNvSpPr txBox="1"/>
      </xdr:nvSpPr>
      <xdr:spPr>
        <a:xfrm>
          <a:off x="16048990" y="92525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56515</xdr:rowOff>
    </xdr:from>
    <xdr:to>
      <xdr:col>120</xdr:col>
      <xdr:colOff>114300</xdr:colOff>
      <xdr:row>53</xdr:row>
      <xdr:rowOff>56515</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85725</xdr:rowOff>
    </xdr:from>
    <xdr:ext cx="466090" cy="257175"/>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16048990" y="88068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56515</xdr:rowOff>
    </xdr:from>
    <xdr:to>
      <xdr:col>120</xdr:col>
      <xdr:colOff>152400</xdr:colOff>
      <xdr:row>66</xdr:row>
      <xdr:rowOff>113665</xdr:rowOff>
    </xdr:to>
    <xdr:sp macro="" textlink="">
      <xdr:nvSpPr>
        <xdr:cNvPr id="486" name="【保健センター・保健所】&#10;一人当たり面積グラフ枠">
          <a:extLst>
            <a:ext uri="{FF2B5EF4-FFF2-40B4-BE49-F238E27FC236}">
              <a16:creationId xmlns:a16="http://schemas.microsoft.com/office/drawing/2014/main" id="{00000000-0008-0000-1000-0000E6010000}"/>
            </a:ext>
          </a:extLst>
        </xdr:cNvPr>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36830</xdr:rowOff>
    </xdr:from>
    <xdr:to>
      <xdr:col>116</xdr:col>
      <xdr:colOff>62865</xdr:colOff>
      <xdr:row>63</xdr:row>
      <xdr:rowOff>59690</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flipV="1">
          <a:off x="19951065" y="94284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62865</xdr:rowOff>
    </xdr:from>
    <xdr:ext cx="468630" cy="258445"/>
    <xdr:sp macro="" textlink="">
      <xdr:nvSpPr>
        <xdr:cNvPr id="488" name="【保健センター・保健所】&#10;一人当たり面積最小値テキスト">
          <a:extLst>
            <a:ext uri="{FF2B5EF4-FFF2-40B4-BE49-F238E27FC236}">
              <a16:creationId xmlns:a16="http://schemas.microsoft.com/office/drawing/2014/main" id="{00000000-0008-0000-1000-0000E8010000}"/>
            </a:ext>
          </a:extLst>
        </xdr:cNvPr>
        <xdr:cNvSpPr txBox="1"/>
      </xdr:nvSpPr>
      <xdr:spPr>
        <a:xfrm>
          <a:off x="19989800" y="106279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59690</xdr:rowOff>
    </xdr:from>
    <xdr:to>
      <xdr:col>116</xdr:col>
      <xdr:colOff>152400</xdr:colOff>
      <xdr:row>63</xdr:row>
      <xdr:rowOff>59690</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a:off x="19881850" y="10624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154305</xdr:rowOff>
    </xdr:from>
    <xdr:ext cx="468630" cy="258445"/>
    <xdr:sp macro="" textlink="">
      <xdr:nvSpPr>
        <xdr:cNvPr id="490" name="【保健センター・保健所】&#10;一人当たり面積最大値テキスト">
          <a:extLst>
            <a:ext uri="{FF2B5EF4-FFF2-40B4-BE49-F238E27FC236}">
              <a16:creationId xmlns:a16="http://schemas.microsoft.com/office/drawing/2014/main" id="{00000000-0008-0000-1000-0000EA010000}"/>
            </a:ext>
          </a:extLst>
        </xdr:cNvPr>
        <xdr:cNvSpPr txBox="1"/>
      </xdr:nvSpPr>
      <xdr:spPr>
        <a:xfrm>
          <a:off x="19989800" y="92106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36830</xdr:rowOff>
    </xdr:from>
    <xdr:to>
      <xdr:col>116</xdr:col>
      <xdr:colOff>152400</xdr:colOff>
      <xdr:row>56</xdr:row>
      <xdr:rowOff>36830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a:off x="19881850" y="9428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42545</xdr:rowOff>
    </xdr:from>
    <xdr:ext cx="468630" cy="258445"/>
    <xdr:sp macro="" textlink="">
      <xdr:nvSpPr>
        <xdr:cNvPr id="492" name="【保健センター・保健所】&#10;一人当たり面積平均値テキスト">
          <a:extLst>
            <a:ext uri="{FF2B5EF4-FFF2-40B4-BE49-F238E27FC236}">
              <a16:creationId xmlns:a16="http://schemas.microsoft.com/office/drawing/2014/main" id="{00000000-0008-0000-1000-0000EC010000}"/>
            </a:ext>
          </a:extLst>
        </xdr:cNvPr>
        <xdr:cNvSpPr txBox="1"/>
      </xdr:nvSpPr>
      <xdr:spPr>
        <a:xfrm>
          <a:off x="19989800" y="1010475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19685</xdr:rowOff>
    </xdr:from>
    <xdr:to>
      <xdr:col>116</xdr:col>
      <xdr:colOff>114300</xdr:colOff>
      <xdr:row>61</xdr:row>
      <xdr:rowOff>121920</xdr:rowOff>
    </xdr:to>
    <xdr:sp macro="" textlink="">
      <xdr:nvSpPr>
        <xdr:cNvPr id="493" name="フローチャート: 判断 492">
          <a:extLst>
            <a:ext uri="{FF2B5EF4-FFF2-40B4-BE49-F238E27FC236}">
              <a16:creationId xmlns:a16="http://schemas.microsoft.com/office/drawing/2014/main" id="{00000000-0008-0000-1000-0000ED010000}"/>
            </a:ext>
          </a:extLst>
        </xdr:cNvPr>
        <xdr:cNvSpPr/>
      </xdr:nvSpPr>
      <xdr:spPr>
        <a:xfrm>
          <a:off x="19900900" y="10249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40005</xdr:rowOff>
    </xdr:from>
    <xdr:to>
      <xdr:col>112</xdr:col>
      <xdr:colOff>38100</xdr:colOff>
      <xdr:row>61</xdr:row>
      <xdr:rowOff>142240</xdr:rowOff>
    </xdr:to>
    <xdr:sp macro="" textlink="">
      <xdr:nvSpPr>
        <xdr:cNvPr id="494" name="フローチャート: 判断 493">
          <a:extLst>
            <a:ext uri="{FF2B5EF4-FFF2-40B4-BE49-F238E27FC236}">
              <a16:creationId xmlns:a16="http://schemas.microsoft.com/office/drawing/2014/main" id="{00000000-0008-0000-1000-0000EE010000}"/>
            </a:ext>
          </a:extLst>
        </xdr:cNvPr>
        <xdr:cNvSpPr/>
      </xdr:nvSpPr>
      <xdr:spPr>
        <a:xfrm>
          <a:off x="19157950" y="102698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67945</xdr:rowOff>
    </xdr:from>
    <xdr:to>
      <xdr:col>107</xdr:col>
      <xdr:colOff>101600</xdr:colOff>
      <xdr:row>61</xdr:row>
      <xdr:rowOff>167640</xdr:rowOff>
    </xdr:to>
    <xdr:sp macro="" textlink="">
      <xdr:nvSpPr>
        <xdr:cNvPr id="495" name="フローチャート: 判断 494">
          <a:extLst>
            <a:ext uri="{FF2B5EF4-FFF2-40B4-BE49-F238E27FC236}">
              <a16:creationId xmlns:a16="http://schemas.microsoft.com/office/drawing/2014/main" id="{00000000-0008-0000-1000-0000EF010000}"/>
            </a:ext>
          </a:extLst>
        </xdr:cNvPr>
        <xdr:cNvSpPr/>
      </xdr:nvSpPr>
      <xdr:spPr>
        <a:xfrm>
          <a:off x="18345150" y="10297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88900</xdr:rowOff>
    </xdr:from>
    <xdr:to>
      <xdr:col>102</xdr:col>
      <xdr:colOff>165100</xdr:colOff>
      <xdr:row>62</xdr:row>
      <xdr:rowOff>18415</xdr:rowOff>
    </xdr:to>
    <xdr:sp macro="" textlink="">
      <xdr:nvSpPr>
        <xdr:cNvPr id="496" name="フローチャート: 判断 495">
          <a:extLst>
            <a:ext uri="{FF2B5EF4-FFF2-40B4-BE49-F238E27FC236}">
              <a16:creationId xmlns:a16="http://schemas.microsoft.com/office/drawing/2014/main" id="{00000000-0008-0000-1000-0000F0010000}"/>
            </a:ext>
          </a:extLst>
        </xdr:cNvPr>
        <xdr:cNvSpPr/>
      </xdr:nvSpPr>
      <xdr:spPr>
        <a:xfrm>
          <a:off x="17551400" y="103187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19685</xdr:rowOff>
    </xdr:from>
    <xdr:to>
      <xdr:col>98</xdr:col>
      <xdr:colOff>38100</xdr:colOff>
      <xdr:row>61</xdr:row>
      <xdr:rowOff>121920</xdr:rowOff>
    </xdr:to>
    <xdr:sp macro="" textlink="">
      <xdr:nvSpPr>
        <xdr:cNvPr id="497" name="フローチャート: 判断 496">
          <a:extLst>
            <a:ext uri="{FF2B5EF4-FFF2-40B4-BE49-F238E27FC236}">
              <a16:creationId xmlns:a16="http://schemas.microsoft.com/office/drawing/2014/main" id="{00000000-0008-0000-1000-0000F1010000}"/>
            </a:ext>
          </a:extLst>
        </xdr:cNvPr>
        <xdr:cNvSpPr/>
      </xdr:nvSpPr>
      <xdr:spPr>
        <a:xfrm>
          <a:off x="16757650" y="102495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111125</xdr:rowOff>
    </xdr:from>
    <xdr:ext cx="762000" cy="257810"/>
    <xdr:sp macro="" textlink="">
      <xdr:nvSpPr>
        <xdr:cNvPr id="498" name="テキスト ボックス 497">
          <a:extLst>
            <a:ext uri="{FF2B5EF4-FFF2-40B4-BE49-F238E27FC236}">
              <a16:creationId xmlns:a16="http://schemas.microsoft.com/office/drawing/2014/main" id="{00000000-0008-0000-1000-0000F2010000}"/>
            </a:ext>
          </a:extLst>
        </xdr:cNvPr>
        <xdr:cNvSpPr txBox="1"/>
      </xdr:nvSpPr>
      <xdr:spPr>
        <a:xfrm>
          <a:off x="19780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111125</xdr:rowOff>
    </xdr:from>
    <xdr:ext cx="762000" cy="25781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9030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111125</xdr:rowOff>
    </xdr:from>
    <xdr:ext cx="760730" cy="257810"/>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8224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111125</xdr:rowOff>
    </xdr:from>
    <xdr:ext cx="762000" cy="25781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74307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111125</xdr:rowOff>
    </xdr:from>
    <xdr:ext cx="762000" cy="257810"/>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66306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03" name="楕円 502">
          <a:extLst>
            <a:ext uri="{FF2B5EF4-FFF2-40B4-BE49-F238E27FC236}">
              <a16:creationId xmlns:a16="http://schemas.microsoft.com/office/drawing/2014/main" id="{00000000-0008-0000-1000-0000F7010000}"/>
            </a:ext>
          </a:extLst>
        </xdr:cNvPr>
        <xdr:cNvSpPr/>
      </xdr:nvSpPr>
      <xdr:spPr>
        <a:xfrm>
          <a:off x="199009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142875</xdr:rowOff>
    </xdr:from>
    <xdr:ext cx="468630" cy="257175"/>
    <xdr:sp macro="" textlink="">
      <xdr:nvSpPr>
        <xdr:cNvPr id="504" name="【保健センター・保健所】&#10;一人当たり面積該当値テキスト">
          <a:extLst>
            <a:ext uri="{FF2B5EF4-FFF2-40B4-BE49-F238E27FC236}">
              <a16:creationId xmlns:a16="http://schemas.microsoft.com/office/drawing/2014/main" id="{00000000-0008-0000-1000-0000F8010000}"/>
            </a:ext>
          </a:extLst>
        </xdr:cNvPr>
        <xdr:cNvSpPr txBox="1"/>
      </xdr:nvSpPr>
      <xdr:spPr>
        <a:xfrm>
          <a:off x="19989800" y="1037272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62865</xdr:rowOff>
    </xdr:from>
    <xdr:to>
      <xdr:col>112</xdr:col>
      <xdr:colOff>38100</xdr:colOff>
      <xdr:row>62</xdr:row>
      <xdr:rowOff>165100</xdr:rowOff>
    </xdr:to>
    <xdr:sp macro="" textlink="">
      <xdr:nvSpPr>
        <xdr:cNvPr id="505" name="楕円 504">
          <a:extLst>
            <a:ext uri="{FF2B5EF4-FFF2-40B4-BE49-F238E27FC236}">
              <a16:creationId xmlns:a16="http://schemas.microsoft.com/office/drawing/2014/main" id="{00000000-0008-0000-1000-0000F9010000}"/>
            </a:ext>
          </a:extLst>
        </xdr:cNvPr>
        <xdr:cNvSpPr/>
      </xdr:nvSpPr>
      <xdr:spPr>
        <a:xfrm>
          <a:off x="19157950" y="104603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107315</xdr:rowOff>
    </xdr:from>
    <xdr:to>
      <xdr:col>116</xdr:col>
      <xdr:colOff>63500</xdr:colOff>
      <xdr:row>62</xdr:row>
      <xdr:rowOff>113665</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flipV="1">
          <a:off x="19202400" y="1050480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70485</xdr:rowOff>
    </xdr:from>
    <xdr:to>
      <xdr:col>107</xdr:col>
      <xdr:colOff>101600</xdr:colOff>
      <xdr:row>63</xdr:row>
      <xdr:rowOff>635</xdr:rowOff>
    </xdr:to>
    <xdr:sp macro="" textlink="">
      <xdr:nvSpPr>
        <xdr:cNvPr id="507" name="楕円 506">
          <a:extLst>
            <a:ext uri="{FF2B5EF4-FFF2-40B4-BE49-F238E27FC236}">
              <a16:creationId xmlns:a16="http://schemas.microsoft.com/office/drawing/2014/main" id="{00000000-0008-0000-1000-0000FB010000}"/>
            </a:ext>
          </a:extLst>
        </xdr:cNvPr>
        <xdr:cNvSpPr/>
      </xdr:nvSpPr>
      <xdr:spPr>
        <a:xfrm>
          <a:off x="18345150" y="1046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113665</xdr:rowOff>
    </xdr:from>
    <xdr:to>
      <xdr:col>111</xdr:col>
      <xdr:colOff>171450</xdr:colOff>
      <xdr:row>62</xdr:row>
      <xdr:rowOff>120650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flipV="1">
          <a:off x="18395950" y="1051115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76835</xdr:rowOff>
    </xdr:from>
    <xdr:to>
      <xdr:col>102</xdr:col>
      <xdr:colOff>165100</xdr:colOff>
      <xdr:row>63</xdr:row>
      <xdr:rowOff>6985</xdr:rowOff>
    </xdr:to>
    <xdr:sp macro="" textlink="">
      <xdr:nvSpPr>
        <xdr:cNvPr id="509" name="楕円 508">
          <a:extLst>
            <a:ext uri="{FF2B5EF4-FFF2-40B4-BE49-F238E27FC236}">
              <a16:creationId xmlns:a16="http://schemas.microsoft.com/office/drawing/2014/main" id="{00000000-0008-0000-1000-0000FD010000}"/>
            </a:ext>
          </a:extLst>
        </xdr:cNvPr>
        <xdr:cNvSpPr/>
      </xdr:nvSpPr>
      <xdr:spPr>
        <a:xfrm>
          <a:off x="17551400" y="1047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120650</xdr:rowOff>
    </xdr:from>
    <xdr:to>
      <xdr:col>107</xdr:col>
      <xdr:colOff>50800</xdr:colOff>
      <xdr:row>62</xdr:row>
      <xdr:rowOff>128270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flipV="1">
          <a:off x="17602200" y="1051814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81280</xdr:rowOff>
    </xdr:from>
    <xdr:to>
      <xdr:col>98</xdr:col>
      <xdr:colOff>38100</xdr:colOff>
      <xdr:row>63</xdr:row>
      <xdr:rowOff>12065</xdr:rowOff>
    </xdr:to>
    <xdr:sp macro="" textlink="">
      <xdr:nvSpPr>
        <xdr:cNvPr id="511" name="楕円 510">
          <a:extLst>
            <a:ext uri="{FF2B5EF4-FFF2-40B4-BE49-F238E27FC236}">
              <a16:creationId xmlns:a16="http://schemas.microsoft.com/office/drawing/2014/main" id="{00000000-0008-0000-1000-0000FF010000}"/>
            </a:ext>
          </a:extLst>
        </xdr:cNvPr>
        <xdr:cNvSpPr/>
      </xdr:nvSpPr>
      <xdr:spPr>
        <a:xfrm>
          <a:off x="16757650" y="1047877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62</xdr:row>
      <xdr:rowOff>128270</xdr:rowOff>
    </xdr:from>
    <xdr:to>
      <xdr:col>102</xdr:col>
      <xdr:colOff>114300</xdr:colOff>
      <xdr:row>62</xdr:row>
      <xdr:rowOff>132080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flipV="1">
          <a:off x="16802100" y="1052576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158750</xdr:rowOff>
    </xdr:from>
    <xdr:ext cx="469900" cy="257175"/>
    <xdr:sp macro="" textlink="">
      <xdr:nvSpPr>
        <xdr:cNvPr id="513" name="n_1aveValue【保健センター・保健所】&#10;一人当たり面積">
          <a:extLst>
            <a:ext uri="{FF2B5EF4-FFF2-40B4-BE49-F238E27FC236}">
              <a16:creationId xmlns:a16="http://schemas.microsoft.com/office/drawing/2014/main" id="{00000000-0008-0000-1000-000001020000}"/>
            </a:ext>
          </a:extLst>
        </xdr:cNvPr>
        <xdr:cNvSpPr txBox="1"/>
      </xdr:nvSpPr>
      <xdr:spPr>
        <a:xfrm>
          <a:off x="18980150" y="10053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14605</xdr:rowOff>
    </xdr:from>
    <xdr:ext cx="469900" cy="257810"/>
    <xdr:sp macro="" textlink="">
      <xdr:nvSpPr>
        <xdr:cNvPr id="514" name="n_2aveValue【保健センター・保健所】&#10;一人当たり面積">
          <a:extLst>
            <a:ext uri="{FF2B5EF4-FFF2-40B4-BE49-F238E27FC236}">
              <a16:creationId xmlns:a16="http://schemas.microsoft.com/office/drawing/2014/main" id="{00000000-0008-0000-1000-000002020000}"/>
            </a:ext>
          </a:extLst>
        </xdr:cNvPr>
        <xdr:cNvSpPr txBox="1"/>
      </xdr:nvSpPr>
      <xdr:spPr>
        <a:xfrm>
          <a:off x="18180050" y="10076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35560</xdr:rowOff>
    </xdr:from>
    <xdr:ext cx="469900" cy="257810"/>
    <xdr:sp macro="" textlink="">
      <xdr:nvSpPr>
        <xdr:cNvPr id="515" name="n_3aveValue【保健センター・保健所】&#10;一人当たり面積">
          <a:extLst>
            <a:ext uri="{FF2B5EF4-FFF2-40B4-BE49-F238E27FC236}">
              <a16:creationId xmlns:a16="http://schemas.microsoft.com/office/drawing/2014/main" id="{00000000-0008-0000-1000-000003020000}"/>
            </a:ext>
          </a:extLst>
        </xdr:cNvPr>
        <xdr:cNvSpPr txBox="1"/>
      </xdr:nvSpPr>
      <xdr:spPr>
        <a:xfrm>
          <a:off x="17386300" y="10097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137795</xdr:rowOff>
    </xdr:from>
    <xdr:ext cx="469900" cy="258445"/>
    <xdr:sp macro="" textlink="">
      <xdr:nvSpPr>
        <xdr:cNvPr id="516" name="n_4aveValue【保健センター・保健所】&#10;一人当たり面積">
          <a:extLst>
            <a:ext uri="{FF2B5EF4-FFF2-40B4-BE49-F238E27FC236}">
              <a16:creationId xmlns:a16="http://schemas.microsoft.com/office/drawing/2014/main" id="{00000000-0008-0000-1000-000004020000}"/>
            </a:ext>
          </a:extLst>
        </xdr:cNvPr>
        <xdr:cNvSpPr txBox="1"/>
      </xdr:nvSpPr>
      <xdr:spPr>
        <a:xfrm>
          <a:off x="16592550" y="10032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155575</xdr:rowOff>
    </xdr:from>
    <xdr:ext cx="469900" cy="258445"/>
    <xdr:sp macro="" textlink="">
      <xdr:nvSpPr>
        <xdr:cNvPr id="517" name="n_1mainValue【保健センター・保健所】&#10;一人当たり面積">
          <a:extLst>
            <a:ext uri="{FF2B5EF4-FFF2-40B4-BE49-F238E27FC236}">
              <a16:creationId xmlns:a16="http://schemas.microsoft.com/office/drawing/2014/main" id="{00000000-0008-0000-1000-000005020000}"/>
            </a:ext>
          </a:extLst>
        </xdr:cNvPr>
        <xdr:cNvSpPr txBox="1"/>
      </xdr:nvSpPr>
      <xdr:spPr>
        <a:xfrm>
          <a:off x="18980150" y="1055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163195</xdr:rowOff>
    </xdr:from>
    <xdr:ext cx="469900" cy="257810"/>
    <xdr:sp macro="" textlink="">
      <xdr:nvSpPr>
        <xdr:cNvPr id="518" name="n_2mainValue【保健センター・保健所】&#10;一人当たり面積">
          <a:extLst>
            <a:ext uri="{FF2B5EF4-FFF2-40B4-BE49-F238E27FC236}">
              <a16:creationId xmlns:a16="http://schemas.microsoft.com/office/drawing/2014/main" id="{00000000-0008-0000-1000-000006020000}"/>
            </a:ext>
          </a:extLst>
        </xdr:cNvPr>
        <xdr:cNvSpPr txBox="1"/>
      </xdr:nvSpPr>
      <xdr:spPr>
        <a:xfrm>
          <a:off x="18180050" y="105606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167640</xdr:rowOff>
    </xdr:from>
    <xdr:ext cx="469900" cy="258445"/>
    <xdr:sp macro="" textlink="">
      <xdr:nvSpPr>
        <xdr:cNvPr id="519" name="n_3mainValue【保健センター・保健所】&#10;一人当たり面積">
          <a:extLst>
            <a:ext uri="{FF2B5EF4-FFF2-40B4-BE49-F238E27FC236}">
              <a16:creationId xmlns:a16="http://schemas.microsoft.com/office/drawing/2014/main" id="{00000000-0008-0000-1000-000007020000}"/>
            </a:ext>
          </a:extLst>
        </xdr:cNvPr>
        <xdr:cNvSpPr txBox="1"/>
      </xdr:nvSpPr>
      <xdr:spPr>
        <a:xfrm>
          <a:off x="17386300" y="10565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3175</xdr:rowOff>
    </xdr:from>
    <xdr:ext cx="469900" cy="258445"/>
    <xdr:sp macro="" textlink="">
      <xdr:nvSpPr>
        <xdr:cNvPr id="520" name="n_4mainValue【保健センター・保健所】&#10;一人当たり面積">
          <a:extLst>
            <a:ext uri="{FF2B5EF4-FFF2-40B4-BE49-F238E27FC236}">
              <a16:creationId xmlns:a16="http://schemas.microsoft.com/office/drawing/2014/main" id="{00000000-0008-0000-1000-000008020000}"/>
            </a:ext>
          </a:extLst>
        </xdr:cNvPr>
        <xdr:cNvSpPr txBox="1"/>
      </xdr:nvSpPr>
      <xdr:spPr>
        <a:xfrm>
          <a:off x="16592550" y="10568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100965</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149225</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1207750" y="12672060"/>
          <a:ext cx="424815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75565</xdr:rowOff>
    </xdr:from>
    <xdr:ext cx="298450" cy="224790"/>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2095"/>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079754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6090" cy="25336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0797540" y="144468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1955" cy="253365"/>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0842625" y="1412684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171450</xdr:colOff>
      <xdr:row>83</xdr:row>
      <xdr:rowOff>29845</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1207750" y="139477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1955" cy="258445"/>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0842625" y="138093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45720</xdr:rowOff>
    </xdr:from>
    <xdr:to>
      <xdr:col>89</xdr:col>
      <xdr:colOff>171450</xdr:colOff>
      <xdr:row>81</xdr:row>
      <xdr:rowOff>45720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1207750" y="136283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74930</xdr:rowOff>
    </xdr:from>
    <xdr:ext cx="401955" cy="258445"/>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0842625" y="134899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62865</xdr:rowOff>
    </xdr:from>
    <xdr:to>
      <xdr:col>89</xdr:col>
      <xdr:colOff>171450</xdr:colOff>
      <xdr:row>79</xdr:row>
      <xdr:rowOff>62865</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1207750" y="13310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1955" cy="257810"/>
    <xdr:sp macro="" textlink="">
      <xdr:nvSpPr>
        <xdr:cNvPr id="541" name="テキスト ボックス 540">
          <a:extLst>
            <a:ext uri="{FF2B5EF4-FFF2-40B4-BE49-F238E27FC236}">
              <a16:creationId xmlns:a16="http://schemas.microsoft.com/office/drawing/2014/main" id="{00000000-0008-0000-1000-00001D020000}"/>
            </a:ext>
          </a:extLst>
        </xdr:cNvPr>
        <xdr:cNvSpPr txBox="1"/>
      </xdr:nvSpPr>
      <xdr:spPr>
        <a:xfrm>
          <a:off x="10842625" y="1317180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78105</xdr:rowOff>
    </xdr:from>
    <xdr:to>
      <xdr:col>89</xdr:col>
      <xdr:colOff>171450</xdr:colOff>
      <xdr:row>77</xdr:row>
      <xdr:rowOff>78105</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1207750" y="1299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9090" cy="257810"/>
    <xdr:sp macro="" textlink="">
      <xdr:nvSpPr>
        <xdr:cNvPr id="543" name="テキスト ボックス 542">
          <a:extLst>
            <a:ext uri="{FF2B5EF4-FFF2-40B4-BE49-F238E27FC236}">
              <a16:creationId xmlns:a16="http://schemas.microsoft.com/office/drawing/2014/main" id="{00000000-0008-0000-1000-00001F020000}"/>
            </a:ext>
          </a:extLst>
        </xdr:cNvPr>
        <xdr:cNvSpPr txBox="1"/>
      </xdr:nvSpPr>
      <xdr:spPr>
        <a:xfrm>
          <a:off x="10906760" y="1285240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171450</xdr:colOff>
      <xdr:row>75</xdr:row>
      <xdr:rowOff>95250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149225</xdr:rowOff>
    </xdr:to>
    <xdr:sp macro="" textlink="">
      <xdr:nvSpPr>
        <xdr:cNvPr id="545" name="【消防施設】&#10;有形固定資産減価償却率グラフ枠">
          <a:extLst>
            <a:ext uri="{FF2B5EF4-FFF2-40B4-BE49-F238E27FC236}">
              <a16:creationId xmlns:a16="http://schemas.microsoft.com/office/drawing/2014/main" id="{00000000-0008-0000-1000-000021020000}"/>
            </a:ext>
          </a:extLst>
        </xdr:cNvPr>
        <xdr:cNvSpPr/>
      </xdr:nvSpPr>
      <xdr:spPr>
        <a:xfrm>
          <a:off x="11207750" y="12672060"/>
          <a:ext cx="424815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15240</xdr:rowOff>
    </xdr:from>
    <xdr:to>
      <xdr:col>85</xdr:col>
      <xdr:colOff>126365</xdr:colOff>
      <xdr:row>86</xdr:row>
      <xdr:rowOff>165100</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flipV="1">
          <a:off x="14699615" y="1309497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8630" cy="253365"/>
    <xdr:sp macro="" textlink="">
      <xdr:nvSpPr>
        <xdr:cNvPr id="547" name="【消防施設】&#10;有形固定資産減価償却率最小値テキスト">
          <a:extLst>
            <a:ext uri="{FF2B5EF4-FFF2-40B4-BE49-F238E27FC236}">
              <a16:creationId xmlns:a16="http://schemas.microsoft.com/office/drawing/2014/main" id="{00000000-0008-0000-1000-000023020000}"/>
            </a:ext>
          </a:extLst>
        </xdr:cNvPr>
        <xdr:cNvSpPr txBox="1"/>
      </xdr:nvSpPr>
      <xdr:spPr>
        <a:xfrm>
          <a:off x="14738350" y="145897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132715</xdr:rowOff>
    </xdr:from>
    <xdr:ext cx="339090" cy="258445"/>
    <xdr:sp macro="" textlink="">
      <xdr:nvSpPr>
        <xdr:cNvPr id="549" name="【消防施設】&#10;有形固定資産減価償却率最大値テキスト">
          <a:extLst>
            <a:ext uri="{FF2B5EF4-FFF2-40B4-BE49-F238E27FC236}">
              <a16:creationId xmlns:a16="http://schemas.microsoft.com/office/drawing/2014/main" id="{00000000-0008-0000-1000-000025020000}"/>
            </a:ext>
          </a:extLst>
        </xdr:cNvPr>
        <xdr:cNvSpPr txBox="1"/>
      </xdr:nvSpPr>
      <xdr:spPr>
        <a:xfrm>
          <a:off x="14738350" y="128771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4611350" y="1309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154940</xdr:rowOff>
    </xdr:from>
    <xdr:ext cx="403860" cy="258445"/>
    <xdr:sp macro="" textlink="">
      <xdr:nvSpPr>
        <xdr:cNvPr id="551" name="【消防施設】&#10;有形固定資産減価償却率平均値テキスト">
          <a:extLst>
            <a:ext uri="{FF2B5EF4-FFF2-40B4-BE49-F238E27FC236}">
              <a16:creationId xmlns:a16="http://schemas.microsoft.com/office/drawing/2014/main" id="{00000000-0008-0000-1000-000027020000}"/>
            </a:ext>
          </a:extLst>
        </xdr:cNvPr>
        <xdr:cNvSpPr txBox="1"/>
      </xdr:nvSpPr>
      <xdr:spPr>
        <a:xfrm>
          <a:off x="14738350" y="1373759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132080</xdr:rowOff>
    </xdr:from>
    <xdr:to>
      <xdr:col>85</xdr:col>
      <xdr:colOff>171450</xdr:colOff>
      <xdr:row>83</xdr:row>
      <xdr:rowOff>62865</xdr:rowOff>
    </xdr:to>
    <xdr:sp macro="" textlink="">
      <xdr:nvSpPr>
        <xdr:cNvPr id="552" name="フローチャート: 判断 551">
          <a:extLst>
            <a:ext uri="{FF2B5EF4-FFF2-40B4-BE49-F238E27FC236}">
              <a16:creationId xmlns:a16="http://schemas.microsoft.com/office/drawing/2014/main" id="{00000000-0008-0000-1000-000028020000}"/>
            </a:ext>
          </a:extLst>
        </xdr:cNvPr>
        <xdr:cNvSpPr/>
      </xdr:nvSpPr>
      <xdr:spPr>
        <a:xfrm>
          <a:off x="14649450" y="1388237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40005</xdr:rowOff>
    </xdr:to>
    <xdr:sp macro="" textlink="">
      <xdr:nvSpPr>
        <xdr:cNvPr id="553" name="フローチャート: 判断 552">
          <a:extLst>
            <a:ext uri="{FF2B5EF4-FFF2-40B4-BE49-F238E27FC236}">
              <a16:creationId xmlns:a16="http://schemas.microsoft.com/office/drawing/2014/main" id="{00000000-0008-0000-1000-000029020000}"/>
            </a:ext>
          </a:extLst>
        </xdr:cNvPr>
        <xdr:cNvSpPr/>
      </xdr:nvSpPr>
      <xdr:spPr>
        <a:xfrm>
          <a:off x="13887450" y="13859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119380</xdr:rowOff>
    </xdr:from>
    <xdr:to>
      <xdr:col>76</xdr:col>
      <xdr:colOff>165100</xdr:colOff>
      <xdr:row>83</xdr:row>
      <xdr:rowOff>49530</xdr:rowOff>
    </xdr:to>
    <xdr:sp macro="" textlink="">
      <xdr:nvSpPr>
        <xdr:cNvPr id="554" name="フローチャート: 判断 553">
          <a:extLst>
            <a:ext uri="{FF2B5EF4-FFF2-40B4-BE49-F238E27FC236}">
              <a16:creationId xmlns:a16="http://schemas.microsoft.com/office/drawing/2014/main" id="{00000000-0008-0000-1000-00002A020000}"/>
            </a:ext>
          </a:extLst>
        </xdr:cNvPr>
        <xdr:cNvSpPr/>
      </xdr:nvSpPr>
      <xdr:spPr>
        <a:xfrm>
          <a:off x="13093700" y="1386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127635</xdr:rowOff>
    </xdr:from>
    <xdr:to>
      <xdr:col>72</xdr:col>
      <xdr:colOff>38100</xdr:colOff>
      <xdr:row>83</xdr:row>
      <xdr:rowOff>57150</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12299950" y="1387792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41910</xdr:rowOff>
    </xdr:from>
    <xdr:to>
      <xdr:col>67</xdr:col>
      <xdr:colOff>101600</xdr:colOff>
      <xdr:row>83</xdr:row>
      <xdr:rowOff>143510</xdr:rowOff>
    </xdr:to>
    <xdr:sp macro="" textlink="">
      <xdr:nvSpPr>
        <xdr:cNvPr id="556" name="フローチャート: 判断 555">
          <a:extLst>
            <a:ext uri="{FF2B5EF4-FFF2-40B4-BE49-F238E27FC236}">
              <a16:creationId xmlns:a16="http://schemas.microsoft.com/office/drawing/2014/main" id="{00000000-0008-0000-1000-00002C020000}"/>
            </a:ext>
          </a:extLst>
        </xdr:cNvPr>
        <xdr:cNvSpPr/>
      </xdr:nvSpPr>
      <xdr:spPr>
        <a:xfrm>
          <a:off x="1148715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557" name="テキスト ボックス 556">
          <a:extLst>
            <a:ext uri="{FF2B5EF4-FFF2-40B4-BE49-F238E27FC236}">
              <a16:creationId xmlns:a16="http://schemas.microsoft.com/office/drawing/2014/main" id="{00000000-0008-0000-1000-00002D020000}"/>
            </a:ext>
          </a:extLst>
        </xdr:cNvPr>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095"/>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3766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095"/>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1366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108585</xdr:rowOff>
    </xdr:from>
    <xdr:to>
      <xdr:col>85</xdr:col>
      <xdr:colOff>171450</xdr:colOff>
      <xdr:row>87</xdr:row>
      <xdr:rowOff>40005</xdr:rowOff>
    </xdr:to>
    <xdr:sp macro="" textlink="">
      <xdr:nvSpPr>
        <xdr:cNvPr id="562" name="楕円 561">
          <a:extLst>
            <a:ext uri="{FF2B5EF4-FFF2-40B4-BE49-F238E27FC236}">
              <a16:creationId xmlns:a16="http://schemas.microsoft.com/office/drawing/2014/main" id="{00000000-0008-0000-1000-000032020000}"/>
            </a:ext>
          </a:extLst>
        </xdr:cNvPr>
        <xdr:cNvSpPr/>
      </xdr:nvSpPr>
      <xdr:spPr>
        <a:xfrm>
          <a:off x="14649450" y="145294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25400</xdr:rowOff>
    </xdr:from>
    <xdr:ext cx="403860" cy="253365"/>
    <xdr:sp macro="" textlink="">
      <xdr:nvSpPr>
        <xdr:cNvPr id="563" name="【消防施設】&#10;有形固定資産減価償却率該当値テキスト">
          <a:extLst>
            <a:ext uri="{FF2B5EF4-FFF2-40B4-BE49-F238E27FC236}">
              <a16:creationId xmlns:a16="http://schemas.microsoft.com/office/drawing/2014/main" id="{00000000-0008-0000-1000-000033020000}"/>
            </a:ext>
          </a:extLst>
        </xdr:cNvPr>
        <xdr:cNvSpPr txBox="1"/>
      </xdr:nvSpPr>
      <xdr:spPr>
        <a:xfrm>
          <a:off x="14738350" y="144462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41275</xdr:rowOff>
    </xdr:from>
    <xdr:to>
      <xdr:col>81</xdr:col>
      <xdr:colOff>101600</xdr:colOff>
      <xdr:row>86</xdr:row>
      <xdr:rowOff>140970</xdr:rowOff>
    </xdr:to>
    <xdr:sp macro="" textlink="">
      <xdr:nvSpPr>
        <xdr:cNvPr id="564" name="楕円 563">
          <a:extLst>
            <a:ext uri="{FF2B5EF4-FFF2-40B4-BE49-F238E27FC236}">
              <a16:creationId xmlns:a16="http://schemas.microsoft.com/office/drawing/2014/main" id="{00000000-0008-0000-1000-000034020000}"/>
            </a:ext>
          </a:extLst>
        </xdr:cNvPr>
        <xdr:cNvSpPr/>
      </xdr:nvSpPr>
      <xdr:spPr>
        <a:xfrm>
          <a:off x="13887450" y="14462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91440</xdr:rowOff>
    </xdr:from>
    <xdr:to>
      <xdr:col>85</xdr:col>
      <xdr:colOff>127000</xdr:colOff>
      <xdr:row>86</xdr:row>
      <xdr:rowOff>158750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3938250" y="14512290"/>
          <a:ext cx="762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35560</xdr:rowOff>
    </xdr:from>
    <xdr:to>
      <xdr:col>76</xdr:col>
      <xdr:colOff>165100</xdr:colOff>
      <xdr:row>86</xdr:row>
      <xdr:rowOff>134620</xdr:rowOff>
    </xdr:to>
    <xdr:sp macro="" textlink="">
      <xdr:nvSpPr>
        <xdr:cNvPr id="566" name="楕円 565">
          <a:extLst>
            <a:ext uri="{FF2B5EF4-FFF2-40B4-BE49-F238E27FC236}">
              <a16:creationId xmlns:a16="http://schemas.microsoft.com/office/drawing/2014/main" id="{00000000-0008-0000-1000-000036020000}"/>
            </a:ext>
          </a:extLst>
        </xdr:cNvPr>
        <xdr:cNvSpPr/>
      </xdr:nvSpPr>
      <xdr:spPr>
        <a:xfrm>
          <a:off x="13093700" y="14456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85090</xdr:rowOff>
    </xdr:from>
    <xdr:to>
      <xdr:col>81</xdr:col>
      <xdr:colOff>50800</xdr:colOff>
      <xdr:row>86</xdr:row>
      <xdr:rowOff>91440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3144500" y="1450594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163195</xdr:rowOff>
    </xdr:to>
    <xdr:sp macro="" textlink="">
      <xdr:nvSpPr>
        <xdr:cNvPr id="568" name="楕円 567">
          <a:extLst>
            <a:ext uri="{FF2B5EF4-FFF2-40B4-BE49-F238E27FC236}">
              <a16:creationId xmlns:a16="http://schemas.microsoft.com/office/drawing/2014/main" id="{00000000-0008-0000-1000-000038020000}"/>
            </a:ext>
          </a:extLst>
        </xdr:cNvPr>
        <xdr:cNvSpPr/>
      </xdr:nvSpPr>
      <xdr:spPr>
        <a:xfrm>
          <a:off x="12299950" y="144843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86</xdr:row>
      <xdr:rowOff>85090</xdr:rowOff>
    </xdr:from>
    <xdr:to>
      <xdr:col>76</xdr:col>
      <xdr:colOff>114300</xdr:colOff>
      <xdr:row>86</xdr:row>
      <xdr:rowOff>113665</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flipV="1">
          <a:off x="12344400" y="1450594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60960</xdr:rowOff>
    </xdr:from>
    <xdr:to>
      <xdr:col>67</xdr:col>
      <xdr:colOff>101600</xdr:colOff>
      <xdr:row>86</xdr:row>
      <xdr:rowOff>160655</xdr:rowOff>
    </xdr:to>
    <xdr:sp macro="" textlink="">
      <xdr:nvSpPr>
        <xdr:cNvPr id="570" name="楕円 569">
          <a:extLst>
            <a:ext uri="{FF2B5EF4-FFF2-40B4-BE49-F238E27FC236}">
              <a16:creationId xmlns:a16="http://schemas.microsoft.com/office/drawing/2014/main" id="{00000000-0008-0000-1000-00003A020000}"/>
            </a:ext>
          </a:extLst>
        </xdr:cNvPr>
        <xdr:cNvSpPr/>
      </xdr:nvSpPr>
      <xdr:spPr>
        <a:xfrm>
          <a:off x="11487150" y="1448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110490</xdr:rowOff>
    </xdr:from>
    <xdr:to>
      <xdr:col>71</xdr:col>
      <xdr:colOff>171450</xdr:colOff>
      <xdr:row>86</xdr:row>
      <xdr:rowOff>113665</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1537950" y="1453134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55880</xdr:rowOff>
    </xdr:from>
    <xdr:ext cx="403860" cy="257810"/>
    <xdr:sp macro="" textlink="">
      <xdr:nvSpPr>
        <xdr:cNvPr id="572" name="n_1aveValue【消防施設】&#10;有形固定資産減価償却率">
          <a:extLst>
            <a:ext uri="{FF2B5EF4-FFF2-40B4-BE49-F238E27FC236}">
              <a16:creationId xmlns:a16="http://schemas.microsoft.com/office/drawing/2014/main" id="{00000000-0008-0000-1000-00003C020000}"/>
            </a:ext>
          </a:extLst>
        </xdr:cNvPr>
        <xdr:cNvSpPr txBox="1"/>
      </xdr:nvSpPr>
      <xdr:spPr>
        <a:xfrm>
          <a:off x="13742035" y="13638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66040</xdr:rowOff>
    </xdr:from>
    <xdr:ext cx="403860" cy="257175"/>
    <xdr:sp macro="" textlink="">
      <xdr:nvSpPr>
        <xdr:cNvPr id="573" name="n_2aveValue【消防施設】&#10;有形固定資産減価償却率">
          <a:extLst>
            <a:ext uri="{FF2B5EF4-FFF2-40B4-BE49-F238E27FC236}">
              <a16:creationId xmlns:a16="http://schemas.microsoft.com/office/drawing/2014/main" id="{00000000-0008-0000-1000-00003D020000}"/>
            </a:ext>
          </a:extLst>
        </xdr:cNvPr>
        <xdr:cNvSpPr txBox="1"/>
      </xdr:nvSpPr>
      <xdr:spPr>
        <a:xfrm>
          <a:off x="12960985" y="1364869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74295</xdr:rowOff>
    </xdr:from>
    <xdr:ext cx="405130" cy="257810"/>
    <xdr:sp macro="" textlink="">
      <xdr:nvSpPr>
        <xdr:cNvPr id="574" name="n_3aveValue【消防施設】&#10;有形固定資産減価償却率">
          <a:extLst>
            <a:ext uri="{FF2B5EF4-FFF2-40B4-BE49-F238E27FC236}">
              <a16:creationId xmlns:a16="http://schemas.microsoft.com/office/drawing/2014/main" id="{00000000-0008-0000-1000-00003E020000}"/>
            </a:ext>
          </a:extLst>
        </xdr:cNvPr>
        <xdr:cNvSpPr txBox="1"/>
      </xdr:nvSpPr>
      <xdr:spPr>
        <a:xfrm>
          <a:off x="12167235" y="13656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160655</xdr:rowOff>
    </xdr:from>
    <xdr:ext cx="403860" cy="257175"/>
    <xdr:sp macro="" textlink="">
      <xdr:nvSpPr>
        <xdr:cNvPr id="575" name="n_4aveValue【消防施設】&#10;有形固定資産減価償却率">
          <a:extLst>
            <a:ext uri="{FF2B5EF4-FFF2-40B4-BE49-F238E27FC236}">
              <a16:creationId xmlns:a16="http://schemas.microsoft.com/office/drawing/2014/main" id="{00000000-0008-0000-1000-00003F020000}"/>
            </a:ext>
          </a:extLst>
        </xdr:cNvPr>
        <xdr:cNvSpPr txBox="1"/>
      </xdr:nvSpPr>
      <xdr:spPr>
        <a:xfrm>
          <a:off x="11354435" y="1374330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132080</xdr:rowOff>
    </xdr:from>
    <xdr:ext cx="403860" cy="253365"/>
    <xdr:sp macro="" textlink="">
      <xdr:nvSpPr>
        <xdr:cNvPr id="576" name="n_1mainValue【消防施設】&#10;有形固定資産減価償却率">
          <a:extLst>
            <a:ext uri="{FF2B5EF4-FFF2-40B4-BE49-F238E27FC236}">
              <a16:creationId xmlns:a16="http://schemas.microsoft.com/office/drawing/2014/main" id="{00000000-0008-0000-1000-000040020000}"/>
            </a:ext>
          </a:extLst>
        </xdr:cNvPr>
        <xdr:cNvSpPr txBox="1"/>
      </xdr:nvSpPr>
      <xdr:spPr>
        <a:xfrm>
          <a:off x="13742035" y="145529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126365</xdr:rowOff>
    </xdr:from>
    <xdr:ext cx="403860" cy="252095"/>
    <xdr:sp macro="" textlink="">
      <xdr:nvSpPr>
        <xdr:cNvPr id="577" name="n_2mainValue【消防施設】&#10;有形固定資産減価償却率">
          <a:extLst>
            <a:ext uri="{FF2B5EF4-FFF2-40B4-BE49-F238E27FC236}">
              <a16:creationId xmlns:a16="http://schemas.microsoft.com/office/drawing/2014/main" id="{00000000-0008-0000-1000-000041020000}"/>
            </a:ext>
          </a:extLst>
        </xdr:cNvPr>
        <xdr:cNvSpPr txBox="1"/>
      </xdr:nvSpPr>
      <xdr:spPr>
        <a:xfrm>
          <a:off x="12960985" y="145472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154305</xdr:rowOff>
    </xdr:from>
    <xdr:ext cx="405130" cy="253365"/>
    <xdr:sp macro="" textlink="">
      <xdr:nvSpPr>
        <xdr:cNvPr id="578" name="n_3mainValue【消防施設】&#10;有形固定資産減価償却率">
          <a:extLst>
            <a:ext uri="{FF2B5EF4-FFF2-40B4-BE49-F238E27FC236}">
              <a16:creationId xmlns:a16="http://schemas.microsoft.com/office/drawing/2014/main" id="{00000000-0008-0000-1000-000042020000}"/>
            </a:ext>
          </a:extLst>
        </xdr:cNvPr>
        <xdr:cNvSpPr txBox="1"/>
      </xdr:nvSpPr>
      <xdr:spPr>
        <a:xfrm>
          <a:off x="12167235" y="145751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151130</xdr:rowOff>
    </xdr:from>
    <xdr:ext cx="403860" cy="253365"/>
    <xdr:sp macro="" textlink="">
      <xdr:nvSpPr>
        <xdr:cNvPr id="579" name="n_4mainValue【消防施設】&#10;有形固定資産減価償却率">
          <a:extLst>
            <a:ext uri="{FF2B5EF4-FFF2-40B4-BE49-F238E27FC236}">
              <a16:creationId xmlns:a16="http://schemas.microsoft.com/office/drawing/2014/main" id="{00000000-0008-0000-1000-000043020000}"/>
            </a:ext>
          </a:extLst>
        </xdr:cNvPr>
        <xdr:cNvSpPr txBox="1"/>
      </xdr:nvSpPr>
      <xdr:spPr>
        <a:xfrm>
          <a:off x="11354435" y="145719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100965</xdr:rowOff>
    </xdr:to>
    <xdr:sp macro="" textlink="">
      <xdr:nvSpPr>
        <xdr:cNvPr id="580" name="正方形/長方形 579">
          <a:extLst>
            <a:ext uri="{FF2B5EF4-FFF2-40B4-BE49-F238E27FC236}">
              <a16:creationId xmlns:a16="http://schemas.microsoft.com/office/drawing/2014/main" id="{00000000-0008-0000-1000-000044020000}"/>
            </a:ext>
          </a:extLst>
        </xdr:cNvPr>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1000-000045020000}"/>
            </a:ext>
          </a:extLst>
        </xdr:cNvPr>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1000-000046020000}"/>
            </a:ext>
          </a:extLst>
        </xdr:cNvPr>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1000-000047020000}"/>
            </a:ext>
          </a:extLst>
        </xdr:cNvPr>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149225</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6459200" y="12672060"/>
          <a:ext cx="42672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75565</xdr:rowOff>
    </xdr:from>
    <xdr:ext cx="348615" cy="22479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644015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165100</xdr:rowOff>
    </xdr:from>
    <xdr:to>
      <xdr:col>120</xdr:col>
      <xdr:colOff>114300</xdr:colOff>
      <xdr:row>86</xdr:row>
      <xdr:rowOff>165100</xdr:rowOff>
    </xdr:to>
    <xdr:cxnSp macro="">
      <xdr:nvCxnSpPr>
        <xdr:cNvPr id="590" name="直線コネクタ 589">
          <a:extLst>
            <a:ext uri="{FF2B5EF4-FFF2-40B4-BE49-F238E27FC236}">
              <a16:creationId xmlns:a16="http://schemas.microsoft.com/office/drawing/2014/main" id="{00000000-0008-0000-1000-00004E020000}"/>
            </a:ext>
          </a:extLst>
        </xdr:cNvPr>
        <xdr:cNvCxnSpPr/>
      </xdr:nvCxnSpPr>
      <xdr:spPr>
        <a:xfrm>
          <a:off x="164592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6090" cy="253365"/>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6048990" y="144468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a:off x="164592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41275</xdr:rowOff>
    </xdr:from>
    <xdr:ext cx="466090" cy="253365"/>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6048990" y="1412684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6459200" y="13947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8445"/>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6048990" y="138093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45720</xdr:rowOff>
    </xdr:from>
    <xdr:to>
      <xdr:col>120</xdr:col>
      <xdr:colOff>114300</xdr:colOff>
      <xdr:row>81</xdr:row>
      <xdr:rowOff>45720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6459200" y="136283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74930</xdr:rowOff>
    </xdr:from>
    <xdr:ext cx="466090" cy="258445"/>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6048990" y="134899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62865</xdr:rowOff>
    </xdr:from>
    <xdr:to>
      <xdr:col>120</xdr:col>
      <xdr:colOff>114300</xdr:colOff>
      <xdr:row>79</xdr:row>
      <xdr:rowOff>62865</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6459200" y="13310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7810"/>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6048990" y="1317180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78105</xdr:rowOff>
    </xdr:from>
    <xdr:to>
      <xdr:col>120</xdr:col>
      <xdr:colOff>114300</xdr:colOff>
      <xdr:row>77</xdr:row>
      <xdr:rowOff>78105</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16459200" y="1299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781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6048990" y="128524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781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6048990" y="125336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149225</xdr:rowOff>
    </xdr:to>
    <xdr:sp macro="" textlink="">
      <xdr:nvSpPr>
        <xdr:cNvPr id="604" name="【消防施設】&#10;一人当たり面積グラフ枠">
          <a:extLst>
            <a:ext uri="{FF2B5EF4-FFF2-40B4-BE49-F238E27FC236}">
              <a16:creationId xmlns:a16="http://schemas.microsoft.com/office/drawing/2014/main" id="{00000000-0008-0000-1000-00005C020000}"/>
            </a:ext>
          </a:extLst>
        </xdr:cNvPr>
        <xdr:cNvSpPr/>
      </xdr:nvSpPr>
      <xdr:spPr>
        <a:xfrm>
          <a:off x="16459200" y="12672060"/>
          <a:ext cx="42672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40640</xdr:rowOff>
    </xdr:from>
    <xdr:to>
      <xdr:col>116</xdr:col>
      <xdr:colOff>62865</xdr:colOff>
      <xdr:row>86</xdr:row>
      <xdr:rowOff>154940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flipV="1">
          <a:off x="19951065" y="1312037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159385</xdr:rowOff>
    </xdr:from>
    <xdr:ext cx="468630" cy="252095"/>
    <xdr:sp macro="" textlink="">
      <xdr:nvSpPr>
        <xdr:cNvPr id="606" name="【消防施設】&#10;一人当たり面積最小値テキスト">
          <a:extLst>
            <a:ext uri="{FF2B5EF4-FFF2-40B4-BE49-F238E27FC236}">
              <a16:creationId xmlns:a16="http://schemas.microsoft.com/office/drawing/2014/main" id="{00000000-0008-0000-1000-00005E020000}"/>
            </a:ext>
          </a:extLst>
        </xdr:cNvPr>
        <xdr:cNvSpPr txBox="1"/>
      </xdr:nvSpPr>
      <xdr:spPr>
        <a:xfrm>
          <a:off x="19989800" y="1458023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154940</xdr:rowOff>
    </xdr:from>
    <xdr:to>
      <xdr:col>116</xdr:col>
      <xdr:colOff>152400</xdr:colOff>
      <xdr:row>86</xdr:row>
      <xdr:rowOff>154940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19881850" y="14575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159385</xdr:rowOff>
    </xdr:from>
    <xdr:ext cx="468630" cy="256540"/>
    <xdr:sp macro="" textlink="">
      <xdr:nvSpPr>
        <xdr:cNvPr id="608" name="【消防施設】&#10;一人当たり面積最大値テキスト">
          <a:extLst>
            <a:ext uri="{FF2B5EF4-FFF2-40B4-BE49-F238E27FC236}">
              <a16:creationId xmlns:a16="http://schemas.microsoft.com/office/drawing/2014/main" id="{00000000-0008-0000-1000-000060020000}"/>
            </a:ext>
          </a:extLst>
        </xdr:cNvPr>
        <xdr:cNvSpPr txBox="1"/>
      </xdr:nvSpPr>
      <xdr:spPr>
        <a:xfrm>
          <a:off x="19989800" y="12903835"/>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40640</xdr:rowOff>
    </xdr:from>
    <xdr:to>
      <xdr:col>116</xdr:col>
      <xdr:colOff>152400</xdr:colOff>
      <xdr:row>78</xdr:row>
      <xdr:rowOff>40640</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19881850" y="13120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10795</xdr:rowOff>
    </xdr:from>
    <xdr:ext cx="468630" cy="251460"/>
    <xdr:sp macro="" textlink="">
      <xdr:nvSpPr>
        <xdr:cNvPr id="610" name="【消防施設】&#10;一人当たり面積平均値テキスト">
          <a:extLst>
            <a:ext uri="{FF2B5EF4-FFF2-40B4-BE49-F238E27FC236}">
              <a16:creationId xmlns:a16="http://schemas.microsoft.com/office/drawing/2014/main" id="{00000000-0008-0000-1000-000062020000}"/>
            </a:ext>
          </a:extLst>
        </xdr:cNvPr>
        <xdr:cNvSpPr txBox="1"/>
      </xdr:nvSpPr>
      <xdr:spPr>
        <a:xfrm>
          <a:off x="19989800" y="14096365"/>
          <a:ext cx="4686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155575</xdr:rowOff>
    </xdr:from>
    <xdr:to>
      <xdr:col>116</xdr:col>
      <xdr:colOff>114300</xdr:colOff>
      <xdr:row>85</xdr:row>
      <xdr:rowOff>87630</xdr:rowOff>
    </xdr:to>
    <xdr:sp macro="" textlink="">
      <xdr:nvSpPr>
        <xdr:cNvPr id="611" name="フローチャート: 判断 610">
          <a:extLst>
            <a:ext uri="{FF2B5EF4-FFF2-40B4-BE49-F238E27FC236}">
              <a16:creationId xmlns:a16="http://schemas.microsoft.com/office/drawing/2014/main" id="{00000000-0008-0000-1000-000063020000}"/>
            </a:ext>
          </a:extLst>
        </xdr:cNvPr>
        <xdr:cNvSpPr/>
      </xdr:nvSpPr>
      <xdr:spPr>
        <a:xfrm>
          <a:off x="19900900" y="14241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144145</xdr:rowOff>
    </xdr:from>
    <xdr:to>
      <xdr:col>112</xdr:col>
      <xdr:colOff>38100</xdr:colOff>
      <xdr:row>85</xdr:row>
      <xdr:rowOff>75565</xdr:rowOff>
    </xdr:to>
    <xdr:sp macro="" textlink="">
      <xdr:nvSpPr>
        <xdr:cNvPr id="612" name="フローチャート: 判断 611">
          <a:extLst>
            <a:ext uri="{FF2B5EF4-FFF2-40B4-BE49-F238E27FC236}">
              <a16:creationId xmlns:a16="http://schemas.microsoft.com/office/drawing/2014/main" id="{00000000-0008-0000-1000-000064020000}"/>
            </a:ext>
          </a:extLst>
        </xdr:cNvPr>
        <xdr:cNvSpPr/>
      </xdr:nvSpPr>
      <xdr:spPr>
        <a:xfrm>
          <a:off x="19157950" y="14229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160655</xdr:rowOff>
    </xdr:from>
    <xdr:to>
      <xdr:col>107</xdr:col>
      <xdr:colOff>101600</xdr:colOff>
      <xdr:row>85</xdr:row>
      <xdr:rowOff>92075</xdr:rowOff>
    </xdr:to>
    <xdr:sp macro="" textlink="">
      <xdr:nvSpPr>
        <xdr:cNvPr id="613" name="フローチャート: 判断 612">
          <a:extLst>
            <a:ext uri="{FF2B5EF4-FFF2-40B4-BE49-F238E27FC236}">
              <a16:creationId xmlns:a16="http://schemas.microsoft.com/office/drawing/2014/main" id="{00000000-0008-0000-1000-000065020000}"/>
            </a:ext>
          </a:extLst>
        </xdr:cNvPr>
        <xdr:cNvSpPr/>
      </xdr:nvSpPr>
      <xdr:spPr>
        <a:xfrm>
          <a:off x="18345150" y="14246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144145</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17551400" y="14297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50165</xdr:rowOff>
    </xdr:from>
    <xdr:to>
      <xdr:col>98</xdr:col>
      <xdr:colOff>38100</xdr:colOff>
      <xdr:row>85</xdr:row>
      <xdr:rowOff>149225</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16757650" y="143033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095"/>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8224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34290</xdr:rowOff>
    </xdr:from>
    <xdr:to>
      <xdr:col>116</xdr:col>
      <xdr:colOff>114300</xdr:colOff>
      <xdr:row>85</xdr:row>
      <xdr:rowOff>133350</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19900900" y="14287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13335</xdr:rowOff>
    </xdr:from>
    <xdr:ext cx="468630" cy="252095"/>
    <xdr:sp macro="" textlink="">
      <xdr:nvSpPr>
        <xdr:cNvPr id="622" name="【消防施設】&#10;一人当たり面積該当値テキスト">
          <a:extLst>
            <a:ext uri="{FF2B5EF4-FFF2-40B4-BE49-F238E27FC236}">
              <a16:creationId xmlns:a16="http://schemas.microsoft.com/office/drawing/2014/main" id="{00000000-0008-0000-1000-00006E020000}"/>
            </a:ext>
          </a:extLst>
        </xdr:cNvPr>
        <xdr:cNvSpPr txBox="1"/>
      </xdr:nvSpPr>
      <xdr:spPr>
        <a:xfrm>
          <a:off x="19989800" y="1426654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39370</xdr:rowOff>
    </xdr:from>
    <xdr:to>
      <xdr:col>112</xdr:col>
      <xdr:colOff>38100</xdr:colOff>
      <xdr:row>85</xdr:row>
      <xdr:rowOff>138430</xdr:rowOff>
    </xdr:to>
    <xdr:sp macro="" textlink="">
      <xdr:nvSpPr>
        <xdr:cNvPr id="623" name="楕円 622">
          <a:extLst>
            <a:ext uri="{FF2B5EF4-FFF2-40B4-BE49-F238E27FC236}">
              <a16:creationId xmlns:a16="http://schemas.microsoft.com/office/drawing/2014/main" id="{00000000-0008-0000-1000-00006F020000}"/>
            </a:ext>
          </a:extLst>
        </xdr:cNvPr>
        <xdr:cNvSpPr/>
      </xdr:nvSpPr>
      <xdr:spPr>
        <a:xfrm>
          <a:off x="19157950" y="14292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84455</xdr:rowOff>
    </xdr:from>
    <xdr:to>
      <xdr:col>116</xdr:col>
      <xdr:colOff>63500</xdr:colOff>
      <xdr:row>85</xdr:row>
      <xdr:rowOff>88900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flipV="1">
          <a:off x="19202400" y="1433766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46990</xdr:rowOff>
    </xdr:from>
    <xdr:to>
      <xdr:col>107</xdr:col>
      <xdr:colOff>101600</xdr:colOff>
      <xdr:row>85</xdr:row>
      <xdr:rowOff>146050</xdr:rowOff>
    </xdr:to>
    <xdr:sp macro="" textlink="">
      <xdr:nvSpPr>
        <xdr:cNvPr id="625" name="楕円 624">
          <a:extLst>
            <a:ext uri="{FF2B5EF4-FFF2-40B4-BE49-F238E27FC236}">
              <a16:creationId xmlns:a16="http://schemas.microsoft.com/office/drawing/2014/main" id="{00000000-0008-0000-1000-000071020000}"/>
            </a:ext>
          </a:extLst>
        </xdr:cNvPr>
        <xdr:cNvSpPr/>
      </xdr:nvSpPr>
      <xdr:spPr>
        <a:xfrm>
          <a:off x="18345150" y="14300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88900</xdr:rowOff>
    </xdr:from>
    <xdr:to>
      <xdr:col>111</xdr:col>
      <xdr:colOff>171450</xdr:colOff>
      <xdr:row>85</xdr:row>
      <xdr:rowOff>95885</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flipV="1">
          <a:off x="18395950" y="1434211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55245</xdr:rowOff>
    </xdr:from>
    <xdr:to>
      <xdr:col>102</xdr:col>
      <xdr:colOff>165100</xdr:colOff>
      <xdr:row>85</xdr:row>
      <xdr:rowOff>154305</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17551400" y="14308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95885</xdr:rowOff>
    </xdr:from>
    <xdr:to>
      <xdr:col>107</xdr:col>
      <xdr:colOff>50800</xdr:colOff>
      <xdr:row>85</xdr:row>
      <xdr:rowOff>105410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flipV="1">
          <a:off x="17602200" y="1434909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58420</xdr:rowOff>
    </xdr:from>
    <xdr:to>
      <xdr:col>98</xdr:col>
      <xdr:colOff>38100</xdr:colOff>
      <xdr:row>85</xdr:row>
      <xdr:rowOff>157480</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16757650" y="14311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105410</xdr:rowOff>
    </xdr:from>
    <xdr:to>
      <xdr:col>102</xdr:col>
      <xdr:colOff>114300</xdr:colOff>
      <xdr:row>85</xdr:row>
      <xdr:rowOff>107950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16802100" y="1435862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93980</xdr:rowOff>
    </xdr:from>
    <xdr:ext cx="469900" cy="254635"/>
    <xdr:sp macro="" textlink="">
      <xdr:nvSpPr>
        <xdr:cNvPr id="631" name="n_1aveValue【消防施設】&#10;一人当たり面積">
          <a:extLst>
            <a:ext uri="{FF2B5EF4-FFF2-40B4-BE49-F238E27FC236}">
              <a16:creationId xmlns:a16="http://schemas.microsoft.com/office/drawing/2014/main" id="{00000000-0008-0000-1000-000077020000}"/>
            </a:ext>
          </a:extLst>
        </xdr:cNvPr>
        <xdr:cNvSpPr txBox="1"/>
      </xdr:nvSpPr>
      <xdr:spPr>
        <a:xfrm>
          <a:off x="18980150" y="14011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109855</xdr:rowOff>
    </xdr:from>
    <xdr:ext cx="469900" cy="254000"/>
    <xdr:sp macro="" textlink="">
      <xdr:nvSpPr>
        <xdr:cNvPr id="632" name="n_2aveValue【消防施設】&#10;一人当たり面積">
          <a:extLst>
            <a:ext uri="{FF2B5EF4-FFF2-40B4-BE49-F238E27FC236}">
              <a16:creationId xmlns:a16="http://schemas.microsoft.com/office/drawing/2014/main" id="{00000000-0008-0000-1000-000078020000}"/>
            </a:ext>
          </a:extLst>
        </xdr:cNvPr>
        <xdr:cNvSpPr txBox="1"/>
      </xdr:nvSpPr>
      <xdr:spPr>
        <a:xfrm>
          <a:off x="18180050" y="140277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163830</xdr:rowOff>
    </xdr:from>
    <xdr:ext cx="469900" cy="252095"/>
    <xdr:sp macro="" textlink="">
      <xdr:nvSpPr>
        <xdr:cNvPr id="633" name="n_3aveValue【消防施設】&#10;一人当たり面積">
          <a:extLst>
            <a:ext uri="{FF2B5EF4-FFF2-40B4-BE49-F238E27FC236}">
              <a16:creationId xmlns:a16="http://schemas.microsoft.com/office/drawing/2014/main" id="{00000000-0008-0000-1000-000079020000}"/>
            </a:ext>
          </a:extLst>
        </xdr:cNvPr>
        <xdr:cNvSpPr txBox="1"/>
      </xdr:nvSpPr>
      <xdr:spPr>
        <a:xfrm>
          <a:off x="17386300" y="140817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167640</xdr:rowOff>
    </xdr:from>
    <xdr:ext cx="469900" cy="253365"/>
    <xdr:sp macro="" textlink="">
      <xdr:nvSpPr>
        <xdr:cNvPr id="634" name="n_4aveValue【消防施設】&#10;一人当たり面積">
          <a:extLst>
            <a:ext uri="{FF2B5EF4-FFF2-40B4-BE49-F238E27FC236}">
              <a16:creationId xmlns:a16="http://schemas.microsoft.com/office/drawing/2014/main" id="{00000000-0008-0000-1000-00007A020000}"/>
            </a:ext>
          </a:extLst>
        </xdr:cNvPr>
        <xdr:cNvSpPr txBox="1"/>
      </xdr:nvSpPr>
      <xdr:spPr>
        <a:xfrm>
          <a:off x="16592550" y="14085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129540</xdr:rowOff>
    </xdr:from>
    <xdr:ext cx="469900" cy="252730"/>
    <xdr:sp macro="" textlink="">
      <xdr:nvSpPr>
        <xdr:cNvPr id="635" name="n_1mainValue【消防施設】&#10;一人当たり面積">
          <a:extLst>
            <a:ext uri="{FF2B5EF4-FFF2-40B4-BE49-F238E27FC236}">
              <a16:creationId xmlns:a16="http://schemas.microsoft.com/office/drawing/2014/main" id="{00000000-0008-0000-1000-00007B020000}"/>
            </a:ext>
          </a:extLst>
        </xdr:cNvPr>
        <xdr:cNvSpPr txBox="1"/>
      </xdr:nvSpPr>
      <xdr:spPr>
        <a:xfrm>
          <a:off x="18980150" y="143827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137160</xdr:rowOff>
    </xdr:from>
    <xdr:ext cx="469900" cy="253365"/>
    <xdr:sp macro="" textlink="">
      <xdr:nvSpPr>
        <xdr:cNvPr id="636" name="n_2mainValue【消防施設】&#10;一人当たり面積">
          <a:extLst>
            <a:ext uri="{FF2B5EF4-FFF2-40B4-BE49-F238E27FC236}">
              <a16:creationId xmlns:a16="http://schemas.microsoft.com/office/drawing/2014/main" id="{00000000-0008-0000-1000-00007C020000}"/>
            </a:ext>
          </a:extLst>
        </xdr:cNvPr>
        <xdr:cNvSpPr txBox="1"/>
      </xdr:nvSpPr>
      <xdr:spPr>
        <a:xfrm>
          <a:off x="18180050" y="14390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146050</xdr:rowOff>
    </xdr:from>
    <xdr:ext cx="469900" cy="252095"/>
    <xdr:sp macro="" textlink="">
      <xdr:nvSpPr>
        <xdr:cNvPr id="637" name="n_3mainValue【消防施設】&#10;一人当たり面積">
          <a:extLst>
            <a:ext uri="{FF2B5EF4-FFF2-40B4-BE49-F238E27FC236}">
              <a16:creationId xmlns:a16="http://schemas.microsoft.com/office/drawing/2014/main" id="{00000000-0008-0000-1000-00007D020000}"/>
            </a:ext>
          </a:extLst>
        </xdr:cNvPr>
        <xdr:cNvSpPr txBox="1"/>
      </xdr:nvSpPr>
      <xdr:spPr>
        <a:xfrm>
          <a:off x="17386300" y="143992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149225</xdr:rowOff>
    </xdr:from>
    <xdr:ext cx="469900" cy="253365"/>
    <xdr:sp macro="" textlink="">
      <xdr:nvSpPr>
        <xdr:cNvPr id="638" name="n_4mainValue【消防施設】&#10;一人当たり面積">
          <a:extLst>
            <a:ext uri="{FF2B5EF4-FFF2-40B4-BE49-F238E27FC236}">
              <a16:creationId xmlns:a16="http://schemas.microsoft.com/office/drawing/2014/main" id="{00000000-0008-0000-1000-00007E020000}"/>
            </a:ext>
          </a:extLst>
        </xdr:cNvPr>
        <xdr:cNvSpPr txBox="1"/>
      </xdr:nvSpPr>
      <xdr:spPr>
        <a:xfrm>
          <a:off x="16592550" y="14402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079754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08426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7810"/>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08426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08426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08426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810"/>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090676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1000-000097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35560</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flipV="1">
          <a:off x="14699615" y="168128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8630" cy="259080"/>
    <xdr:sp macro="" textlink="">
      <xdr:nvSpPr>
        <xdr:cNvPr id="665" name="【庁舎】&#10;有形固定資産減価償却率最小値テキスト">
          <a:extLst>
            <a:ext uri="{FF2B5EF4-FFF2-40B4-BE49-F238E27FC236}">
              <a16:creationId xmlns:a16="http://schemas.microsoft.com/office/drawing/2014/main" id="{00000000-0008-0000-1000-000099020000}"/>
            </a:ext>
          </a:extLst>
        </xdr:cNvPr>
        <xdr:cNvSpPr txBox="1"/>
      </xdr:nvSpPr>
      <xdr:spPr>
        <a:xfrm>
          <a:off x="14738350" y="1838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39090" cy="259080"/>
    <xdr:sp macro="" textlink="">
      <xdr:nvSpPr>
        <xdr:cNvPr id="667" name="【庁舎】&#10;有形固定資産減価償却率最大値テキスト">
          <a:extLst>
            <a:ext uri="{FF2B5EF4-FFF2-40B4-BE49-F238E27FC236}">
              <a16:creationId xmlns:a16="http://schemas.microsoft.com/office/drawing/2014/main" id="{00000000-0008-0000-1000-00009B020000}"/>
            </a:ext>
          </a:extLst>
        </xdr:cNvPr>
        <xdr:cNvSpPr txBox="1"/>
      </xdr:nvSpPr>
      <xdr:spPr>
        <a:xfrm>
          <a:off x="14738350" y="1658810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4611350" y="1681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27305</xdr:rowOff>
    </xdr:from>
    <xdr:ext cx="403860" cy="259080"/>
    <xdr:sp macro="" textlink="">
      <xdr:nvSpPr>
        <xdr:cNvPr id="669" name="【庁舎】&#10;有形固定資産減価償却率平均値テキスト">
          <a:extLst>
            <a:ext uri="{FF2B5EF4-FFF2-40B4-BE49-F238E27FC236}">
              <a16:creationId xmlns:a16="http://schemas.microsoft.com/office/drawing/2014/main" id="{00000000-0008-0000-1000-00009D020000}"/>
            </a:ext>
          </a:extLst>
        </xdr:cNvPr>
        <xdr:cNvSpPr txBox="1"/>
      </xdr:nvSpPr>
      <xdr:spPr>
        <a:xfrm>
          <a:off x="14738350" y="1734375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4445</xdr:rowOff>
    </xdr:from>
    <xdr:to>
      <xdr:col>85</xdr:col>
      <xdr:colOff>171450</xdr:colOff>
      <xdr:row>104</xdr:row>
      <xdr:rowOff>106045</xdr:rowOff>
    </xdr:to>
    <xdr:sp macro="" textlink="">
      <xdr:nvSpPr>
        <xdr:cNvPr id="670" name="フローチャート: 判断 669">
          <a:extLst>
            <a:ext uri="{FF2B5EF4-FFF2-40B4-BE49-F238E27FC236}">
              <a16:creationId xmlns:a16="http://schemas.microsoft.com/office/drawing/2014/main" id="{00000000-0008-0000-1000-00009E020000}"/>
            </a:ext>
          </a:extLst>
        </xdr:cNvPr>
        <xdr:cNvSpPr/>
      </xdr:nvSpPr>
      <xdr:spPr>
        <a:xfrm>
          <a:off x="14649450" y="174923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164465</xdr:rowOff>
    </xdr:from>
    <xdr:to>
      <xdr:col>81</xdr:col>
      <xdr:colOff>101600</xdr:colOff>
      <xdr:row>104</xdr:row>
      <xdr:rowOff>94615</xdr:rowOff>
    </xdr:to>
    <xdr:sp macro="" textlink="">
      <xdr:nvSpPr>
        <xdr:cNvPr id="671" name="フローチャート: 判断 670">
          <a:extLst>
            <a:ext uri="{FF2B5EF4-FFF2-40B4-BE49-F238E27FC236}">
              <a16:creationId xmlns:a16="http://schemas.microsoft.com/office/drawing/2014/main" id="{00000000-0008-0000-1000-00009F020000}"/>
            </a:ext>
          </a:extLst>
        </xdr:cNvPr>
        <xdr:cNvSpPr/>
      </xdr:nvSpPr>
      <xdr:spPr>
        <a:xfrm>
          <a:off x="1388745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672" name="フローチャート: 判断 671">
          <a:extLst>
            <a:ext uri="{FF2B5EF4-FFF2-40B4-BE49-F238E27FC236}">
              <a16:creationId xmlns:a16="http://schemas.microsoft.com/office/drawing/2014/main" id="{00000000-0008-0000-1000-0000A0020000}"/>
            </a:ext>
          </a:extLst>
        </xdr:cNvPr>
        <xdr:cNvSpPr/>
      </xdr:nvSpPr>
      <xdr:spPr>
        <a:xfrm>
          <a:off x="13093700" y="1753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673" name="フローチャート: 判断 672">
          <a:extLst>
            <a:ext uri="{FF2B5EF4-FFF2-40B4-BE49-F238E27FC236}">
              <a16:creationId xmlns:a16="http://schemas.microsoft.com/office/drawing/2014/main" id="{00000000-0008-0000-1000-0000A1020000}"/>
            </a:ext>
          </a:extLst>
        </xdr:cNvPr>
        <xdr:cNvSpPr/>
      </xdr:nvSpPr>
      <xdr:spPr>
        <a:xfrm>
          <a:off x="12299950" y="1757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167640</xdr:rowOff>
    </xdr:from>
    <xdr:to>
      <xdr:col>67</xdr:col>
      <xdr:colOff>101600</xdr:colOff>
      <xdr:row>105</xdr:row>
      <xdr:rowOff>97790</xdr:rowOff>
    </xdr:to>
    <xdr:sp macro="" textlink="">
      <xdr:nvSpPr>
        <xdr:cNvPr id="674" name="フローチャート: 判断 673">
          <a:extLst>
            <a:ext uri="{FF2B5EF4-FFF2-40B4-BE49-F238E27FC236}">
              <a16:creationId xmlns:a16="http://schemas.microsoft.com/office/drawing/2014/main" id="{00000000-0008-0000-1000-0000A2020000}"/>
            </a:ext>
          </a:extLst>
        </xdr:cNvPr>
        <xdr:cNvSpPr/>
      </xdr:nvSpPr>
      <xdr:spPr>
        <a:xfrm>
          <a:off x="11487150" y="176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168910</xdr:rowOff>
    </xdr:from>
    <xdr:to>
      <xdr:col>85</xdr:col>
      <xdr:colOff>171450</xdr:colOff>
      <xdr:row>105</xdr:row>
      <xdr:rowOff>99060</xdr:rowOff>
    </xdr:to>
    <xdr:sp macro="" textlink="">
      <xdr:nvSpPr>
        <xdr:cNvPr id="680" name="楕円 679">
          <a:extLst>
            <a:ext uri="{FF2B5EF4-FFF2-40B4-BE49-F238E27FC236}">
              <a16:creationId xmlns:a16="http://schemas.microsoft.com/office/drawing/2014/main" id="{00000000-0008-0000-1000-0000A8020000}"/>
            </a:ext>
          </a:extLst>
        </xdr:cNvPr>
        <xdr:cNvSpPr/>
      </xdr:nvSpPr>
      <xdr:spPr>
        <a:xfrm>
          <a:off x="14649450" y="17656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147320</xdr:rowOff>
    </xdr:from>
    <xdr:ext cx="403860" cy="259080"/>
    <xdr:sp macro="" textlink="">
      <xdr:nvSpPr>
        <xdr:cNvPr id="681" name="【庁舎】&#10;有形固定資産減価償却率該当値テキスト">
          <a:extLst>
            <a:ext uri="{FF2B5EF4-FFF2-40B4-BE49-F238E27FC236}">
              <a16:creationId xmlns:a16="http://schemas.microsoft.com/office/drawing/2014/main" id="{00000000-0008-0000-1000-0000A9020000}"/>
            </a:ext>
          </a:extLst>
        </xdr:cNvPr>
        <xdr:cNvSpPr txBox="1"/>
      </xdr:nvSpPr>
      <xdr:spPr>
        <a:xfrm>
          <a:off x="14738350" y="17635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100330</xdr:rowOff>
    </xdr:from>
    <xdr:to>
      <xdr:col>81</xdr:col>
      <xdr:colOff>101600</xdr:colOff>
      <xdr:row>105</xdr:row>
      <xdr:rowOff>30480</xdr:rowOff>
    </xdr:to>
    <xdr:sp macro="" textlink="">
      <xdr:nvSpPr>
        <xdr:cNvPr id="682" name="楕円 681">
          <a:extLst>
            <a:ext uri="{FF2B5EF4-FFF2-40B4-BE49-F238E27FC236}">
              <a16:creationId xmlns:a16="http://schemas.microsoft.com/office/drawing/2014/main" id="{00000000-0008-0000-1000-0000AA020000}"/>
            </a:ext>
          </a:extLst>
        </xdr:cNvPr>
        <xdr:cNvSpPr/>
      </xdr:nvSpPr>
      <xdr:spPr>
        <a:xfrm>
          <a:off x="13887450" y="175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151130</xdr:rowOff>
    </xdr:from>
    <xdr:to>
      <xdr:col>85</xdr:col>
      <xdr:colOff>127000</xdr:colOff>
      <xdr:row>105</xdr:row>
      <xdr:rowOff>48260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3938250" y="1763903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84" name="楕円 683">
          <a:extLst>
            <a:ext uri="{FF2B5EF4-FFF2-40B4-BE49-F238E27FC236}">
              <a16:creationId xmlns:a16="http://schemas.microsoft.com/office/drawing/2014/main" id="{00000000-0008-0000-1000-0000AC020000}"/>
            </a:ext>
          </a:extLst>
        </xdr:cNvPr>
        <xdr:cNvSpPr/>
      </xdr:nvSpPr>
      <xdr:spPr>
        <a:xfrm>
          <a:off x="13093700" y="175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82550</xdr:rowOff>
    </xdr:from>
    <xdr:to>
      <xdr:col>81</xdr:col>
      <xdr:colOff>50800</xdr:colOff>
      <xdr:row>104</xdr:row>
      <xdr:rowOff>151130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3144500" y="17570450"/>
          <a:ext cx="7937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686" name="楕円 685">
          <a:extLst>
            <a:ext uri="{FF2B5EF4-FFF2-40B4-BE49-F238E27FC236}">
              <a16:creationId xmlns:a16="http://schemas.microsoft.com/office/drawing/2014/main" id="{00000000-0008-0000-1000-0000AE020000}"/>
            </a:ext>
          </a:extLst>
        </xdr:cNvPr>
        <xdr:cNvSpPr/>
      </xdr:nvSpPr>
      <xdr:spPr>
        <a:xfrm>
          <a:off x="12299950" y="17451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13970</xdr:rowOff>
    </xdr:from>
    <xdr:to>
      <xdr:col>76</xdr:col>
      <xdr:colOff>114300</xdr:colOff>
      <xdr:row>104</xdr:row>
      <xdr:rowOff>82550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2344400" y="1750187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66040</xdr:rowOff>
    </xdr:from>
    <xdr:to>
      <xdr:col>67</xdr:col>
      <xdr:colOff>101600</xdr:colOff>
      <xdr:row>103</xdr:row>
      <xdr:rowOff>167640</xdr:rowOff>
    </xdr:to>
    <xdr:sp macro="" textlink="">
      <xdr:nvSpPr>
        <xdr:cNvPr id="688" name="楕円 687">
          <a:extLst>
            <a:ext uri="{FF2B5EF4-FFF2-40B4-BE49-F238E27FC236}">
              <a16:creationId xmlns:a16="http://schemas.microsoft.com/office/drawing/2014/main" id="{00000000-0008-0000-1000-0000B0020000}"/>
            </a:ext>
          </a:extLst>
        </xdr:cNvPr>
        <xdr:cNvSpPr/>
      </xdr:nvSpPr>
      <xdr:spPr>
        <a:xfrm>
          <a:off x="11487150" y="173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116840</xdr:rowOff>
    </xdr:from>
    <xdr:to>
      <xdr:col>71</xdr:col>
      <xdr:colOff>171450</xdr:colOff>
      <xdr:row>104</xdr:row>
      <xdr:rowOff>13970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1537950" y="17433290"/>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111125</xdr:rowOff>
    </xdr:from>
    <xdr:ext cx="403860" cy="257810"/>
    <xdr:sp macro="" textlink="">
      <xdr:nvSpPr>
        <xdr:cNvPr id="690" name="n_1aveValue【庁舎】&#10;有形固定資産減価償却率">
          <a:extLst>
            <a:ext uri="{FF2B5EF4-FFF2-40B4-BE49-F238E27FC236}">
              <a16:creationId xmlns:a16="http://schemas.microsoft.com/office/drawing/2014/main" id="{00000000-0008-0000-1000-0000B2020000}"/>
            </a:ext>
          </a:extLst>
        </xdr:cNvPr>
        <xdr:cNvSpPr txBox="1"/>
      </xdr:nvSpPr>
      <xdr:spPr>
        <a:xfrm>
          <a:off x="13742035" y="17256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140970</xdr:rowOff>
    </xdr:from>
    <xdr:ext cx="403860" cy="259080"/>
    <xdr:sp macro="" textlink="">
      <xdr:nvSpPr>
        <xdr:cNvPr id="691" name="n_2aveValue【庁舎】&#10;有形固定資産減価償却率">
          <a:extLst>
            <a:ext uri="{FF2B5EF4-FFF2-40B4-BE49-F238E27FC236}">
              <a16:creationId xmlns:a16="http://schemas.microsoft.com/office/drawing/2014/main" id="{00000000-0008-0000-1000-0000B3020000}"/>
            </a:ext>
          </a:extLst>
        </xdr:cNvPr>
        <xdr:cNvSpPr txBox="1"/>
      </xdr:nvSpPr>
      <xdr:spPr>
        <a:xfrm>
          <a:off x="12960985" y="1762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xdr:rowOff>
    </xdr:from>
    <xdr:ext cx="405130" cy="259080"/>
    <xdr:sp macro="" textlink="">
      <xdr:nvSpPr>
        <xdr:cNvPr id="692" name="n_3aveValue【庁舎】&#10;有形固定資産減価償却率">
          <a:extLst>
            <a:ext uri="{FF2B5EF4-FFF2-40B4-BE49-F238E27FC236}">
              <a16:creationId xmlns:a16="http://schemas.microsoft.com/office/drawing/2014/main" id="{00000000-0008-0000-1000-0000B4020000}"/>
            </a:ext>
          </a:extLst>
        </xdr:cNvPr>
        <xdr:cNvSpPr txBox="1"/>
      </xdr:nvSpPr>
      <xdr:spPr>
        <a:xfrm>
          <a:off x="12167235"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88900</xdr:rowOff>
    </xdr:from>
    <xdr:ext cx="403860" cy="257810"/>
    <xdr:sp macro="" textlink="">
      <xdr:nvSpPr>
        <xdr:cNvPr id="693" name="n_4aveValue【庁舎】&#10;有形固定資産減価償却率">
          <a:extLst>
            <a:ext uri="{FF2B5EF4-FFF2-40B4-BE49-F238E27FC236}">
              <a16:creationId xmlns:a16="http://schemas.microsoft.com/office/drawing/2014/main" id="{00000000-0008-0000-1000-0000B5020000}"/>
            </a:ext>
          </a:extLst>
        </xdr:cNvPr>
        <xdr:cNvSpPr txBox="1"/>
      </xdr:nvSpPr>
      <xdr:spPr>
        <a:xfrm>
          <a:off x="11354435" y="17748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21590</xdr:rowOff>
    </xdr:from>
    <xdr:ext cx="403860" cy="259080"/>
    <xdr:sp macro="" textlink="">
      <xdr:nvSpPr>
        <xdr:cNvPr id="694" name="n_1mainValue【庁舎】&#10;有形固定資産減価償却率">
          <a:extLst>
            <a:ext uri="{FF2B5EF4-FFF2-40B4-BE49-F238E27FC236}">
              <a16:creationId xmlns:a16="http://schemas.microsoft.com/office/drawing/2014/main" id="{00000000-0008-0000-1000-0000B6020000}"/>
            </a:ext>
          </a:extLst>
        </xdr:cNvPr>
        <xdr:cNvSpPr txBox="1"/>
      </xdr:nvSpPr>
      <xdr:spPr>
        <a:xfrm>
          <a:off x="13742035" y="17680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149860</xdr:rowOff>
    </xdr:from>
    <xdr:ext cx="403860" cy="259080"/>
    <xdr:sp macro="" textlink="">
      <xdr:nvSpPr>
        <xdr:cNvPr id="695" name="n_2mainValue【庁舎】&#10;有形固定資産減価償却率">
          <a:extLst>
            <a:ext uri="{FF2B5EF4-FFF2-40B4-BE49-F238E27FC236}">
              <a16:creationId xmlns:a16="http://schemas.microsoft.com/office/drawing/2014/main" id="{00000000-0008-0000-1000-0000B7020000}"/>
            </a:ext>
          </a:extLst>
        </xdr:cNvPr>
        <xdr:cNvSpPr txBox="1"/>
      </xdr:nvSpPr>
      <xdr:spPr>
        <a:xfrm>
          <a:off x="12960985" y="17294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81280</xdr:rowOff>
    </xdr:from>
    <xdr:ext cx="405130" cy="259080"/>
    <xdr:sp macro="" textlink="">
      <xdr:nvSpPr>
        <xdr:cNvPr id="696" name="n_3mainValue【庁舎】&#10;有形固定資産減価償却率">
          <a:extLst>
            <a:ext uri="{FF2B5EF4-FFF2-40B4-BE49-F238E27FC236}">
              <a16:creationId xmlns:a16="http://schemas.microsoft.com/office/drawing/2014/main" id="{00000000-0008-0000-1000-0000B8020000}"/>
            </a:ext>
          </a:extLst>
        </xdr:cNvPr>
        <xdr:cNvSpPr txBox="1"/>
      </xdr:nvSpPr>
      <xdr:spPr>
        <a:xfrm>
          <a:off x="12167235" y="1722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12700</xdr:rowOff>
    </xdr:from>
    <xdr:ext cx="403860" cy="259080"/>
    <xdr:sp macro="" textlink="">
      <xdr:nvSpPr>
        <xdr:cNvPr id="697" name="n_4mainValue【庁舎】&#10;有形固定資産減価償却率">
          <a:extLst>
            <a:ext uri="{FF2B5EF4-FFF2-40B4-BE49-F238E27FC236}">
              <a16:creationId xmlns:a16="http://schemas.microsoft.com/office/drawing/2014/main" id="{00000000-0008-0000-1000-0000B9020000}"/>
            </a:ext>
          </a:extLst>
        </xdr:cNvPr>
        <xdr:cNvSpPr txBox="1"/>
      </xdr:nvSpPr>
      <xdr:spPr>
        <a:xfrm>
          <a:off x="11354435" y="17157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1000-0000BA02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6048990" y="18107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6048990" y="17650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1604899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6048990" y="1673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1000-0000CE02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29210</xdr:rowOff>
    </xdr:from>
    <xdr:to>
      <xdr:col>116</xdr:col>
      <xdr:colOff>62865</xdr:colOff>
      <xdr:row>107</xdr:row>
      <xdr:rowOff>149860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flipV="1">
          <a:off x="19951065" y="17002760"/>
          <a:ext cx="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153670</xdr:rowOff>
    </xdr:from>
    <xdr:ext cx="468630" cy="259080"/>
    <xdr:sp macro="" textlink="">
      <xdr:nvSpPr>
        <xdr:cNvPr id="720" name="【庁舎】&#10;一人当たり面積最小値テキスト">
          <a:extLst>
            <a:ext uri="{FF2B5EF4-FFF2-40B4-BE49-F238E27FC236}">
              <a16:creationId xmlns:a16="http://schemas.microsoft.com/office/drawing/2014/main" id="{00000000-0008-0000-1000-0000D0020000}"/>
            </a:ext>
          </a:extLst>
        </xdr:cNvPr>
        <xdr:cNvSpPr txBox="1"/>
      </xdr:nvSpPr>
      <xdr:spPr>
        <a:xfrm>
          <a:off x="19989800" y="1815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149860</xdr:rowOff>
    </xdr:from>
    <xdr:to>
      <xdr:col>116</xdr:col>
      <xdr:colOff>152400</xdr:colOff>
      <xdr:row>107</xdr:row>
      <xdr:rowOff>149860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9881850" y="18152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146685</xdr:rowOff>
    </xdr:from>
    <xdr:ext cx="468630" cy="257810"/>
    <xdr:sp macro="" textlink="">
      <xdr:nvSpPr>
        <xdr:cNvPr id="722" name="【庁舎】&#10;一人当たり面積最大値テキスト">
          <a:extLst>
            <a:ext uri="{FF2B5EF4-FFF2-40B4-BE49-F238E27FC236}">
              <a16:creationId xmlns:a16="http://schemas.microsoft.com/office/drawing/2014/main" id="{00000000-0008-0000-1000-0000D2020000}"/>
            </a:ext>
          </a:extLst>
        </xdr:cNvPr>
        <xdr:cNvSpPr txBox="1"/>
      </xdr:nvSpPr>
      <xdr:spPr>
        <a:xfrm>
          <a:off x="19989800" y="16777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29210</xdr:rowOff>
    </xdr:from>
    <xdr:to>
      <xdr:col>116</xdr:col>
      <xdr:colOff>152400</xdr:colOff>
      <xdr:row>101</xdr:row>
      <xdr:rowOff>29210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a:off x="19881850" y="1700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43815</xdr:rowOff>
    </xdr:from>
    <xdr:ext cx="468630" cy="257810"/>
    <xdr:sp macro="" textlink="">
      <xdr:nvSpPr>
        <xdr:cNvPr id="724" name="【庁舎】&#10;一人当たり面積平均値テキスト">
          <a:extLst>
            <a:ext uri="{FF2B5EF4-FFF2-40B4-BE49-F238E27FC236}">
              <a16:creationId xmlns:a16="http://schemas.microsoft.com/office/drawing/2014/main" id="{00000000-0008-0000-1000-0000D4020000}"/>
            </a:ext>
          </a:extLst>
        </xdr:cNvPr>
        <xdr:cNvSpPr txBox="1"/>
      </xdr:nvSpPr>
      <xdr:spPr>
        <a:xfrm>
          <a:off x="19989800" y="1770316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20955</xdr:rowOff>
    </xdr:from>
    <xdr:to>
      <xdr:col>116</xdr:col>
      <xdr:colOff>114300</xdr:colOff>
      <xdr:row>106</xdr:row>
      <xdr:rowOff>122555</xdr:rowOff>
    </xdr:to>
    <xdr:sp macro="" textlink="">
      <xdr:nvSpPr>
        <xdr:cNvPr id="725" name="フローチャート: 判断 724">
          <a:extLst>
            <a:ext uri="{FF2B5EF4-FFF2-40B4-BE49-F238E27FC236}">
              <a16:creationId xmlns:a16="http://schemas.microsoft.com/office/drawing/2014/main" id="{00000000-0008-0000-1000-0000D5020000}"/>
            </a:ext>
          </a:extLst>
        </xdr:cNvPr>
        <xdr:cNvSpPr/>
      </xdr:nvSpPr>
      <xdr:spPr>
        <a:xfrm>
          <a:off x="19900900" y="178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34290</xdr:rowOff>
    </xdr:from>
    <xdr:to>
      <xdr:col>112</xdr:col>
      <xdr:colOff>38100</xdr:colOff>
      <xdr:row>106</xdr:row>
      <xdr:rowOff>135890</xdr:rowOff>
    </xdr:to>
    <xdr:sp macro="" textlink="">
      <xdr:nvSpPr>
        <xdr:cNvPr id="726" name="フローチャート: 判断 725">
          <a:extLst>
            <a:ext uri="{FF2B5EF4-FFF2-40B4-BE49-F238E27FC236}">
              <a16:creationId xmlns:a16="http://schemas.microsoft.com/office/drawing/2014/main" id="{00000000-0008-0000-1000-0000D6020000}"/>
            </a:ext>
          </a:extLst>
        </xdr:cNvPr>
        <xdr:cNvSpPr/>
      </xdr:nvSpPr>
      <xdr:spPr>
        <a:xfrm>
          <a:off x="19157950" y="1786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56515</xdr:rowOff>
    </xdr:from>
    <xdr:to>
      <xdr:col>107</xdr:col>
      <xdr:colOff>101600</xdr:colOff>
      <xdr:row>106</xdr:row>
      <xdr:rowOff>158115</xdr:rowOff>
    </xdr:to>
    <xdr:sp macro="" textlink="">
      <xdr:nvSpPr>
        <xdr:cNvPr id="727" name="フローチャート: 判断 726">
          <a:extLst>
            <a:ext uri="{FF2B5EF4-FFF2-40B4-BE49-F238E27FC236}">
              <a16:creationId xmlns:a16="http://schemas.microsoft.com/office/drawing/2014/main" id="{00000000-0008-0000-1000-0000D7020000}"/>
            </a:ext>
          </a:extLst>
        </xdr:cNvPr>
        <xdr:cNvSpPr/>
      </xdr:nvSpPr>
      <xdr:spPr>
        <a:xfrm>
          <a:off x="1834515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66675</xdr:rowOff>
    </xdr:from>
    <xdr:to>
      <xdr:col>102</xdr:col>
      <xdr:colOff>165100</xdr:colOff>
      <xdr:row>106</xdr:row>
      <xdr:rowOff>168275</xdr:rowOff>
    </xdr:to>
    <xdr:sp macro="" textlink="">
      <xdr:nvSpPr>
        <xdr:cNvPr id="728" name="フローチャート: 判断 727">
          <a:extLst>
            <a:ext uri="{FF2B5EF4-FFF2-40B4-BE49-F238E27FC236}">
              <a16:creationId xmlns:a16="http://schemas.microsoft.com/office/drawing/2014/main" id="{00000000-0008-0000-1000-0000D8020000}"/>
            </a:ext>
          </a:extLst>
        </xdr:cNvPr>
        <xdr:cNvSpPr/>
      </xdr:nvSpPr>
      <xdr:spPr>
        <a:xfrm>
          <a:off x="17551400" y="1789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48895</xdr:rowOff>
    </xdr:from>
    <xdr:to>
      <xdr:col>98</xdr:col>
      <xdr:colOff>38100</xdr:colOff>
      <xdr:row>106</xdr:row>
      <xdr:rowOff>150495</xdr:rowOff>
    </xdr:to>
    <xdr:sp macro="" textlink="">
      <xdr:nvSpPr>
        <xdr:cNvPr id="729" name="フローチャート: 判断 728">
          <a:extLst>
            <a:ext uri="{FF2B5EF4-FFF2-40B4-BE49-F238E27FC236}">
              <a16:creationId xmlns:a16="http://schemas.microsoft.com/office/drawing/2014/main" id="{00000000-0008-0000-1000-0000D9020000}"/>
            </a:ext>
          </a:extLst>
        </xdr:cNvPr>
        <xdr:cNvSpPr/>
      </xdr:nvSpPr>
      <xdr:spPr>
        <a:xfrm>
          <a:off x="16757650" y="17879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1000-0000DA02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52070</xdr:rowOff>
    </xdr:from>
    <xdr:to>
      <xdr:col>116</xdr:col>
      <xdr:colOff>114300</xdr:colOff>
      <xdr:row>107</xdr:row>
      <xdr:rowOff>153670</xdr:rowOff>
    </xdr:to>
    <xdr:sp macro="" textlink="">
      <xdr:nvSpPr>
        <xdr:cNvPr id="735" name="楕円 734">
          <a:extLst>
            <a:ext uri="{FF2B5EF4-FFF2-40B4-BE49-F238E27FC236}">
              <a16:creationId xmlns:a16="http://schemas.microsoft.com/office/drawing/2014/main" id="{00000000-0008-0000-1000-0000DF020000}"/>
            </a:ext>
          </a:extLst>
        </xdr:cNvPr>
        <xdr:cNvSpPr/>
      </xdr:nvSpPr>
      <xdr:spPr>
        <a:xfrm>
          <a:off x="199009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138430</xdr:rowOff>
    </xdr:from>
    <xdr:ext cx="468630" cy="259080"/>
    <xdr:sp macro="" textlink="">
      <xdr:nvSpPr>
        <xdr:cNvPr id="736" name="【庁舎】&#10;一人当たり面積該当値テキスト">
          <a:extLst>
            <a:ext uri="{FF2B5EF4-FFF2-40B4-BE49-F238E27FC236}">
              <a16:creationId xmlns:a16="http://schemas.microsoft.com/office/drawing/2014/main" id="{00000000-0008-0000-1000-0000E0020000}"/>
            </a:ext>
          </a:extLst>
        </xdr:cNvPr>
        <xdr:cNvSpPr txBox="1"/>
      </xdr:nvSpPr>
      <xdr:spPr>
        <a:xfrm>
          <a:off x="19989800" y="17969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55880</xdr:rowOff>
    </xdr:from>
    <xdr:to>
      <xdr:col>112</xdr:col>
      <xdr:colOff>38100</xdr:colOff>
      <xdr:row>107</xdr:row>
      <xdr:rowOff>157480</xdr:rowOff>
    </xdr:to>
    <xdr:sp macro="" textlink="">
      <xdr:nvSpPr>
        <xdr:cNvPr id="737" name="楕円 736">
          <a:extLst>
            <a:ext uri="{FF2B5EF4-FFF2-40B4-BE49-F238E27FC236}">
              <a16:creationId xmlns:a16="http://schemas.microsoft.com/office/drawing/2014/main" id="{00000000-0008-0000-1000-0000E1020000}"/>
            </a:ext>
          </a:extLst>
        </xdr:cNvPr>
        <xdr:cNvSpPr/>
      </xdr:nvSpPr>
      <xdr:spPr>
        <a:xfrm>
          <a:off x="19157950" y="18058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107</xdr:row>
      <xdr:rowOff>102870</xdr:rowOff>
    </xdr:from>
    <xdr:to>
      <xdr:col>116</xdr:col>
      <xdr:colOff>63500</xdr:colOff>
      <xdr:row>107</xdr:row>
      <xdr:rowOff>106680</xdr:rowOff>
    </xdr:to>
    <xdr:cxnSp macro="">
      <xdr:nvCxnSpPr>
        <xdr:cNvPr id="738" name="直線コネクタ 737">
          <a:extLst>
            <a:ext uri="{FF2B5EF4-FFF2-40B4-BE49-F238E27FC236}">
              <a16:creationId xmlns:a16="http://schemas.microsoft.com/office/drawing/2014/main" id="{00000000-0008-0000-1000-0000E2020000}"/>
            </a:ext>
          </a:extLst>
        </xdr:cNvPr>
        <xdr:cNvCxnSpPr/>
      </xdr:nvCxnSpPr>
      <xdr:spPr>
        <a:xfrm flipV="1">
          <a:off x="19202400" y="1810512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60325</xdr:rowOff>
    </xdr:from>
    <xdr:to>
      <xdr:col>107</xdr:col>
      <xdr:colOff>101600</xdr:colOff>
      <xdr:row>107</xdr:row>
      <xdr:rowOff>161925</xdr:rowOff>
    </xdr:to>
    <xdr:sp macro="" textlink="">
      <xdr:nvSpPr>
        <xdr:cNvPr id="739" name="楕円 738">
          <a:extLst>
            <a:ext uri="{FF2B5EF4-FFF2-40B4-BE49-F238E27FC236}">
              <a16:creationId xmlns:a16="http://schemas.microsoft.com/office/drawing/2014/main" id="{00000000-0008-0000-1000-0000E3020000}"/>
            </a:ext>
          </a:extLst>
        </xdr:cNvPr>
        <xdr:cNvSpPr/>
      </xdr:nvSpPr>
      <xdr:spPr>
        <a:xfrm>
          <a:off x="18345150" y="180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106680</xdr:rowOff>
    </xdr:from>
    <xdr:to>
      <xdr:col>111</xdr:col>
      <xdr:colOff>171450</xdr:colOff>
      <xdr:row>107</xdr:row>
      <xdr:rowOff>111125</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flipV="1">
          <a:off x="18395950" y="1810893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741" name="楕円 740">
          <a:extLst>
            <a:ext uri="{FF2B5EF4-FFF2-40B4-BE49-F238E27FC236}">
              <a16:creationId xmlns:a16="http://schemas.microsoft.com/office/drawing/2014/main" id="{00000000-0008-0000-1000-0000E5020000}"/>
            </a:ext>
          </a:extLst>
        </xdr:cNvPr>
        <xdr:cNvSpPr/>
      </xdr:nvSpPr>
      <xdr:spPr>
        <a:xfrm>
          <a:off x="175514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111125</xdr:rowOff>
    </xdr:from>
    <xdr:to>
      <xdr:col>107</xdr:col>
      <xdr:colOff>50800</xdr:colOff>
      <xdr:row>107</xdr:row>
      <xdr:rowOff>114300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flipV="1">
          <a:off x="17602200" y="1811337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67310</xdr:rowOff>
    </xdr:from>
    <xdr:to>
      <xdr:col>98</xdr:col>
      <xdr:colOff>38100</xdr:colOff>
      <xdr:row>107</xdr:row>
      <xdr:rowOff>168910</xdr:rowOff>
    </xdr:to>
    <xdr:sp macro="" textlink="">
      <xdr:nvSpPr>
        <xdr:cNvPr id="743" name="楕円 742">
          <a:extLst>
            <a:ext uri="{FF2B5EF4-FFF2-40B4-BE49-F238E27FC236}">
              <a16:creationId xmlns:a16="http://schemas.microsoft.com/office/drawing/2014/main" id="{00000000-0008-0000-1000-0000E7020000}"/>
            </a:ext>
          </a:extLst>
        </xdr:cNvPr>
        <xdr:cNvSpPr/>
      </xdr:nvSpPr>
      <xdr:spPr>
        <a:xfrm>
          <a:off x="16757650" y="18069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114300</xdr:rowOff>
    </xdr:from>
    <xdr:to>
      <xdr:col>102</xdr:col>
      <xdr:colOff>114300</xdr:colOff>
      <xdr:row>107</xdr:row>
      <xdr:rowOff>118110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flipV="1">
          <a:off x="16802100" y="1811655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152400</xdr:rowOff>
    </xdr:from>
    <xdr:ext cx="469900" cy="259080"/>
    <xdr:sp macro="" textlink="">
      <xdr:nvSpPr>
        <xdr:cNvPr id="745" name="n_1aveValue【庁舎】&#10;一人当たり面積">
          <a:extLst>
            <a:ext uri="{FF2B5EF4-FFF2-40B4-BE49-F238E27FC236}">
              <a16:creationId xmlns:a16="http://schemas.microsoft.com/office/drawing/2014/main" id="{00000000-0008-0000-1000-0000E9020000}"/>
            </a:ext>
          </a:extLst>
        </xdr:cNvPr>
        <xdr:cNvSpPr txBox="1"/>
      </xdr:nvSpPr>
      <xdr:spPr>
        <a:xfrm>
          <a:off x="18980150" y="176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3175</xdr:rowOff>
    </xdr:from>
    <xdr:ext cx="469900" cy="259080"/>
    <xdr:sp macro="" textlink="">
      <xdr:nvSpPr>
        <xdr:cNvPr id="746" name="n_2aveValue【庁舎】&#10;一人当たり面積">
          <a:extLst>
            <a:ext uri="{FF2B5EF4-FFF2-40B4-BE49-F238E27FC236}">
              <a16:creationId xmlns:a16="http://schemas.microsoft.com/office/drawing/2014/main" id="{00000000-0008-0000-1000-0000EA020000}"/>
            </a:ext>
          </a:extLst>
        </xdr:cNvPr>
        <xdr:cNvSpPr txBox="1"/>
      </xdr:nvSpPr>
      <xdr:spPr>
        <a:xfrm>
          <a:off x="18180050" y="17662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13335</xdr:rowOff>
    </xdr:from>
    <xdr:ext cx="469900" cy="259080"/>
    <xdr:sp macro="" textlink="">
      <xdr:nvSpPr>
        <xdr:cNvPr id="747" name="n_3aveValue【庁舎】&#10;一人当たり面積">
          <a:extLst>
            <a:ext uri="{FF2B5EF4-FFF2-40B4-BE49-F238E27FC236}">
              <a16:creationId xmlns:a16="http://schemas.microsoft.com/office/drawing/2014/main" id="{00000000-0008-0000-1000-0000EB020000}"/>
            </a:ext>
          </a:extLst>
        </xdr:cNvPr>
        <xdr:cNvSpPr txBox="1"/>
      </xdr:nvSpPr>
      <xdr:spPr>
        <a:xfrm>
          <a:off x="17386300" y="17672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167005</xdr:rowOff>
    </xdr:from>
    <xdr:ext cx="469900" cy="257810"/>
    <xdr:sp macro="" textlink="">
      <xdr:nvSpPr>
        <xdr:cNvPr id="748" name="n_4aveValue【庁舎】&#10;一人当たり面積">
          <a:extLst>
            <a:ext uri="{FF2B5EF4-FFF2-40B4-BE49-F238E27FC236}">
              <a16:creationId xmlns:a16="http://schemas.microsoft.com/office/drawing/2014/main" id="{00000000-0008-0000-1000-0000EC020000}"/>
            </a:ext>
          </a:extLst>
        </xdr:cNvPr>
        <xdr:cNvSpPr txBox="1"/>
      </xdr:nvSpPr>
      <xdr:spPr>
        <a:xfrm>
          <a:off x="16592550" y="17654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148590</xdr:rowOff>
    </xdr:from>
    <xdr:ext cx="469900" cy="259080"/>
    <xdr:sp macro="" textlink="">
      <xdr:nvSpPr>
        <xdr:cNvPr id="749" name="n_1mainValue【庁舎】&#10;一人当たり面積">
          <a:extLst>
            <a:ext uri="{FF2B5EF4-FFF2-40B4-BE49-F238E27FC236}">
              <a16:creationId xmlns:a16="http://schemas.microsoft.com/office/drawing/2014/main" id="{00000000-0008-0000-1000-0000ED020000}"/>
            </a:ext>
          </a:extLst>
        </xdr:cNvPr>
        <xdr:cNvSpPr txBox="1"/>
      </xdr:nvSpPr>
      <xdr:spPr>
        <a:xfrm>
          <a:off x="18980150" y="1815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153035</xdr:rowOff>
    </xdr:from>
    <xdr:ext cx="469900" cy="259080"/>
    <xdr:sp macro="" textlink="">
      <xdr:nvSpPr>
        <xdr:cNvPr id="750" name="n_2mainValue【庁舎】&#10;一人当たり面積">
          <a:extLst>
            <a:ext uri="{FF2B5EF4-FFF2-40B4-BE49-F238E27FC236}">
              <a16:creationId xmlns:a16="http://schemas.microsoft.com/office/drawing/2014/main" id="{00000000-0008-0000-1000-0000EE020000}"/>
            </a:ext>
          </a:extLst>
        </xdr:cNvPr>
        <xdr:cNvSpPr txBox="1"/>
      </xdr:nvSpPr>
      <xdr:spPr>
        <a:xfrm>
          <a:off x="18180050" y="1815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156845</xdr:rowOff>
    </xdr:from>
    <xdr:ext cx="469900" cy="257810"/>
    <xdr:sp macro="" textlink="">
      <xdr:nvSpPr>
        <xdr:cNvPr id="751" name="n_3mainValue【庁舎】&#10;一人当たり面積">
          <a:extLst>
            <a:ext uri="{FF2B5EF4-FFF2-40B4-BE49-F238E27FC236}">
              <a16:creationId xmlns:a16="http://schemas.microsoft.com/office/drawing/2014/main" id="{00000000-0008-0000-1000-0000EF020000}"/>
            </a:ext>
          </a:extLst>
        </xdr:cNvPr>
        <xdr:cNvSpPr txBox="1"/>
      </xdr:nvSpPr>
      <xdr:spPr>
        <a:xfrm>
          <a:off x="17386300" y="18159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160020</xdr:rowOff>
    </xdr:from>
    <xdr:ext cx="469900" cy="259080"/>
    <xdr:sp macro="" textlink="">
      <xdr:nvSpPr>
        <xdr:cNvPr id="752" name="n_4mainValue【庁舎】&#10;一人当たり面積">
          <a:extLst>
            <a:ext uri="{FF2B5EF4-FFF2-40B4-BE49-F238E27FC236}">
              <a16:creationId xmlns:a16="http://schemas.microsoft.com/office/drawing/2014/main" id="{00000000-0008-0000-1000-0000F0020000}"/>
            </a:ext>
          </a:extLst>
        </xdr:cNvPr>
        <xdr:cNvSpPr txBox="1"/>
      </xdr:nvSpPr>
      <xdr:spPr>
        <a:xfrm>
          <a:off x="16592550" y="181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1000-0000F102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1000-0000F202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体育館・プールの有形固定資産減価償却率は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前年度改善したが、今年度は９６．８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％であり、前年度より０．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ポイント改善した。これは、岩館地区防災コミュニティセンターの建設に伴い、昭和５２年度に建設した岩館体育館を令和４年度に除却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し令和４年度には改善したが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耐用年数を残した施設の償却が進んだことが要因である。残る、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八森土床体育館、峰浜土床体育館については、耐用年数が経過しているものの、定期的な利用者や利用団体があることから、町民との合意形成を図りながら施設のあり方を検討していく。</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福祉施設の有形固定資産減価償却率は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１００．０％となっている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平成６年度に建設した旧はつらつ苑が耐用年数を経過したためである。ただし、平成２８年度に八峰町子育て支援センターとして改修工事を実施し、定期的な点検や修繕を行っているため、使用のうえでは問題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一般廃棄物処理施設の有形固定資産減価償却率は７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ポイント上回っている。これは、能代山本広域市町村圏組合で所有する施設であり、令和７年度に更新工事が完了する見込みであるため数値は今後改善される見込みである。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消防施設の有形固定資産減価償却率は９</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７ポ</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イント上回っている。これは昭和３０～４０年代に建築された非常備消防施設のほとんどが木造で、耐用年数の２２年を大きく経過していることによるものである。岩館地区防災コミュニティセンターの建設に伴い３施設は除却することとなっているものの、消防団の適正配置の検討と併せて施設の統合を行い、存続されるものについては、計画的な施設の改修・改築を行う。また、遊休施設となったものについては、適切な除却を行っていく必要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庁舎の有形固定資産減価償却率は５</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定期的に施設改修は行われているものの、改修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平成２１年度に現庁舎を建設してから１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年経過していることから、今後は計画的に点検や修繕等を行い長寿命化を図っていく必要がある。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43" t="s">
        <v>130</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3.5" x14ac:dyDescent="0.2">
      <c r="B2" s="3" t="s">
        <v>134</v>
      </c>
      <c r="C2" s="3"/>
      <c r="D2" s="10"/>
    </row>
    <row r="3" spans="1:119" ht="18.75" customHeight="1" x14ac:dyDescent="0.2">
      <c r="A3" s="2"/>
      <c r="B3" s="487" t="s">
        <v>136</v>
      </c>
      <c r="C3" s="488"/>
      <c r="D3" s="488"/>
      <c r="E3" s="489"/>
      <c r="F3" s="489"/>
      <c r="G3" s="489"/>
      <c r="H3" s="489"/>
      <c r="I3" s="489"/>
      <c r="J3" s="489"/>
      <c r="K3" s="489"/>
      <c r="L3" s="489" t="s">
        <v>120</v>
      </c>
      <c r="M3" s="489"/>
      <c r="N3" s="489"/>
      <c r="O3" s="489"/>
      <c r="P3" s="489"/>
      <c r="Q3" s="489"/>
      <c r="R3" s="496"/>
      <c r="S3" s="496"/>
      <c r="T3" s="496"/>
      <c r="U3" s="496"/>
      <c r="V3" s="497"/>
      <c r="W3" s="347" t="s">
        <v>139</v>
      </c>
      <c r="X3" s="348"/>
      <c r="Y3" s="348"/>
      <c r="Z3" s="348"/>
      <c r="AA3" s="348"/>
      <c r="AB3" s="488"/>
      <c r="AC3" s="496" t="s">
        <v>141</v>
      </c>
      <c r="AD3" s="348"/>
      <c r="AE3" s="348"/>
      <c r="AF3" s="348"/>
      <c r="AG3" s="348"/>
      <c r="AH3" s="348"/>
      <c r="AI3" s="348"/>
      <c r="AJ3" s="348"/>
      <c r="AK3" s="348"/>
      <c r="AL3" s="349"/>
      <c r="AM3" s="347" t="s">
        <v>143</v>
      </c>
      <c r="AN3" s="348"/>
      <c r="AO3" s="348"/>
      <c r="AP3" s="348"/>
      <c r="AQ3" s="348"/>
      <c r="AR3" s="348"/>
      <c r="AS3" s="348"/>
      <c r="AT3" s="348"/>
      <c r="AU3" s="348"/>
      <c r="AV3" s="348"/>
      <c r="AW3" s="348"/>
      <c r="AX3" s="349"/>
      <c r="AY3" s="344" t="s">
        <v>5</v>
      </c>
      <c r="AZ3" s="345"/>
      <c r="BA3" s="345"/>
      <c r="BB3" s="345"/>
      <c r="BC3" s="345"/>
      <c r="BD3" s="345"/>
      <c r="BE3" s="345"/>
      <c r="BF3" s="345"/>
      <c r="BG3" s="345"/>
      <c r="BH3" s="345"/>
      <c r="BI3" s="345"/>
      <c r="BJ3" s="345"/>
      <c r="BK3" s="345"/>
      <c r="BL3" s="345"/>
      <c r="BM3" s="346"/>
      <c r="BN3" s="347" t="s">
        <v>147</v>
      </c>
      <c r="BO3" s="348"/>
      <c r="BP3" s="348"/>
      <c r="BQ3" s="348"/>
      <c r="BR3" s="348"/>
      <c r="BS3" s="348"/>
      <c r="BT3" s="348"/>
      <c r="BU3" s="349"/>
      <c r="BV3" s="347" t="s">
        <v>12</v>
      </c>
      <c r="BW3" s="348"/>
      <c r="BX3" s="348"/>
      <c r="BY3" s="348"/>
      <c r="BZ3" s="348"/>
      <c r="CA3" s="348"/>
      <c r="CB3" s="348"/>
      <c r="CC3" s="349"/>
      <c r="CD3" s="344" t="s">
        <v>5</v>
      </c>
      <c r="CE3" s="345"/>
      <c r="CF3" s="345"/>
      <c r="CG3" s="345"/>
      <c r="CH3" s="345"/>
      <c r="CI3" s="345"/>
      <c r="CJ3" s="345"/>
      <c r="CK3" s="345"/>
      <c r="CL3" s="345"/>
      <c r="CM3" s="345"/>
      <c r="CN3" s="345"/>
      <c r="CO3" s="345"/>
      <c r="CP3" s="345"/>
      <c r="CQ3" s="345"/>
      <c r="CR3" s="345"/>
      <c r="CS3" s="346"/>
      <c r="CT3" s="347" t="s">
        <v>148</v>
      </c>
      <c r="CU3" s="348"/>
      <c r="CV3" s="348"/>
      <c r="CW3" s="348"/>
      <c r="CX3" s="348"/>
      <c r="CY3" s="348"/>
      <c r="CZ3" s="348"/>
      <c r="DA3" s="349"/>
      <c r="DB3" s="347" t="s">
        <v>149</v>
      </c>
      <c r="DC3" s="348"/>
      <c r="DD3" s="348"/>
      <c r="DE3" s="348"/>
      <c r="DF3" s="348"/>
      <c r="DG3" s="348"/>
      <c r="DH3" s="348"/>
      <c r="DI3" s="349"/>
    </row>
    <row r="4" spans="1:119" ht="18.75" customHeight="1" x14ac:dyDescent="0.2">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151</v>
      </c>
      <c r="AZ4" s="351"/>
      <c r="BA4" s="351"/>
      <c r="BB4" s="351"/>
      <c r="BC4" s="351"/>
      <c r="BD4" s="351"/>
      <c r="BE4" s="351"/>
      <c r="BF4" s="351"/>
      <c r="BG4" s="351"/>
      <c r="BH4" s="351"/>
      <c r="BI4" s="351"/>
      <c r="BJ4" s="351"/>
      <c r="BK4" s="351"/>
      <c r="BL4" s="351"/>
      <c r="BM4" s="352"/>
      <c r="BN4" s="353">
        <v>7745398</v>
      </c>
      <c r="BO4" s="354"/>
      <c r="BP4" s="354"/>
      <c r="BQ4" s="354"/>
      <c r="BR4" s="354"/>
      <c r="BS4" s="354"/>
      <c r="BT4" s="354"/>
      <c r="BU4" s="355"/>
      <c r="BV4" s="353">
        <v>7025299</v>
      </c>
      <c r="BW4" s="354"/>
      <c r="BX4" s="354"/>
      <c r="BY4" s="354"/>
      <c r="BZ4" s="354"/>
      <c r="CA4" s="354"/>
      <c r="CB4" s="354"/>
      <c r="CC4" s="355"/>
      <c r="CD4" s="356" t="s">
        <v>152</v>
      </c>
      <c r="CE4" s="357"/>
      <c r="CF4" s="357"/>
      <c r="CG4" s="357"/>
      <c r="CH4" s="357"/>
      <c r="CI4" s="357"/>
      <c r="CJ4" s="357"/>
      <c r="CK4" s="357"/>
      <c r="CL4" s="357"/>
      <c r="CM4" s="357"/>
      <c r="CN4" s="357"/>
      <c r="CO4" s="357"/>
      <c r="CP4" s="357"/>
      <c r="CQ4" s="357"/>
      <c r="CR4" s="357"/>
      <c r="CS4" s="358"/>
      <c r="CT4" s="359">
        <v>4.3</v>
      </c>
      <c r="CU4" s="360"/>
      <c r="CV4" s="360"/>
      <c r="CW4" s="360"/>
      <c r="CX4" s="360"/>
      <c r="CY4" s="360"/>
      <c r="CZ4" s="360"/>
      <c r="DA4" s="361"/>
      <c r="DB4" s="359">
        <v>6.9</v>
      </c>
      <c r="DC4" s="360"/>
      <c r="DD4" s="360"/>
      <c r="DE4" s="360"/>
      <c r="DF4" s="360"/>
      <c r="DG4" s="360"/>
      <c r="DH4" s="360"/>
      <c r="DI4" s="361"/>
    </row>
    <row r="5" spans="1:119" ht="18.75" customHeight="1" x14ac:dyDescent="0.2">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154</v>
      </c>
      <c r="AN5" s="363"/>
      <c r="AO5" s="363"/>
      <c r="AP5" s="363"/>
      <c r="AQ5" s="363"/>
      <c r="AR5" s="363"/>
      <c r="AS5" s="363"/>
      <c r="AT5" s="364"/>
      <c r="AU5" s="365" t="s">
        <v>71</v>
      </c>
      <c r="AV5" s="366"/>
      <c r="AW5" s="366"/>
      <c r="AX5" s="366"/>
      <c r="AY5" s="367" t="s">
        <v>144</v>
      </c>
      <c r="AZ5" s="368"/>
      <c r="BA5" s="368"/>
      <c r="BB5" s="368"/>
      <c r="BC5" s="368"/>
      <c r="BD5" s="368"/>
      <c r="BE5" s="368"/>
      <c r="BF5" s="368"/>
      <c r="BG5" s="368"/>
      <c r="BH5" s="368"/>
      <c r="BI5" s="368"/>
      <c r="BJ5" s="368"/>
      <c r="BK5" s="368"/>
      <c r="BL5" s="368"/>
      <c r="BM5" s="369"/>
      <c r="BN5" s="370">
        <v>6909228</v>
      </c>
      <c r="BO5" s="371"/>
      <c r="BP5" s="371"/>
      <c r="BQ5" s="371"/>
      <c r="BR5" s="371"/>
      <c r="BS5" s="371"/>
      <c r="BT5" s="371"/>
      <c r="BU5" s="372"/>
      <c r="BV5" s="370">
        <v>6664717</v>
      </c>
      <c r="BW5" s="371"/>
      <c r="BX5" s="371"/>
      <c r="BY5" s="371"/>
      <c r="BZ5" s="371"/>
      <c r="CA5" s="371"/>
      <c r="CB5" s="371"/>
      <c r="CC5" s="372"/>
      <c r="CD5" s="373" t="s">
        <v>156</v>
      </c>
      <c r="CE5" s="374"/>
      <c r="CF5" s="374"/>
      <c r="CG5" s="374"/>
      <c r="CH5" s="374"/>
      <c r="CI5" s="374"/>
      <c r="CJ5" s="374"/>
      <c r="CK5" s="374"/>
      <c r="CL5" s="374"/>
      <c r="CM5" s="374"/>
      <c r="CN5" s="374"/>
      <c r="CO5" s="374"/>
      <c r="CP5" s="374"/>
      <c r="CQ5" s="374"/>
      <c r="CR5" s="374"/>
      <c r="CS5" s="375"/>
      <c r="CT5" s="376">
        <v>91.4</v>
      </c>
      <c r="CU5" s="377"/>
      <c r="CV5" s="377"/>
      <c r="CW5" s="377"/>
      <c r="CX5" s="377"/>
      <c r="CY5" s="377"/>
      <c r="CZ5" s="377"/>
      <c r="DA5" s="378"/>
      <c r="DB5" s="376">
        <v>94.7</v>
      </c>
      <c r="DC5" s="377"/>
      <c r="DD5" s="377"/>
      <c r="DE5" s="377"/>
      <c r="DF5" s="377"/>
      <c r="DG5" s="377"/>
      <c r="DH5" s="377"/>
      <c r="DI5" s="378"/>
    </row>
    <row r="6" spans="1:119" ht="18.75" customHeight="1" x14ac:dyDescent="0.2">
      <c r="A6" s="2"/>
      <c r="B6" s="507" t="s">
        <v>158</v>
      </c>
      <c r="C6" s="508"/>
      <c r="D6" s="508"/>
      <c r="E6" s="509"/>
      <c r="F6" s="509"/>
      <c r="G6" s="509"/>
      <c r="H6" s="509"/>
      <c r="I6" s="509"/>
      <c r="J6" s="509"/>
      <c r="K6" s="509"/>
      <c r="L6" s="509" t="s">
        <v>160</v>
      </c>
      <c r="M6" s="509"/>
      <c r="N6" s="509"/>
      <c r="O6" s="509"/>
      <c r="P6" s="509"/>
      <c r="Q6" s="509"/>
      <c r="R6" s="513"/>
      <c r="S6" s="513"/>
      <c r="T6" s="513"/>
      <c r="U6" s="513"/>
      <c r="V6" s="514"/>
      <c r="W6" s="517" t="s">
        <v>161</v>
      </c>
      <c r="X6" s="518"/>
      <c r="Y6" s="518"/>
      <c r="Z6" s="518"/>
      <c r="AA6" s="518"/>
      <c r="AB6" s="508"/>
      <c r="AC6" s="521" t="s">
        <v>162</v>
      </c>
      <c r="AD6" s="522"/>
      <c r="AE6" s="522"/>
      <c r="AF6" s="522"/>
      <c r="AG6" s="522"/>
      <c r="AH6" s="522"/>
      <c r="AI6" s="522"/>
      <c r="AJ6" s="522"/>
      <c r="AK6" s="522"/>
      <c r="AL6" s="523"/>
      <c r="AM6" s="362" t="s">
        <v>75</v>
      </c>
      <c r="AN6" s="363"/>
      <c r="AO6" s="363"/>
      <c r="AP6" s="363"/>
      <c r="AQ6" s="363"/>
      <c r="AR6" s="363"/>
      <c r="AS6" s="363"/>
      <c r="AT6" s="364"/>
      <c r="AU6" s="365" t="s">
        <v>71</v>
      </c>
      <c r="AV6" s="366"/>
      <c r="AW6" s="366"/>
      <c r="AX6" s="366"/>
      <c r="AY6" s="367" t="s">
        <v>164</v>
      </c>
      <c r="AZ6" s="368"/>
      <c r="BA6" s="368"/>
      <c r="BB6" s="368"/>
      <c r="BC6" s="368"/>
      <c r="BD6" s="368"/>
      <c r="BE6" s="368"/>
      <c r="BF6" s="368"/>
      <c r="BG6" s="368"/>
      <c r="BH6" s="368"/>
      <c r="BI6" s="368"/>
      <c r="BJ6" s="368"/>
      <c r="BK6" s="368"/>
      <c r="BL6" s="368"/>
      <c r="BM6" s="369"/>
      <c r="BN6" s="370">
        <v>836170</v>
      </c>
      <c r="BO6" s="371"/>
      <c r="BP6" s="371"/>
      <c r="BQ6" s="371"/>
      <c r="BR6" s="371"/>
      <c r="BS6" s="371"/>
      <c r="BT6" s="371"/>
      <c r="BU6" s="372"/>
      <c r="BV6" s="370">
        <v>360582</v>
      </c>
      <c r="BW6" s="371"/>
      <c r="BX6" s="371"/>
      <c r="BY6" s="371"/>
      <c r="BZ6" s="371"/>
      <c r="CA6" s="371"/>
      <c r="CB6" s="371"/>
      <c r="CC6" s="372"/>
      <c r="CD6" s="373" t="s">
        <v>168</v>
      </c>
      <c r="CE6" s="374"/>
      <c r="CF6" s="374"/>
      <c r="CG6" s="374"/>
      <c r="CH6" s="374"/>
      <c r="CI6" s="374"/>
      <c r="CJ6" s="374"/>
      <c r="CK6" s="374"/>
      <c r="CL6" s="374"/>
      <c r="CM6" s="374"/>
      <c r="CN6" s="374"/>
      <c r="CO6" s="374"/>
      <c r="CP6" s="374"/>
      <c r="CQ6" s="374"/>
      <c r="CR6" s="374"/>
      <c r="CS6" s="375"/>
      <c r="CT6" s="379">
        <v>91.7</v>
      </c>
      <c r="CU6" s="380"/>
      <c r="CV6" s="380"/>
      <c r="CW6" s="380"/>
      <c r="CX6" s="380"/>
      <c r="CY6" s="380"/>
      <c r="CZ6" s="380"/>
      <c r="DA6" s="381"/>
      <c r="DB6" s="379">
        <v>95.5</v>
      </c>
      <c r="DC6" s="380"/>
      <c r="DD6" s="380"/>
      <c r="DE6" s="380"/>
      <c r="DF6" s="380"/>
      <c r="DG6" s="380"/>
      <c r="DH6" s="380"/>
      <c r="DI6" s="381"/>
    </row>
    <row r="7" spans="1:119" ht="18.75" customHeight="1" x14ac:dyDescent="0.2">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169</v>
      </c>
      <c r="AN7" s="363"/>
      <c r="AO7" s="363"/>
      <c r="AP7" s="363"/>
      <c r="AQ7" s="363"/>
      <c r="AR7" s="363"/>
      <c r="AS7" s="363"/>
      <c r="AT7" s="364"/>
      <c r="AU7" s="365" t="s">
        <v>71</v>
      </c>
      <c r="AV7" s="366"/>
      <c r="AW7" s="366"/>
      <c r="AX7" s="366"/>
      <c r="AY7" s="367" t="s">
        <v>170</v>
      </c>
      <c r="AZ7" s="368"/>
      <c r="BA7" s="368"/>
      <c r="BB7" s="368"/>
      <c r="BC7" s="368"/>
      <c r="BD7" s="368"/>
      <c r="BE7" s="368"/>
      <c r="BF7" s="368"/>
      <c r="BG7" s="368"/>
      <c r="BH7" s="368"/>
      <c r="BI7" s="368"/>
      <c r="BJ7" s="368"/>
      <c r="BK7" s="368"/>
      <c r="BL7" s="368"/>
      <c r="BM7" s="369"/>
      <c r="BN7" s="370">
        <v>661600</v>
      </c>
      <c r="BO7" s="371"/>
      <c r="BP7" s="371"/>
      <c r="BQ7" s="371"/>
      <c r="BR7" s="371"/>
      <c r="BS7" s="371"/>
      <c r="BT7" s="371"/>
      <c r="BU7" s="372"/>
      <c r="BV7" s="370">
        <v>77339</v>
      </c>
      <c r="BW7" s="371"/>
      <c r="BX7" s="371"/>
      <c r="BY7" s="371"/>
      <c r="BZ7" s="371"/>
      <c r="CA7" s="371"/>
      <c r="CB7" s="371"/>
      <c r="CC7" s="372"/>
      <c r="CD7" s="373" t="s">
        <v>171</v>
      </c>
      <c r="CE7" s="374"/>
      <c r="CF7" s="374"/>
      <c r="CG7" s="374"/>
      <c r="CH7" s="374"/>
      <c r="CI7" s="374"/>
      <c r="CJ7" s="374"/>
      <c r="CK7" s="374"/>
      <c r="CL7" s="374"/>
      <c r="CM7" s="374"/>
      <c r="CN7" s="374"/>
      <c r="CO7" s="374"/>
      <c r="CP7" s="374"/>
      <c r="CQ7" s="374"/>
      <c r="CR7" s="374"/>
      <c r="CS7" s="375"/>
      <c r="CT7" s="370">
        <v>4063751</v>
      </c>
      <c r="CU7" s="371"/>
      <c r="CV7" s="371"/>
      <c r="CW7" s="371"/>
      <c r="CX7" s="371"/>
      <c r="CY7" s="371"/>
      <c r="CZ7" s="371"/>
      <c r="DA7" s="372"/>
      <c r="DB7" s="370">
        <v>4112446</v>
      </c>
      <c r="DC7" s="371"/>
      <c r="DD7" s="371"/>
      <c r="DE7" s="371"/>
      <c r="DF7" s="371"/>
      <c r="DG7" s="371"/>
      <c r="DH7" s="371"/>
      <c r="DI7" s="372"/>
    </row>
    <row r="8" spans="1:119" ht="18.75" customHeight="1" x14ac:dyDescent="0.2">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173</v>
      </c>
      <c r="AN8" s="363"/>
      <c r="AO8" s="363"/>
      <c r="AP8" s="363"/>
      <c r="AQ8" s="363"/>
      <c r="AR8" s="363"/>
      <c r="AS8" s="363"/>
      <c r="AT8" s="364"/>
      <c r="AU8" s="365" t="s">
        <v>71</v>
      </c>
      <c r="AV8" s="366"/>
      <c r="AW8" s="366"/>
      <c r="AX8" s="366"/>
      <c r="AY8" s="367" t="s">
        <v>175</v>
      </c>
      <c r="AZ8" s="368"/>
      <c r="BA8" s="368"/>
      <c r="BB8" s="368"/>
      <c r="BC8" s="368"/>
      <c r="BD8" s="368"/>
      <c r="BE8" s="368"/>
      <c r="BF8" s="368"/>
      <c r="BG8" s="368"/>
      <c r="BH8" s="368"/>
      <c r="BI8" s="368"/>
      <c r="BJ8" s="368"/>
      <c r="BK8" s="368"/>
      <c r="BL8" s="368"/>
      <c r="BM8" s="369"/>
      <c r="BN8" s="370">
        <v>174570</v>
      </c>
      <c r="BO8" s="371"/>
      <c r="BP8" s="371"/>
      <c r="BQ8" s="371"/>
      <c r="BR8" s="371"/>
      <c r="BS8" s="371"/>
      <c r="BT8" s="371"/>
      <c r="BU8" s="372"/>
      <c r="BV8" s="370">
        <v>283243</v>
      </c>
      <c r="BW8" s="371"/>
      <c r="BX8" s="371"/>
      <c r="BY8" s="371"/>
      <c r="BZ8" s="371"/>
      <c r="CA8" s="371"/>
      <c r="CB8" s="371"/>
      <c r="CC8" s="372"/>
      <c r="CD8" s="373" t="s">
        <v>176</v>
      </c>
      <c r="CE8" s="374"/>
      <c r="CF8" s="374"/>
      <c r="CG8" s="374"/>
      <c r="CH8" s="374"/>
      <c r="CI8" s="374"/>
      <c r="CJ8" s="374"/>
      <c r="CK8" s="374"/>
      <c r="CL8" s="374"/>
      <c r="CM8" s="374"/>
      <c r="CN8" s="374"/>
      <c r="CO8" s="374"/>
      <c r="CP8" s="374"/>
      <c r="CQ8" s="374"/>
      <c r="CR8" s="374"/>
      <c r="CS8" s="375"/>
      <c r="CT8" s="382">
        <v>0.18</v>
      </c>
      <c r="CU8" s="383"/>
      <c r="CV8" s="383"/>
      <c r="CW8" s="383"/>
      <c r="CX8" s="383"/>
      <c r="CY8" s="383"/>
      <c r="CZ8" s="383"/>
      <c r="DA8" s="384"/>
      <c r="DB8" s="382">
        <v>0.18</v>
      </c>
      <c r="DC8" s="383"/>
      <c r="DD8" s="383"/>
      <c r="DE8" s="383"/>
      <c r="DF8" s="383"/>
      <c r="DG8" s="383"/>
      <c r="DH8" s="383"/>
      <c r="DI8" s="384"/>
    </row>
    <row r="9" spans="1:119" ht="18.75" customHeight="1" x14ac:dyDescent="0.2">
      <c r="A9" s="2"/>
      <c r="B9" s="344" t="s">
        <v>19</v>
      </c>
      <c r="C9" s="345"/>
      <c r="D9" s="345"/>
      <c r="E9" s="345"/>
      <c r="F9" s="345"/>
      <c r="G9" s="345"/>
      <c r="H9" s="345"/>
      <c r="I9" s="345"/>
      <c r="J9" s="345"/>
      <c r="K9" s="442"/>
      <c r="L9" s="385" t="s">
        <v>10</v>
      </c>
      <c r="M9" s="386"/>
      <c r="N9" s="386"/>
      <c r="O9" s="386"/>
      <c r="P9" s="386"/>
      <c r="Q9" s="387"/>
      <c r="R9" s="388">
        <v>6577</v>
      </c>
      <c r="S9" s="389"/>
      <c r="T9" s="389"/>
      <c r="U9" s="389"/>
      <c r="V9" s="390"/>
      <c r="W9" s="347" t="s">
        <v>177</v>
      </c>
      <c r="X9" s="348"/>
      <c r="Y9" s="348"/>
      <c r="Z9" s="348"/>
      <c r="AA9" s="348"/>
      <c r="AB9" s="348"/>
      <c r="AC9" s="348"/>
      <c r="AD9" s="348"/>
      <c r="AE9" s="348"/>
      <c r="AF9" s="348"/>
      <c r="AG9" s="348"/>
      <c r="AH9" s="348"/>
      <c r="AI9" s="348"/>
      <c r="AJ9" s="348"/>
      <c r="AK9" s="348"/>
      <c r="AL9" s="349"/>
      <c r="AM9" s="362" t="s">
        <v>179</v>
      </c>
      <c r="AN9" s="363"/>
      <c r="AO9" s="363"/>
      <c r="AP9" s="363"/>
      <c r="AQ9" s="363"/>
      <c r="AR9" s="363"/>
      <c r="AS9" s="363"/>
      <c r="AT9" s="364"/>
      <c r="AU9" s="365" t="s">
        <v>71</v>
      </c>
      <c r="AV9" s="366"/>
      <c r="AW9" s="366"/>
      <c r="AX9" s="366"/>
      <c r="AY9" s="367" t="s">
        <v>73</v>
      </c>
      <c r="AZ9" s="368"/>
      <c r="BA9" s="368"/>
      <c r="BB9" s="368"/>
      <c r="BC9" s="368"/>
      <c r="BD9" s="368"/>
      <c r="BE9" s="368"/>
      <c r="BF9" s="368"/>
      <c r="BG9" s="368"/>
      <c r="BH9" s="368"/>
      <c r="BI9" s="368"/>
      <c r="BJ9" s="368"/>
      <c r="BK9" s="368"/>
      <c r="BL9" s="368"/>
      <c r="BM9" s="369"/>
      <c r="BN9" s="370">
        <v>-108673</v>
      </c>
      <c r="BO9" s="371"/>
      <c r="BP9" s="371"/>
      <c r="BQ9" s="371"/>
      <c r="BR9" s="371"/>
      <c r="BS9" s="371"/>
      <c r="BT9" s="371"/>
      <c r="BU9" s="372"/>
      <c r="BV9" s="370">
        <v>131041</v>
      </c>
      <c r="BW9" s="371"/>
      <c r="BX9" s="371"/>
      <c r="BY9" s="371"/>
      <c r="BZ9" s="371"/>
      <c r="CA9" s="371"/>
      <c r="CB9" s="371"/>
      <c r="CC9" s="372"/>
      <c r="CD9" s="373" t="s">
        <v>69</v>
      </c>
      <c r="CE9" s="374"/>
      <c r="CF9" s="374"/>
      <c r="CG9" s="374"/>
      <c r="CH9" s="374"/>
      <c r="CI9" s="374"/>
      <c r="CJ9" s="374"/>
      <c r="CK9" s="374"/>
      <c r="CL9" s="374"/>
      <c r="CM9" s="374"/>
      <c r="CN9" s="374"/>
      <c r="CO9" s="374"/>
      <c r="CP9" s="374"/>
      <c r="CQ9" s="374"/>
      <c r="CR9" s="374"/>
      <c r="CS9" s="375"/>
      <c r="CT9" s="376">
        <v>14.1</v>
      </c>
      <c r="CU9" s="377"/>
      <c r="CV9" s="377"/>
      <c r="CW9" s="377"/>
      <c r="CX9" s="377"/>
      <c r="CY9" s="377"/>
      <c r="CZ9" s="377"/>
      <c r="DA9" s="378"/>
      <c r="DB9" s="376">
        <v>16.399999999999999</v>
      </c>
      <c r="DC9" s="377"/>
      <c r="DD9" s="377"/>
      <c r="DE9" s="377"/>
      <c r="DF9" s="377"/>
      <c r="DG9" s="377"/>
      <c r="DH9" s="377"/>
      <c r="DI9" s="378"/>
    </row>
    <row r="10" spans="1:119" ht="18.75" customHeight="1" x14ac:dyDescent="0.2">
      <c r="A10" s="2"/>
      <c r="B10" s="344"/>
      <c r="C10" s="345"/>
      <c r="D10" s="345"/>
      <c r="E10" s="345"/>
      <c r="F10" s="345"/>
      <c r="G10" s="345"/>
      <c r="H10" s="345"/>
      <c r="I10" s="345"/>
      <c r="J10" s="345"/>
      <c r="K10" s="442"/>
      <c r="L10" s="391" t="s">
        <v>181</v>
      </c>
      <c r="M10" s="363"/>
      <c r="N10" s="363"/>
      <c r="O10" s="363"/>
      <c r="P10" s="363"/>
      <c r="Q10" s="364"/>
      <c r="R10" s="392">
        <v>7309</v>
      </c>
      <c r="S10" s="393"/>
      <c r="T10" s="393"/>
      <c r="U10" s="393"/>
      <c r="V10" s="394"/>
      <c r="W10" s="502"/>
      <c r="X10" s="481"/>
      <c r="Y10" s="481"/>
      <c r="Z10" s="481"/>
      <c r="AA10" s="481"/>
      <c r="AB10" s="481"/>
      <c r="AC10" s="481"/>
      <c r="AD10" s="481"/>
      <c r="AE10" s="481"/>
      <c r="AF10" s="481"/>
      <c r="AG10" s="481"/>
      <c r="AH10" s="481"/>
      <c r="AI10" s="481"/>
      <c r="AJ10" s="481"/>
      <c r="AK10" s="481"/>
      <c r="AL10" s="505"/>
      <c r="AM10" s="362" t="s">
        <v>183</v>
      </c>
      <c r="AN10" s="363"/>
      <c r="AO10" s="363"/>
      <c r="AP10" s="363"/>
      <c r="AQ10" s="363"/>
      <c r="AR10" s="363"/>
      <c r="AS10" s="363"/>
      <c r="AT10" s="364"/>
      <c r="AU10" s="365" t="s">
        <v>185</v>
      </c>
      <c r="AV10" s="366"/>
      <c r="AW10" s="366"/>
      <c r="AX10" s="366"/>
      <c r="AY10" s="367" t="s">
        <v>187</v>
      </c>
      <c r="AZ10" s="368"/>
      <c r="BA10" s="368"/>
      <c r="BB10" s="368"/>
      <c r="BC10" s="368"/>
      <c r="BD10" s="368"/>
      <c r="BE10" s="368"/>
      <c r="BF10" s="368"/>
      <c r="BG10" s="368"/>
      <c r="BH10" s="368"/>
      <c r="BI10" s="368"/>
      <c r="BJ10" s="368"/>
      <c r="BK10" s="368"/>
      <c r="BL10" s="368"/>
      <c r="BM10" s="369"/>
      <c r="BN10" s="370">
        <v>147368</v>
      </c>
      <c r="BO10" s="371"/>
      <c r="BP10" s="371"/>
      <c r="BQ10" s="371"/>
      <c r="BR10" s="371"/>
      <c r="BS10" s="371"/>
      <c r="BT10" s="371"/>
      <c r="BU10" s="372"/>
      <c r="BV10" s="370">
        <v>75313</v>
      </c>
      <c r="BW10" s="371"/>
      <c r="BX10" s="371"/>
      <c r="BY10" s="371"/>
      <c r="BZ10" s="371"/>
      <c r="CA10" s="371"/>
      <c r="CB10" s="371"/>
      <c r="CC10" s="372"/>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4"/>
      <c r="C11" s="345"/>
      <c r="D11" s="345"/>
      <c r="E11" s="345"/>
      <c r="F11" s="345"/>
      <c r="G11" s="345"/>
      <c r="H11" s="345"/>
      <c r="I11" s="345"/>
      <c r="J11" s="345"/>
      <c r="K11" s="442"/>
      <c r="L11" s="395" t="s">
        <v>190</v>
      </c>
      <c r="M11" s="396"/>
      <c r="N11" s="396"/>
      <c r="O11" s="396"/>
      <c r="P11" s="396"/>
      <c r="Q11" s="397"/>
      <c r="R11" s="398" t="s">
        <v>193</v>
      </c>
      <c r="S11" s="399"/>
      <c r="T11" s="399"/>
      <c r="U11" s="399"/>
      <c r="V11" s="400"/>
      <c r="W11" s="502"/>
      <c r="X11" s="481"/>
      <c r="Y11" s="481"/>
      <c r="Z11" s="481"/>
      <c r="AA11" s="481"/>
      <c r="AB11" s="481"/>
      <c r="AC11" s="481"/>
      <c r="AD11" s="481"/>
      <c r="AE11" s="481"/>
      <c r="AF11" s="481"/>
      <c r="AG11" s="481"/>
      <c r="AH11" s="481"/>
      <c r="AI11" s="481"/>
      <c r="AJ11" s="481"/>
      <c r="AK11" s="481"/>
      <c r="AL11" s="505"/>
      <c r="AM11" s="362" t="s">
        <v>65</v>
      </c>
      <c r="AN11" s="363"/>
      <c r="AO11" s="363"/>
      <c r="AP11" s="363"/>
      <c r="AQ11" s="363"/>
      <c r="AR11" s="363"/>
      <c r="AS11" s="363"/>
      <c r="AT11" s="364"/>
      <c r="AU11" s="365" t="s">
        <v>185</v>
      </c>
      <c r="AV11" s="366"/>
      <c r="AW11" s="366"/>
      <c r="AX11" s="366"/>
      <c r="AY11" s="367" t="s">
        <v>198</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201</v>
      </c>
      <c r="CE11" s="374"/>
      <c r="CF11" s="374"/>
      <c r="CG11" s="374"/>
      <c r="CH11" s="374"/>
      <c r="CI11" s="374"/>
      <c r="CJ11" s="374"/>
      <c r="CK11" s="374"/>
      <c r="CL11" s="374"/>
      <c r="CM11" s="374"/>
      <c r="CN11" s="374"/>
      <c r="CO11" s="374"/>
      <c r="CP11" s="374"/>
      <c r="CQ11" s="374"/>
      <c r="CR11" s="374"/>
      <c r="CS11" s="375"/>
      <c r="CT11" s="382" t="s">
        <v>202</v>
      </c>
      <c r="CU11" s="383"/>
      <c r="CV11" s="383"/>
      <c r="CW11" s="383"/>
      <c r="CX11" s="383"/>
      <c r="CY11" s="383"/>
      <c r="CZ11" s="383"/>
      <c r="DA11" s="384"/>
      <c r="DB11" s="382" t="s">
        <v>202</v>
      </c>
      <c r="DC11" s="383"/>
      <c r="DD11" s="383"/>
      <c r="DE11" s="383"/>
      <c r="DF11" s="383"/>
      <c r="DG11" s="383"/>
      <c r="DH11" s="383"/>
      <c r="DI11" s="384"/>
    </row>
    <row r="12" spans="1:119" ht="18.75" customHeight="1" x14ac:dyDescent="0.2">
      <c r="A12" s="2"/>
      <c r="B12" s="529" t="s">
        <v>203</v>
      </c>
      <c r="C12" s="530"/>
      <c r="D12" s="530"/>
      <c r="E12" s="530"/>
      <c r="F12" s="530"/>
      <c r="G12" s="530"/>
      <c r="H12" s="530"/>
      <c r="I12" s="530"/>
      <c r="J12" s="530"/>
      <c r="K12" s="531"/>
      <c r="L12" s="401" t="s">
        <v>205</v>
      </c>
      <c r="M12" s="402"/>
      <c r="N12" s="402"/>
      <c r="O12" s="402"/>
      <c r="P12" s="402"/>
      <c r="Q12" s="403"/>
      <c r="R12" s="404">
        <v>6301</v>
      </c>
      <c r="S12" s="405"/>
      <c r="T12" s="405"/>
      <c r="U12" s="405"/>
      <c r="V12" s="406"/>
      <c r="W12" s="407" t="s">
        <v>5</v>
      </c>
      <c r="X12" s="366"/>
      <c r="Y12" s="366"/>
      <c r="Z12" s="366"/>
      <c r="AA12" s="366"/>
      <c r="AB12" s="408"/>
      <c r="AC12" s="409" t="s">
        <v>113</v>
      </c>
      <c r="AD12" s="410"/>
      <c r="AE12" s="410"/>
      <c r="AF12" s="410"/>
      <c r="AG12" s="411"/>
      <c r="AH12" s="409" t="s">
        <v>206</v>
      </c>
      <c r="AI12" s="410"/>
      <c r="AJ12" s="410"/>
      <c r="AK12" s="410"/>
      <c r="AL12" s="412"/>
      <c r="AM12" s="362" t="s">
        <v>208</v>
      </c>
      <c r="AN12" s="363"/>
      <c r="AO12" s="363"/>
      <c r="AP12" s="363"/>
      <c r="AQ12" s="363"/>
      <c r="AR12" s="363"/>
      <c r="AS12" s="363"/>
      <c r="AT12" s="364"/>
      <c r="AU12" s="365" t="s">
        <v>71</v>
      </c>
      <c r="AV12" s="366"/>
      <c r="AW12" s="366"/>
      <c r="AX12" s="366"/>
      <c r="AY12" s="367" t="s">
        <v>210</v>
      </c>
      <c r="AZ12" s="368"/>
      <c r="BA12" s="368"/>
      <c r="BB12" s="368"/>
      <c r="BC12" s="368"/>
      <c r="BD12" s="368"/>
      <c r="BE12" s="368"/>
      <c r="BF12" s="368"/>
      <c r="BG12" s="368"/>
      <c r="BH12" s="368"/>
      <c r="BI12" s="368"/>
      <c r="BJ12" s="368"/>
      <c r="BK12" s="368"/>
      <c r="BL12" s="368"/>
      <c r="BM12" s="369"/>
      <c r="BN12" s="370">
        <v>619657</v>
      </c>
      <c r="BO12" s="371"/>
      <c r="BP12" s="371"/>
      <c r="BQ12" s="371"/>
      <c r="BR12" s="371"/>
      <c r="BS12" s="371"/>
      <c r="BT12" s="371"/>
      <c r="BU12" s="372"/>
      <c r="BV12" s="370">
        <v>392868</v>
      </c>
      <c r="BW12" s="371"/>
      <c r="BX12" s="371"/>
      <c r="BY12" s="371"/>
      <c r="BZ12" s="371"/>
      <c r="CA12" s="371"/>
      <c r="CB12" s="371"/>
      <c r="CC12" s="372"/>
      <c r="CD12" s="373" t="s">
        <v>212</v>
      </c>
      <c r="CE12" s="374"/>
      <c r="CF12" s="374"/>
      <c r="CG12" s="374"/>
      <c r="CH12" s="374"/>
      <c r="CI12" s="374"/>
      <c r="CJ12" s="374"/>
      <c r="CK12" s="374"/>
      <c r="CL12" s="374"/>
      <c r="CM12" s="374"/>
      <c r="CN12" s="374"/>
      <c r="CO12" s="374"/>
      <c r="CP12" s="374"/>
      <c r="CQ12" s="374"/>
      <c r="CR12" s="374"/>
      <c r="CS12" s="375"/>
      <c r="CT12" s="382" t="s">
        <v>202</v>
      </c>
      <c r="CU12" s="383"/>
      <c r="CV12" s="383"/>
      <c r="CW12" s="383"/>
      <c r="CX12" s="383"/>
      <c r="CY12" s="383"/>
      <c r="CZ12" s="383"/>
      <c r="DA12" s="384"/>
      <c r="DB12" s="382" t="s">
        <v>202</v>
      </c>
      <c r="DC12" s="383"/>
      <c r="DD12" s="383"/>
      <c r="DE12" s="383"/>
      <c r="DF12" s="383"/>
      <c r="DG12" s="383"/>
      <c r="DH12" s="383"/>
      <c r="DI12" s="384"/>
    </row>
    <row r="13" spans="1:119" ht="18.75" customHeight="1" x14ac:dyDescent="0.2">
      <c r="A13" s="2"/>
      <c r="B13" s="532"/>
      <c r="C13" s="533"/>
      <c r="D13" s="533"/>
      <c r="E13" s="533"/>
      <c r="F13" s="533"/>
      <c r="G13" s="533"/>
      <c r="H13" s="533"/>
      <c r="I13" s="533"/>
      <c r="J13" s="533"/>
      <c r="K13" s="534"/>
      <c r="L13" s="14"/>
      <c r="M13" s="413" t="s">
        <v>213</v>
      </c>
      <c r="N13" s="414"/>
      <c r="O13" s="414"/>
      <c r="P13" s="414"/>
      <c r="Q13" s="415"/>
      <c r="R13" s="416">
        <v>6243</v>
      </c>
      <c r="S13" s="417"/>
      <c r="T13" s="417"/>
      <c r="U13" s="417"/>
      <c r="V13" s="418"/>
      <c r="W13" s="517" t="s">
        <v>215</v>
      </c>
      <c r="X13" s="518"/>
      <c r="Y13" s="518"/>
      <c r="Z13" s="518"/>
      <c r="AA13" s="518"/>
      <c r="AB13" s="508"/>
      <c r="AC13" s="392">
        <v>643</v>
      </c>
      <c r="AD13" s="393"/>
      <c r="AE13" s="393"/>
      <c r="AF13" s="393"/>
      <c r="AG13" s="419"/>
      <c r="AH13" s="392">
        <v>749</v>
      </c>
      <c r="AI13" s="393"/>
      <c r="AJ13" s="393"/>
      <c r="AK13" s="393"/>
      <c r="AL13" s="394"/>
      <c r="AM13" s="362" t="s">
        <v>216</v>
      </c>
      <c r="AN13" s="363"/>
      <c r="AO13" s="363"/>
      <c r="AP13" s="363"/>
      <c r="AQ13" s="363"/>
      <c r="AR13" s="363"/>
      <c r="AS13" s="363"/>
      <c r="AT13" s="364"/>
      <c r="AU13" s="365" t="s">
        <v>71</v>
      </c>
      <c r="AV13" s="366"/>
      <c r="AW13" s="366"/>
      <c r="AX13" s="366"/>
      <c r="AY13" s="367" t="s">
        <v>218</v>
      </c>
      <c r="AZ13" s="368"/>
      <c r="BA13" s="368"/>
      <c r="BB13" s="368"/>
      <c r="BC13" s="368"/>
      <c r="BD13" s="368"/>
      <c r="BE13" s="368"/>
      <c r="BF13" s="368"/>
      <c r="BG13" s="368"/>
      <c r="BH13" s="368"/>
      <c r="BI13" s="368"/>
      <c r="BJ13" s="368"/>
      <c r="BK13" s="368"/>
      <c r="BL13" s="368"/>
      <c r="BM13" s="369"/>
      <c r="BN13" s="370">
        <v>-580962</v>
      </c>
      <c r="BO13" s="371"/>
      <c r="BP13" s="371"/>
      <c r="BQ13" s="371"/>
      <c r="BR13" s="371"/>
      <c r="BS13" s="371"/>
      <c r="BT13" s="371"/>
      <c r="BU13" s="372"/>
      <c r="BV13" s="370">
        <v>-186514</v>
      </c>
      <c r="BW13" s="371"/>
      <c r="BX13" s="371"/>
      <c r="BY13" s="371"/>
      <c r="BZ13" s="371"/>
      <c r="CA13" s="371"/>
      <c r="CB13" s="371"/>
      <c r="CC13" s="372"/>
      <c r="CD13" s="373" t="s">
        <v>221</v>
      </c>
      <c r="CE13" s="374"/>
      <c r="CF13" s="374"/>
      <c r="CG13" s="374"/>
      <c r="CH13" s="374"/>
      <c r="CI13" s="374"/>
      <c r="CJ13" s="374"/>
      <c r="CK13" s="374"/>
      <c r="CL13" s="374"/>
      <c r="CM13" s="374"/>
      <c r="CN13" s="374"/>
      <c r="CO13" s="374"/>
      <c r="CP13" s="374"/>
      <c r="CQ13" s="374"/>
      <c r="CR13" s="374"/>
      <c r="CS13" s="375"/>
      <c r="CT13" s="376">
        <v>7.8</v>
      </c>
      <c r="CU13" s="377"/>
      <c r="CV13" s="377"/>
      <c r="CW13" s="377"/>
      <c r="CX13" s="377"/>
      <c r="CY13" s="377"/>
      <c r="CZ13" s="377"/>
      <c r="DA13" s="378"/>
      <c r="DB13" s="376">
        <v>8.4</v>
      </c>
      <c r="DC13" s="377"/>
      <c r="DD13" s="377"/>
      <c r="DE13" s="377"/>
      <c r="DF13" s="377"/>
      <c r="DG13" s="377"/>
      <c r="DH13" s="377"/>
      <c r="DI13" s="378"/>
    </row>
    <row r="14" spans="1:119" ht="18.75" customHeight="1" x14ac:dyDescent="0.2">
      <c r="A14" s="2"/>
      <c r="B14" s="532"/>
      <c r="C14" s="533"/>
      <c r="D14" s="533"/>
      <c r="E14" s="533"/>
      <c r="F14" s="533"/>
      <c r="G14" s="533"/>
      <c r="H14" s="533"/>
      <c r="I14" s="533"/>
      <c r="J14" s="533"/>
      <c r="K14" s="534"/>
      <c r="L14" s="420" t="s">
        <v>222</v>
      </c>
      <c r="M14" s="421"/>
      <c r="N14" s="421"/>
      <c r="O14" s="421"/>
      <c r="P14" s="421"/>
      <c r="Q14" s="422"/>
      <c r="R14" s="416">
        <v>6473</v>
      </c>
      <c r="S14" s="417"/>
      <c r="T14" s="417"/>
      <c r="U14" s="417"/>
      <c r="V14" s="418"/>
      <c r="W14" s="503"/>
      <c r="X14" s="504"/>
      <c r="Y14" s="504"/>
      <c r="Z14" s="504"/>
      <c r="AA14" s="504"/>
      <c r="AB14" s="494"/>
      <c r="AC14" s="423">
        <v>20</v>
      </c>
      <c r="AD14" s="424"/>
      <c r="AE14" s="424"/>
      <c r="AF14" s="424"/>
      <c r="AG14" s="425"/>
      <c r="AH14" s="423">
        <v>21.1</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224</v>
      </c>
      <c r="CE14" s="428"/>
      <c r="CF14" s="428"/>
      <c r="CG14" s="428"/>
      <c r="CH14" s="428"/>
      <c r="CI14" s="428"/>
      <c r="CJ14" s="428"/>
      <c r="CK14" s="428"/>
      <c r="CL14" s="428"/>
      <c r="CM14" s="428"/>
      <c r="CN14" s="428"/>
      <c r="CO14" s="428"/>
      <c r="CP14" s="428"/>
      <c r="CQ14" s="428"/>
      <c r="CR14" s="428"/>
      <c r="CS14" s="429"/>
      <c r="CT14" s="430" t="s">
        <v>202</v>
      </c>
      <c r="CU14" s="431"/>
      <c r="CV14" s="431"/>
      <c r="CW14" s="431"/>
      <c r="CX14" s="431"/>
      <c r="CY14" s="431"/>
      <c r="CZ14" s="431"/>
      <c r="DA14" s="432"/>
      <c r="DB14" s="430" t="s">
        <v>202</v>
      </c>
      <c r="DC14" s="431"/>
      <c r="DD14" s="431"/>
      <c r="DE14" s="431"/>
      <c r="DF14" s="431"/>
      <c r="DG14" s="431"/>
      <c r="DH14" s="431"/>
      <c r="DI14" s="432"/>
    </row>
    <row r="15" spans="1:119" ht="18.75" customHeight="1" x14ac:dyDescent="0.2">
      <c r="A15" s="2"/>
      <c r="B15" s="532"/>
      <c r="C15" s="533"/>
      <c r="D15" s="533"/>
      <c r="E15" s="533"/>
      <c r="F15" s="533"/>
      <c r="G15" s="533"/>
      <c r="H15" s="533"/>
      <c r="I15" s="533"/>
      <c r="J15" s="533"/>
      <c r="K15" s="534"/>
      <c r="L15" s="14"/>
      <c r="M15" s="413" t="s">
        <v>213</v>
      </c>
      <c r="N15" s="414"/>
      <c r="O15" s="414"/>
      <c r="P15" s="414"/>
      <c r="Q15" s="415"/>
      <c r="R15" s="416">
        <v>6425</v>
      </c>
      <c r="S15" s="417"/>
      <c r="T15" s="417"/>
      <c r="U15" s="417"/>
      <c r="V15" s="418"/>
      <c r="W15" s="517" t="s">
        <v>7</v>
      </c>
      <c r="X15" s="518"/>
      <c r="Y15" s="518"/>
      <c r="Z15" s="518"/>
      <c r="AA15" s="518"/>
      <c r="AB15" s="508"/>
      <c r="AC15" s="392">
        <v>788</v>
      </c>
      <c r="AD15" s="393"/>
      <c r="AE15" s="393"/>
      <c r="AF15" s="393"/>
      <c r="AG15" s="419"/>
      <c r="AH15" s="392">
        <v>914</v>
      </c>
      <c r="AI15" s="393"/>
      <c r="AJ15" s="393"/>
      <c r="AK15" s="393"/>
      <c r="AL15" s="394"/>
      <c r="AM15" s="362"/>
      <c r="AN15" s="363"/>
      <c r="AO15" s="363"/>
      <c r="AP15" s="363"/>
      <c r="AQ15" s="363"/>
      <c r="AR15" s="363"/>
      <c r="AS15" s="363"/>
      <c r="AT15" s="364"/>
      <c r="AU15" s="365"/>
      <c r="AV15" s="366"/>
      <c r="AW15" s="366"/>
      <c r="AX15" s="366"/>
      <c r="AY15" s="350" t="s">
        <v>227</v>
      </c>
      <c r="AZ15" s="351"/>
      <c r="BA15" s="351"/>
      <c r="BB15" s="351"/>
      <c r="BC15" s="351"/>
      <c r="BD15" s="351"/>
      <c r="BE15" s="351"/>
      <c r="BF15" s="351"/>
      <c r="BG15" s="351"/>
      <c r="BH15" s="351"/>
      <c r="BI15" s="351"/>
      <c r="BJ15" s="351"/>
      <c r="BK15" s="351"/>
      <c r="BL15" s="351"/>
      <c r="BM15" s="352"/>
      <c r="BN15" s="353">
        <v>703803</v>
      </c>
      <c r="BO15" s="354"/>
      <c r="BP15" s="354"/>
      <c r="BQ15" s="354"/>
      <c r="BR15" s="354"/>
      <c r="BS15" s="354"/>
      <c r="BT15" s="354"/>
      <c r="BU15" s="355"/>
      <c r="BV15" s="353">
        <v>694138</v>
      </c>
      <c r="BW15" s="354"/>
      <c r="BX15" s="354"/>
      <c r="BY15" s="354"/>
      <c r="BZ15" s="354"/>
      <c r="CA15" s="354"/>
      <c r="CB15" s="354"/>
      <c r="CC15" s="355"/>
      <c r="CD15" s="356" t="s">
        <v>214</v>
      </c>
      <c r="CE15" s="357"/>
      <c r="CF15" s="357"/>
      <c r="CG15" s="357"/>
      <c r="CH15" s="357"/>
      <c r="CI15" s="357"/>
      <c r="CJ15" s="357"/>
      <c r="CK15" s="357"/>
      <c r="CL15" s="357"/>
      <c r="CM15" s="357"/>
      <c r="CN15" s="357"/>
      <c r="CO15" s="357"/>
      <c r="CP15" s="357"/>
      <c r="CQ15" s="357"/>
      <c r="CR15" s="357"/>
      <c r="CS15" s="358"/>
      <c r="CT15" s="28"/>
      <c r="CU15" s="31"/>
      <c r="CV15" s="31"/>
      <c r="CW15" s="31"/>
      <c r="CX15" s="31"/>
      <c r="CY15" s="31"/>
      <c r="CZ15" s="31"/>
      <c r="DA15" s="34"/>
      <c r="DB15" s="28"/>
      <c r="DC15" s="31"/>
      <c r="DD15" s="31"/>
      <c r="DE15" s="31"/>
      <c r="DF15" s="31"/>
      <c r="DG15" s="31"/>
      <c r="DH15" s="31"/>
      <c r="DI15" s="34"/>
    </row>
    <row r="16" spans="1:119" ht="18.75" customHeight="1" x14ac:dyDescent="0.2">
      <c r="A16" s="2"/>
      <c r="B16" s="532"/>
      <c r="C16" s="533"/>
      <c r="D16" s="533"/>
      <c r="E16" s="533"/>
      <c r="F16" s="533"/>
      <c r="G16" s="533"/>
      <c r="H16" s="533"/>
      <c r="I16" s="533"/>
      <c r="J16" s="533"/>
      <c r="K16" s="534"/>
      <c r="L16" s="420" t="s">
        <v>228</v>
      </c>
      <c r="M16" s="433"/>
      <c r="N16" s="433"/>
      <c r="O16" s="433"/>
      <c r="P16" s="433"/>
      <c r="Q16" s="434"/>
      <c r="R16" s="435" t="s">
        <v>230</v>
      </c>
      <c r="S16" s="436"/>
      <c r="T16" s="436"/>
      <c r="U16" s="436"/>
      <c r="V16" s="437"/>
      <c r="W16" s="503"/>
      <c r="X16" s="504"/>
      <c r="Y16" s="504"/>
      <c r="Z16" s="504"/>
      <c r="AA16" s="504"/>
      <c r="AB16" s="494"/>
      <c r="AC16" s="423">
        <v>24.6</v>
      </c>
      <c r="AD16" s="424"/>
      <c r="AE16" s="424"/>
      <c r="AF16" s="424"/>
      <c r="AG16" s="425"/>
      <c r="AH16" s="423">
        <v>25.7</v>
      </c>
      <c r="AI16" s="424"/>
      <c r="AJ16" s="424"/>
      <c r="AK16" s="424"/>
      <c r="AL16" s="426"/>
      <c r="AM16" s="362"/>
      <c r="AN16" s="363"/>
      <c r="AO16" s="363"/>
      <c r="AP16" s="363"/>
      <c r="AQ16" s="363"/>
      <c r="AR16" s="363"/>
      <c r="AS16" s="363"/>
      <c r="AT16" s="364"/>
      <c r="AU16" s="365"/>
      <c r="AV16" s="366"/>
      <c r="AW16" s="366"/>
      <c r="AX16" s="366"/>
      <c r="AY16" s="367" t="s">
        <v>110</v>
      </c>
      <c r="AZ16" s="368"/>
      <c r="BA16" s="368"/>
      <c r="BB16" s="368"/>
      <c r="BC16" s="368"/>
      <c r="BD16" s="368"/>
      <c r="BE16" s="368"/>
      <c r="BF16" s="368"/>
      <c r="BG16" s="368"/>
      <c r="BH16" s="368"/>
      <c r="BI16" s="368"/>
      <c r="BJ16" s="368"/>
      <c r="BK16" s="368"/>
      <c r="BL16" s="368"/>
      <c r="BM16" s="369"/>
      <c r="BN16" s="370">
        <v>3884299</v>
      </c>
      <c r="BO16" s="371"/>
      <c r="BP16" s="371"/>
      <c r="BQ16" s="371"/>
      <c r="BR16" s="371"/>
      <c r="BS16" s="371"/>
      <c r="BT16" s="371"/>
      <c r="BU16" s="372"/>
      <c r="BV16" s="370">
        <v>3915481</v>
      </c>
      <c r="BW16" s="371"/>
      <c r="BX16" s="371"/>
      <c r="BY16" s="371"/>
      <c r="BZ16" s="371"/>
      <c r="CA16" s="371"/>
      <c r="CB16" s="371"/>
      <c r="CC16" s="372"/>
      <c r="CD16" s="21"/>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2">
      <c r="A17" s="2"/>
      <c r="B17" s="535"/>
      <c r="C17" s="536"/>
      <c r="D17" s="536"/>
      <c r="E17" s="536"/>
      <c r="F17" s="536"/>
      <c r="G17" s="536"/>
      <c r="H17" s="536"/>
      <c r="I17" s="536"/>
      <c r="J17" s="536"/>
      <c r="K17" s="537"/>
      <c r="L17" s="15"/>
      <c r="M17" s="438" t="s">
        <v>105</v>
      </c>
      <c r="N17" s="439"/>
      <c r="O17" s="439"/>
      <c r="P17" s="439"/>
      <c r="Q17" s="440"/>
      <c r="R17" s="435" t="s">
        <v>232</v>
      </c>
      <c r="S17" s="436"/>
      <c r="T17" s="436"/>
      <c r="U17" s="436"/>
      <c r="V17" s="437"/>
      <c r="W17" s="517" t="s">
        <v>97</v>
      </c>
      <c r="X17" s="518"/>
      <c r="Y17" s="518"/>
      <c r="Z17" s="518"/>
      <c r="AA17" s="518"/>
      <c r="AB17" s="508"/>
      <c r="AC17" s="392">
        <v>1777</v>
      </c>
      <c r="AD17" s="393"/>
      <c r="AE17" s="393"/>
      <c r="AF17" s="393"/>
      <c r="AG17" s="419"/>
      <c r="AH17" s="392">
        <v>1892</v>
      </c>
      <c r="AI17" s="393"/>
      <c r="AJ17" s="393"/>
      <c r="AK17" s="393"/>
      <c r="AL17" s="394"/>
      <c r="AM17" s="362"/>
      <c r="AN17" s="363"/>
      <c r="AO17" s="363"/>
      <c r="AP17" s="363"/>
      <c r="AQ17" s="363"/>
      <c r="AR17" s="363"/>
      <c r="AS17" s="363"/>
      <c r="AT17" s="364"/>
      <c r="AU17" s="365"/>
      <c r="AV17" s="366"/>
      <c r="AW17" s="366"/>
      <c r="AX17" s="366"/>
      <c r="AY17" s="367" t="s">
        <v>233</v>
      </c>
      <c r="AZ17" s="368"/>
      <c r="BA17" s="368"/>
      <c r="BB17" s="368"/>
      <c r="BC17" s="368"/>
      <c r="BD17" s="368"/>
      <c r="BE17" s="368"/>
      <c r="BF17" s="368"/>
      <c r="BG17" s="368"/>
      <c r="BH17" s="368"/>
      <c r="BI17" s="368"/>
      <c r="BJ17" s="368"/>
      <c r="BK17" s="368"/>
      <c r="BL17" s="368"/>
      <c r="BM17" s="369"/>
      <c r="BN17" s="370">
        <v>868023</v>
      </c>
      <c r="BO17" s="371"/>
      <c r="BP17" s="371"/>
      <c r="BQ17" s="371"/>
      <c r="BR17" s="371"/>
      <c r="BS17" s="371"/>
      <c r="BT17" s="371"/>
      <c r="BU17" s="372"/>
      <c r="BV17" s="370">
        <v>858189</v>
      </c>
      <c r="BW17" s="371"/>
      <c r="BX17" s="371"/>
      <c r="BY17" s="371"/>
      <c r="BZ17" s="371"/>
      <c r="CA17" s="371"/>
      <c r="CB17" s="371"/>
      <c r="CC17" s="372"/>
      <c r="CD17" s="21"/>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2">
      <c r="A18" s="2"/>
      <c r="B18" s="441" t="s">
        <v>234</v>
      </c>
      <c r="C18" s="442"/>
      <c r="D18" s="442"/>
      <c r="E18" s="443"/>
      <c r="F18" s="443"/>
      <c r="G18" s="443"/>
      <c r="H18" s="443"/>
      <c r="I18" s="443"/>
      <c r="J18" s="443"/>
      <c r="K18" s="443"/>
      <c r="L18" s="444">
        <v>234.14</v>
      </c>
      <c r="M18" s="444"/>
      <c r="N18" s="444"/>
      <c r="O18" s="444"/>
      <c r="P18" s="444"/>
      <c r="Q18" s="444"/>
      <c r="R18" s="445"/>
      <c r="S18" s="445"/>
      <c r="T18" s="445"/>
      <c r="U18" s="445"/>
      <c r="V18" s="446"/>
      <c r="W18" s="519"/>
      <c r="X18" s="520"/>
      <c r="Y18" s="520"/>
      <c r="Z18" s="520"/>
      <c r="AA18" s="520"/>
      <c r="AB18" s="511"/>
      <c r="AC18" s="447">
        <v>55.4</v>
      </c>
      <c r="AD18" s="448"/>
      <c r="AE18" s="448"/>
      <c r="AF18" s="448"/>
      <c r="AG18" s="449"/>
      <c r="AH18" s="447">
        <v>53.2</v>
      </c>
      <c r="AI18" s="448"/>
      <c r="AJ18" s="448"/>
      <c r="AK18" s="448"/>
      <c r="AL18" s="450"/>
      <c r="AM18" s="362"/>
      <c r="AN18" s="363"/>
      <c r="AO18" s="363"/>
      <c r="AP18" s="363"/>
      <c r="AQ18" s="363"/>
      <c r="AR18" s="363"/>
      <c r="AS18" s="363"/>
      <c r="AT18" s="364"/>
      <c r="AU18" s="365"/>
      <c r="AV18" s="366"/>
      <c r="AW18" s="366"/>
      <c r="AX18" s="366"/>
      <c r="AY18" s="367" t="s">
        <v>235</v>
      </c>
      <c r="AZ18" s="368"/>
      <c r="BA18" s="368"/>
      <c r="BB18" s="368"/>
      <c r="BC18" s="368"/>
      <c r="BD18" s="368"/>
      <c r="BE18" s="368"/>
      <c r="BF18" s="368"/>
      <c r="BG18" s="368"/>
      <c r="BH18" s="368"/>
      <c r="BI18" s="368"/>
      <c r="BJ18" s="368"/>
      <c r="BK18" s="368"/>
      <c r="BL18" s="368"/>
      <c r="BM18" s="369"/>
      <c r="BN18" s="370">
        <v>3742204</v>
      </c>
      <c r="BO18" s="371"/>
      <c r="BP18" s="371"/>
      <c r="BQ18" s="371"/>
      <c r="BR18" s="371"/>
      <c r="BS18" s="371"/>
      <c r="BT18" s="371"/>
      <c r="BU18" s="372"/>
      <c r="BV18" s="370">
        <v>3917929</v>
      </c>
      <c r="BW18" s="371"/>
      <c r="BX18" s="371"/>
      <c r="BY18" s="371"/>
      <c r="BZ18" s="371"/>
      <c r="CA18" s="371"/>
      <c r="CB18" s="371"/>
      <c r="CC18" s="372"/>
      <c r="CD18" s="21"/>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2">
      <c r="A19" s="2"/>
      <c r="B19" s="441" t="s">
        <v>55</v>
      </c>
      <c r="C19" s="442"/>
      <c r="D19" s="442"/>
      <c r="E19" s="443"/>
      <c r="F19" s="443"/>
      <c r="G19" s="443"/>
      <c r="H19" s="443"/>
      <c r="I19" s="443"/>
      <c r="J19" s="443"/>
      <c r="K19" s="443"/>
      <c r="L19" s="451">
        <v>28</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131</v>
      </c>
      <c r="AZ19" s="368"/>
      <c r="BA19" s="368"/>
      <c r="BB19" s="368"/>
      <c r="BC19" s="368"/>
      <c r="BD19" s="368"/>
      <c r="BE19" s="368"/>
      <c r="BF19" s="368"/>
      <c r="BG19" s="368"/>
      <c r="BH19" s="368"/>
      <c r="BI19" s="368"/>
      <c r="BJ19" s="368"/>
      <c r="BK19" s="368"/>
      <c r="BL19" s="368"/>
      <c r="BM19" s="369"/>
      <c r="BN19" s="370">
        <v>5631649</v>
      </c>
      <c r="BO19" s="371"/>
      <c r="BP19" s="371"/>
      <c r="BQ19" s="371"/>
      <c r="BR19" s="371"/>
      <c r="BS19" s="371"/>
      <c r="BT19" s="371"/>
      <c r="BU19" s="372"/>
      <c r="BV19" s="370">
        <v>5148082</v>
      </c>
      <c r="BW19" s="371"/>
      <c r="BX19" s="371"/>
      <c r="BY19" s="371"/>
      <c r="BZ19" s="371"/>
      <c r="CA19" s="371"/>
      <c r="CB19" s="371"/>
      <c r="CC19" s="372"/>
      <c r="CD19" s="21"/>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2">
      <c r="A20" s="2"/>
      <c r="B20" s="441" t="s">
        <v>236</v>
      </c>
      <c r="C20" s="442"/>
      <c r="D20" s="442"/>
      <c r="E20" s="443"/>
      <c r="F20" s="443"/>
      <c r="G20" s="443"/>
      <c r="H20" s="443"/>
      <c r="I20" s="443"/>
      <c r="J20" s="443"/>
      <c r="K20" s="443"/>
      <c r="L20" s="451">
        <v>2615</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1"/>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2">
      <c r="A21" s="2"/>
      <c r="B21" s="462" t="s">
        <v>142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1"/>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2">
      <c r="A22" s="2"/>
      <c r="B22" s="563" t="s">
        <v>238</v>
      </c>
      <c r="C22" s="564"/>
      <c r="D22" s="565"/>
      <c r="E22" s="513" t="s">
        <v>5</v>
      </c>
      <c r="F22" s="518"/>
      <c r="G22" s="518"/>
      <c r="H22" s="518"/>
      <c r="I22" s="518"/>
      <c r="J22" s="518"/>
      <c r="K22" s="508"/>
      <c r="L22" s="513" t="s">
        <v>240</v>
      </c>
      <c r="M22" s="518"/>
      <c r="N22" s="518"/>
      <c r="O22" s="518"/>
      <c r="P22" s="508"/>
      <c r="Q22" s="540" t="s">
        <v>241</v>
      </c>
      <c r="R22" s="541"/>
      <c r="S22" s="541"/>
      <c r="T22" s="541"/>
      <c r="U22" s="541"/>
      <c r="V22" s="542"/>
      <c r="W22" s="572" t="s">
        <v>53</v>
      </c>
      <c r="X22" s="564"/>
      <c r="Y22" s="565"/>
      <c r="Z22" s="513" t="s">
        <v>5</v>
      </c>
      <c r="AA22" s="518"/>
      <c r="AB22" s="518"/>
      <c r="AC22" s="518"/>
      <c r="AD22" s="518"/>
      <c r="AE22" s="518"/>
      <c r="AF22" s="518"/>
      <c r="AG22" s="508"/>
      <c r="AH22" s="546" t="s">
        <v>180</v>
      </c>
      <c r="AI22" s="518"/>
      <c r="AJ22" s="518"/>
      <c r="AK22" s="518"/>
      <c r="AL22" s="508"/>
      <c r="AM22" s="546" t="s">
        <v>243</v>
      </c>
      <c r="AN22" s="547"/>
      <c r="AO22" s="547"/>
      <c r="AP22" s="547"/>
      <c r="AQ22" s="547"/>
      <c r="AR22" s="548"/>
      <c r="AS22" s="540" t="s">
        <v>241</v>
      </c>
      <c r="AT22" s="541"/>
      <c r="AU22" s="541"/>
      <c r="AV22" s="541"/>
      <c r="AW22" s="541"/>
      <c r="AX22" s="552"/>
      <c r="AY22" s="350" t="s">
        <v>244</v>
      </c>
      <c r="AZ22" s="351"/>
      <c r="BA22" s="351"/>
      <c r="BB22" s="351"/>
      <c r="BC22" s="351"/>
      <c r="BD22" s="351"/>
      <c r="BE22" s="351"/>
      <c r="BF22" s="351"/>
      <c r="BG22" s="351"/>
      <c r="BH22" s="351"/>
      <c r="BI22" s="351"/>
      <c r="BJ22" s="351"/>
      <c r="BK22" s="351"/>
      <c r="BL22" s="351"/>
      <c r="BM22" s="352"/>
      <c r="BN22" s="353">
        <v>6137795</v>
      </c>
      <c r="BO22" s="354"/>
      <c r="BP22" s="354"/>
      <c r="BQ22" s="354"/>
      <c r="BR22" s="354"/>
      <c r="BS22" s="354"/>
      <c r="BT22" s="354"/>
      <c r="BU22" s="355"/>
      <c r="BV22" s="353">
        <v>6313622</v>
      </c>
      <c r="BW22" s="354"/>
      <c r="BX22" s="354"/>
      <c r="BY22" s="354"/>
      <c r="BZ22" s="354"/>
      <c r="CA22" s="354"/>
      <c r="CB22" s="354"/>
      <c r="CC22" s="355"/>
      <c r="CD22" s="21"/>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2">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247</v>
      </c>
      <c r="AZ23" s="368"/>
      <c r="BA23" s="368"/>
      <c r="BB23" s="368"/>
      <c r="BC23" s="368"/>
      <c r="BD23" s="368"/>
      <c r="BE23" s="368"/>
      <c r="BF23" s="368"/>
      <c r="BG23" s="368"/>
      <c r="BH23" s="368"/>
      <c r="BI23" s="368"/>
      <c r="BJ23" s="368"/>
      <c r="BK23" s="368"/>
      <c r="BL23" s="368"/>
      <c r="BM23" s="369"/>
      <c r="BN23" s="370">
        <v>4837418</v>
      </c>
      <c r="BO23" s="371"/>
      <c r="BP23" s="371"/>
      <c r="BQ23" s="371"/>
      <c r="BR23" s="371"/>
      <c r="BS23" s="371"/>
      <c r="BT23" s="371"/>
      <c r="BU23" s="372"/>
      <c r="BV23" s="370">
        <v>4817859</v>
      </c>
      <c r="BW23" s="371"/>
      <c r="BX23" s="371"/>
      <c r="BY23" s="371"/>
      <c r="BZ23" s="371"/>
      <c r="CA23" s="371"/>
      <c r="CB23" s="371"/>
      <c r="CC23" s="372"/>
      <c r="CD23" s="21"/>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2">
      <c r="A24" s="2"/>
      <c r="B24" s="566"/>
      <c r="C24" s="567"/>
      <c r="D24" s="568"/>
      <c r="E24" s="391" t="s">
        <v>248</v>
      </c>
      <c r="F24" s="363"/>
      <c r="G24" s="363"/>
      <c r="H24" s="363"/>
      <c r="I24" s="363"/>
      <c r="J24" s="363"/>
      <c r="K24" s="364"/>
      <c r="L24" s="392">
        <v>1</v>
      </c>
      <c r="M24" s="393"/>
      <c r="N24" s="393"/>
      <c r="O24" s="393"/>
      <c r="P24" s="419"/>
      <c r="Q24" s="392">
        <v>7500</v>
      </c>
      <c r="R24" s="393"/>
      <c r="S24" s="393"/>
      <c r="T24" s="393"/>
      <c r="U24" s="393"/>
      <c r="V24" s="419"/>
      <c r="W24" s="573"/>
      <c r="X24" s="567"/>
      <c r="Y24" s="568"/>
      <c r="Z24" s="391" t="s">
        <v>250</v>
      </c>
      <c r="AA24" s="363"/>
      <c r="AB24" s="363"/>
      <c r="AC24" s="363"/>
      <c r="AD24" s="363"/>
      <c r="AE24" s="363"/>
      <c r="AF24" s="363"/>
      <c r="AG24" s="364"/>
      <c r="AH24" s="392">
        <v>89</v>
      </c>
      <c r="AI24" s="393"/>
      <c r="AJ24" s="393"/>
      <c r="AK24" s="393"/>
      <c r="AL24" s="419"/>
      <c r="AM24" s="392">
        <v>274832</v>
      </c>
      <c r="AN24" s="393"/>
      <c r="AO24" s="393"/>
      <c r="AP24" s="393"/>
      <c r="AQ24" s="393"/>
      <c r="AR24" s="419"/>
      <c r="AS24" s="392">
        <v>3088</v>
      </c>
      <c r="AT24" s="393"/>
      <c r="AU24" s="393"/>
      <c r="AV24" s="393"/>
      <c r="AW24" s="393"/>
      <c r="AX24" s="394"/>
      <c r="AY24" s="465" t="s">
        <v>251</v>
      </c>
      <c r="AZ24" s="466"/>
      <c r="BA24" s="466"/>
      <c r="BB24" s="466"/>
      <c r="BC24" s="466"/>
      <c r="BD24" s="466"/>
      <c r="BE24" s="466"/>
      <c r="BF24" s="466"/>
      <c r="BG24" s="466"/>
      <c r="BH24" s="466"/>
      <c r="BI24" s="466"/>
      <c r="BJ24" s="466"/>
      <c r="BK24" s="466"/>
      <c r="BL24" s="466"/>
      <c r="BM24" s="467"/>
      <c r="BN24" s="370">
        <v>4613302</v>
      </c>
      <c r="BO24" s="371"/>
      <c r="BP24" s="371"/>
      <c r="BQ24" s="371"/>
      <c r="BR24" s="371"/>
      <c r="BS24" s="371"/>
      <c r="BT24" s="371"/>
      <c r="BU24" s="372"/>
      <c r="BV24" s="370">
        <v>4576781</v>
      </c>
      <c r="BW24" s="371"/>
      <c r="BX24" s="371"/>
      <c r="BY24" s="371"/>
      <c r="BZ24" s="371"/>
      <c r="CA24" s="371"/>
      <c r="CB24" s="371"/>
      <c r="CC24" s="372"/>
      <c r="CD24" s="21"/>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2">
      <c r="A25" s="2"/>
      <c r="B25" s="566"/>
      <c r="C25" s="567"/>
      <c r="D25" s="568"/>
      <c r="E25" s="391" t="s">
        <v>253</v>
      </c>
      <c r="F25" s="363"/>
      <c r="G25" s="363"/>
      <c r="H25" s="363"/>
      <c r="I25" s="363"/>
      <c r="J25" s="363"/>
      <c r="K25" s="364"/>
      <c r="L25" s="392">
        <v>1</v>
      </c>
      <c r="M25" s="393"/>
      <c r="N25" s="393"/>
      <c r="O25" s="393"/>
      <c r="P25" s="419"/>
      <c r="Q25" s="392">
        <v>5580</v>
      </c>
      <c r="R25" s="393"/>
      <c r="S25" s="393"/>
      <c r="T25" s="393"/>
      <c r="U25" s="393"/>
      <c r="V25" s="419"/>
      <c r="W25" s="573"/>
      <c r="X25" s="567"/>
      <c r="Y25" s="568"/>
      <c r="Z25" s="391" t="s">
        <v>256</v>
      </c>
      <c r="AA25" s="363"/>
      <c r="AB25" s="363"/>
      <c r="AC25" s="363"/>
      <c r="AD25" s="363"/>
      <c r="AE25" s="363"/>
      <c r="AF25" s="363"/>
      <c r="AG25" s="364"/>
      <c r="AH25" s="392" t="s">
        <v>202</v>
      </c>
      <c r="AI25" s="393"/>
      <c r="AJ25" s="393"/>
      <c r="AK25" s="393"/>
      <c r="AL25" s="419"/>
      <c r="AM25" s="392" t="s">
        <v>202</v>
      </c>
      <c r="AN25" s="393"/>
      <c r="AO25" s="393"/>
      <c r="AP25" s="393"/>
      <c r="AQ25" s="393"/>
      <c r="AR25" s="419"/>
      <c r="AS25" s="392" t="s">
        <v>202</v>
      </c>
      <c r="AT25" s="393"/>
      <c r="AU25" s="393"/>
      <c r="AV25" s="393"/>
      <c r="AW25" s="393"/>
      <c r="AX25" s="394"/>
      <c r="AY25" s="350" t="s">
        <v>36</v>
      </c>
      <c r="AZ25" s="351"/>
      <c r="BA25" s="351"/>
      <c r="BB25" s="351"/>
      <c r="BC25" s="351"/>
      <c r="BD25" s="351"/>
      <c r="BE25" s="351"/>
      <c r="BF25" s="351"/>
      <c r="BG25" s="351"/>
      <c r="BH25" s="351"/>
      <c r="BI25" s="351"/>
      <c r="BJ25" s="351"/>
      <c r="BK25" s="351"/>
      <c r="BL25" s="351"/>
      <c r="BM25" s="352"/>
      <c r="BN25" s="353">
        <v>42151</v>
      </c>
      <c r="BO25" s="354"/>
      <c r="BP25" s="354"/>
      <c r="BQ25" s="354"/>
      <c r="BR25" s="354"/>
      <c r="BS25" s="354"/>
      <c r="BT25" s="354"/>
      <c r="BU25" s="355"/>
      <c r="BV25" s="353">
        <v>73003</v>
      </c>
      <c r="BW25" s="354"/>
      <c r="BX25" s="354"/>
      <c r="BY25" s="354"/>
      <c r="BZ25" s="354"/>
      <c r="CA25" s="354"/>
      <c r="CB25" s="354"/>
      <c r="CC25" s="355"/>
      <c r="CD25" s="21"/>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2">
      <c r="A26" s="2"/>
      <c r="B26" s="566"/>
      <c r="C26" s="567"/>
      <c r="D26" s="568"/>
      <c r="E26" s="391" t="s">
        <v>257</v>
      </c>
      <c r="F26" s="363"/>
      <c r="G26" s="363"/>
      <c r="H26" s="363"/>
      <c r="I26" s="363"/>
      <c r="J26" s="363"/>
      <c r="K26" s="364"/>
      <c r="L26" s="392">
        <v>1</v>
      </c>
      <c r="M26" s="393"/>
      <c r="N26" s="393"/>
      <c r="O26" s="393"/>
      <c r="P26" s="419"/>
      <c r="Q26" s="392">
        <v>5100</v>
      </c>
      <c r="R26" s="393"/>
      <c r="S26" s="393"/>
      <c r="T26" s="393"/>
      <c r="U26" s="393"/>
      <c r="V26" s="419"/>
      <c r="W26" s="573"/>
      <c r="X26" s="567"/>
      <c r="Y26" s="568"/>
      <c r="Z26" s="391" t="s">
        <v>258</v>
      </c>
      <c r="AA26" s="471"/>
      <c r="AB26" s="471"/>
      <c r="AC26" s="471"/>
      <c r="AD26" s="471"/>
      <c r="AE26" s="471"/>
      <c r="AF26" s="471"/>
      <c r="AG26" s="472"/>
      <c r="AH26" s="392" t="s">
        <v>202</v>
      </c>
      <c r="AI26" s="393"/>
      <c r="AJ26" s="393"/>
      <c r="AK26" s="393"/>
      <c r="AL26" s="419"/>
      <c r="AM26" s="392" t="s">
        <v>202</v>
      </c>
      <c r="AN26" s="393"/>
      <c r="AO26" s="393"/>
      <c r="AP26" s="393"/>
      <c r="AQ26" s="393"/>
      <c r="AR26" s="419"/>
      <c r="AS26" s="392" t="s">
        <v>202</v>
      </c>
      <c r="AT26" s="393"/>
      <c r="AU26" s="393"/>
      <c r="AV26" s="393"/>
      <c r="AW26" s="393"/>
      <c r="AX26" s="394"/>
      <c r="AY26" s="373" t="s">
        <v>259</v>
      </c>
      <c r="AZ26" s="374"/>
      <c r="BA26" s="374"/>
      <c r="BB26" s="374"/>
      <c r="BC26" s="374"/>
      <c r="BD26" s="374"/>
      <c r="BE26" s="374"/>
      <c r="BF26" s="374"/>
      <c r="BG26" s="374"/>
      <c r="BH26" s="374"/>
      <c r="BI26" s="374"/>
      <c r="BJ26" s="374"/>
      <c r="BK26" s="374"/>
      <c r="BL26" s="374"/>
      <c r="BM26" s="375"/>
      <c r="BN26" s="370" t="s">
        <v>202</v>
      </c>
      <c r="BO26" s="371"/>
      <c r="BP26" s="371"/>
      <c r="BQ26" s="371"/>
      <c r="BR26" s="371"/>
      <c r="BS26" s="371"/>
      <c r="BT26" s="371"/>
      <c r="BU26" s="372"/>
      <c r="BV26" s="370" t="s">
        <v>202</v>
      </c>
      <c r="BW26" s="371"/>
      <c r="BX26" s="371"/>
      <c r="BY26" s="371"/>
      <c r="BZ26" s="371"/>
      <c r="CA26" s="371"/>
      <c r="CB26" s="371"/>
      <c r="CC26" s="372"/>
      <c r="CD26" s="21"/>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2">
      <c r="A27" s="2"/>
      <c r="B27" s="566"/>
      <c r="C27" s="567"/>
      <c r="D27" s="568"/>
      <c r="E27" s="391" t="s">
        <v>260</v>
      </c>
      <c r="F27" s="363"/>
      <c r="G27" s="363"/>
      <c r="H27" s="363"/>
      <c r="I27" s="363"/>
      <c r="J27" s="363"/>
      <c r="K27" s="364"/>
      <c r="L27" s="392">
        <v>1</v>
      </c>
      <c r="M27" s="393"/>
      <c r="N27" s="393"/>
      <c r="O27" s="393"/>
      <c r="P27" s="419"/>
      <c r="Q27" s="392">
        <v>2760</v>
      </c>
      <c r="R27" s="393"/>
      <c r="S27" s="393"/>
      <c r="T27" s="393"/>
      <c r="U27" s="393"/>
      <c r="V27" s="419"/>
      <c r="W27" s="573"/>
      <c r="X27" s="567"/>
      <c r="Y27" s="568"/>
      <c r="Z27" s="391" t="s">
        <v>261</v>
      </c>
      <c r="AA27" s="363"/>
      <c r="AB27" s="363"/>
      <c r="AC27" s="363"/>
      <c r="AD27" s="363"/>
      <c r="AE27" s="363"/>
      <c r="AF27" s="363"/>
      <c r="AG27" s="364"/>
      <c r="AH27" s="392">
        <v>2</v>
      </c>
      <c r="AI27" s="393"/>
      <c r="AJ27" s="393"/>
      <c r="AK27" s="393"/>
      <c r="AL27" s="419"/>
      <c r="AM27" s="392" t="s">
        <v>264</v>
      </c>
      <c r="AN27" s="393"/>
      <c r="AO27" s="393"/>
      <c r="AP27" s="393"/>
      <c r="AQ27" s="393"/>
      <c r="AR27" s="419"/>
      <c r="AS27" s="392" t="s">
        <v>264</v>
      </c>
      <c r="AT27" s="393"/>
      <c r="AU27" s="393"/>
      <c r="AV27" s="393"/>
      <c r="AW27" s="393"/>
      <c r="AX27" s="394"/>
      <c r="AY27" s="427" t="s">
        <v>267</v>
      </c>
      <c r="AZ27" s="428"/>
      <c r="BA27" s="428"/>
      <c r="BB27" s="428"/>
      <c r="BC27" s="428"/>
      <c r="BD27" s="428"/>
      <c r="BE27" s="428"/>
      <c r="BF27" s="428"/>
      <c r="BG27" s="428"/>
      <c r="BH27" s="428"/>
      <c r="BI27" s="428"/>
      <c r="BJ27" s="428"/>
      <c r="BK27" s="428"/>
      <c r="BL27" s="428"/>
      <c r="BM27" s="429"/>
      <c r="BN27" s="468" t="s">
        <v>202</v>
      </c>
      <c r="BO27" s="469"/>
      <c r="BP27" s="469"/>
      <c r="BQ27" s="469"/>
      <c r="BR27" s="469"/>
      <c r="BS27" s="469"/>
      <c r="BT27" s="469"/>
      <c r="BU27" s="470"/>
      <c r="BV27" s="468" t="s">
        <v>202</v>
      </c>
      <c r="BW27" s="469"/>
      <c r="BX27" s="469"/>
      <c r="BY27" s="469"/>
      <c r="BZ27" s="469"/>
      <c r="CA27" s="469"/>
      <c r="CB27" s="469"/>
      <c r="CC27" s="470"/>
      <c r="CD27" s="17"/>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2">
      <c r="A28" s="2"/>
      <c r="B28" s="566"/>
      <c r="C28" s="567"/>
      <c r="D28" s="568"/>
      <c r="E28" s="391" t="s">
        <v>268</v>
      </c>
      <c r="F28" s="363"/>
      <c r="G28" s="363"/>
      <c r="H28" s="363"/>
      <c r="I28" s="363"/>
      <c r="J28" s="363"/>
      <c r="K28" s="364"/>
      <c r="L28" s="392">
        <v>1</v>
      </c>
      <c r="M28" s="393"/>
      <c r="N28" s="393"/>
      <c r="O28" s="393"/>
      <c r="P28" s="419"/>
      <c r="Q28" s="392">
        <v>2420</v>
      </c>
      <c r="R28" s="393"/>
      <c r="S28" s="393"/>
      <c r="T28" s="393"/>
      <c r="U28" s="393"/>
      <c r="V28" s="419"/>
      <c r="W28" s="573"/>
      <c r="X28" s="567"/>
      <c r="Y28" s="568"/>
      <c r="Z28" s="391" t="s">
        <v>34</v>
      </c>
      <c r="AA28" s="363"/>
      <c r="AB28" s="363"/>
      <c r="AC28" s="363"/>
      <c r="AD28" s="363"/>
      <c r="AE28" s="363"/>
      <c r="AF28" s="363"/>
      <c r="AG28" s="364"/>
      <c r="AH28" s="392" t="s">
        <v>202</v>
      </c>
      <c r="AI28" s="393"/>
      <c r="AJ28" s="393"/>
      <c r="AK28" s="393"/>
      <c r="AL28" s="419"/>
      <c r="AM28" s="392" t="s">
        <v>202</v>
      </c>
      <c r="AN28" s="393"/>
      <c r="AO28" s="393"/>
      <c r="AP28" s="393"/>
      <c r="AQ28" s="393"/>
      <c r="AR28" s="419"/>
      <c r="AS28" s="392" t="s">
        <v>202</v>
      </c>
      <c r="AT28" s="393"/>
      <c r="AU28" s="393"/>
      <c r="AV28" s="393"/>
      <c r="AW28" s="393"/>
      <c r="AX28" s="394"/>
      <c r="AY28" s="554" t="s">
        <v>269</v>
      </c>
      <c r="AZ28" s="555"/>
      <c r="BA28" s="555"/>
      <c r="BB28" s="556"/>
      <c r="BC28" s="350" t="s">
        <v>104</v>
      </c>
      <c r="BD28" s="351"/>
      <c r="BE28" s="351"/>
      <c r="BF28" s="351"/>
      <c r="BG28" s="351"/>
      <c r="BH28" s="351"/>
      <c r="BI28" s="351"/>
      <c r="BJ28" s="351"/>
      <c r="BK28" s="351"/>
      <c r="BL28" s="351"/>
      <c r="BM28" s="352"/>
      <c r="BN28" s="353">
        <v>2382081</v>
      </c>
      <c r="BO28" s="354"/>
      <c r="BP28" s="354"/>
      <c r="BQ28" s="354"/>
      <c r="BR28" s="354"/>
      <c r="BS28" s="354"/>
      <c r="BT28" s="354"/>
      <c r="BU28" s="355"/>
      <c r="BV28" s="353">
        <v>2854370</v>
      </c>
      <c r="BW28" s="354"/>
      <c r="BX28" s="354"/>
      <c r="BY28" s="354"/>
      <c r="BZ28" s="354"/>
      <c r="CA28" s="354"/>
      <c r="CB28" s="354"/>
      <c r="CC28" s="355"/>
      <c r="CD28" s="21"/>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2">
      <c r="A29" s="2"/>
      <c r="B29" s="566"/>
      <c r="C29" s="567"/>
      <c r="D29" s="568"/>
      <c r="E29" s="391" t="s">
        <v>272</v>
      </c>
      <c r="F29" s="363"/>
      <c r="G29" s="363"/>
      <c r="H29" s="363"/>
      <c r="I29" s="363"/>
      <c r="J29" s="363"/>
      <c r="K29" s="364"/>
      <c r="L29" s="392">
        <v>10</v>
      </c>
      <c r="M29" s="393"/>
      <c r="N29" s="393"/>
      <c r="O29" s="393"/>
      <c r="P29" s="419"/>
      <c r="Q29" s="392">
        <v>2330</v>
      </c>
      <c r="R29" s="393"/>
      <c r="S29" s="393"/>
      <c r="T29" s="393"/>
      <c r="U29" s="393"/>
      <c r="V29" s="419"/>
      <c r="W29" s="574"/>
      <c r="X29" s="575"/>
      <c r="Y29" s="576"/>
      <c r="Z29" s="391" t="s">
        <v>274</v>
      </c>
      <c r="AA29" s="363"/>
      <c r="AB29" s="363"/>
      <c r="AC29" s="363"/>
      <c r="AD29" s="363"/>
      <c r="AE29" s="363"/>
      <c r="AF29" s="363"/>
      <c r="AG29" s="364"/>
      <c r="AH29" s="392">
        <v>91</v>
      </c>
      <c r="AI29" s="393"/>
      <c r="AJ29" s="393"/>
      <c r="AK29" s="393"/>
      <c r="AL29" s="419"/>
      <c r="AM29" s="392">
        <v>279786</v>
      </c>
      <c r="AN29" s="393"/>
      <c r="AO29" s="393"/>
      <c r="AP29" s="393"/>
      <c r="AQ29" s="393"/>
      <c r="AR29" s="419"/>
      <c r="AS29" s="392">
        <v>3075</v>
      </c>
      <c r="AT29" s="393"/>
      <c r="AU29" s="393"/>
      <c r="AV29" s="393"/>
      <c r="AW29" s="393"/>
      <c r="AX29" s="394"/>
      <c r="AY29" s="557"/>
      <c r="AZ29" s="558"/>
      <c r="BA29" s="558"/>
      <c r="BB29" s="559"/>
      <c r="BC29" s="367" t="s">
        <v>275</v>
      </c>
      <c r="BD29" s="368"/>
      <c r="BE29" s="368"/>
      <c r="BF29" s="368"/>
      <c r="BG29" s="368"/>
      <c r="BH29" s="368"/>
      <c r="BI29" s="368"/>
      <c r="BJ29" s="368"/>
      <c r="BK29" s="368"/>
      <c r="BL29" s="368"/>
      <c r="BM29" s="369"/>
      <c r="BN29" s="370">
        <v>51417</v>
      </c>
      <c r="BO29" s="371"/>
      <c r="BP29" s="371"/>
      <c r="BQ29" s="371"/>
      <c r="BR29" s="371"/>
      <c r="BS29" s="371"/>
      <c r="BT29" s="371"/>
      <c r="BU29" s="372"/>
      <c r="BV29" s="370">
        <v>51415</v>
      </c>
      <c r="BW29" s="371"/>
      <c r="BX29" s="371"/>
      <c r="BY29" s="371"/>
      <c r="BZ29" s="371"/>
      <c r="CA29" s="371"/>
      <c r="CB29" s="371"/>
      <c r="CC29" s="372"/>
      <c r="CD29" s="17"/>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2">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277</v>
      </c>
      <c r="X30" s="477"/>
      <c r="Y30" s="477"/>
      <c r="Z30" s="477"/>
      <c r="AA30" s="477"/>
      <c r="AB30" s="477"/>
      <c r="AC30" s="477"/>
      <c r="AD30" s="477"/>
      <c r="AE30" s="477"/>
      <c r="AF30" s="477"/>
      <c r="AG30" s="478"/>
      <c r="AH30" s="447">
        <v>94.8</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70</v>
      </c>
      <c r="BD30" s="466"/>
      <c r="BE30" s="466"/>
      <c r="BF30" s="466"/>
      <c r="BG30" s="466"/>
      <c r="BH30" s="466"/>
      <c r="BI30" s="466"/>
      <c r="BJ30" s="466"/>
      <c r="BK30" s="466"/>
      <c r="BL30" s="466"/>
      <c r="BM30" s="467"/>
      <c r="BN30" s="468">
        <v>1379683</v>
      </c>
      <c r="BO30" s="469"/>
      <c r="BP30" s="469"/>
      <c r="BQ30" s="469"/>
      <c r="BR30" s="469"/>
      <c r="BS30" s="469"/>
      <c r="BT30" s="469"/>
      <c r="BU30" s="470"/>
      <c r="BV30" s="468">
        <v>1363396</v>
      </c>
      <c r="BW30" s="469"/>
      <c r="BX30" s="469"/>
      <c r="BY30" s="469"/>
      <c r="BZ30" s="469"/>
      <c r="CA30" s="469"/>
      <c r="CB30" s="469"/>
      <c r="CC30" s="47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9" t="s">
        <v>184</v>
      </c>
      <c r="D32" s="479"/>
      <c r="E32" s="479"/>
      <c r="F32" s="479"/>
      <c r="G32" s="479"/>
      <c r="H32" s="479"/>
      <c r="I32" s="479"/>
      <c r="J32" s="479"/>
      <c r="K32" s="479"/>
      <c r="L32" s="479"/>
      <c r="M32" s="479"/>
      <c r="N32" s="479"/>
      <c r="O32" s="479"/>
      <c r="P32" s="479"/>
      <c r="Q32" s="479"/>
      <c r="R32" s="479"/>
      <c r="S32" s="479"/>
      <c r="U32" s="374" t="s">
        <v>95</v>
      </c>
      <c r="V32" s="374"/>
      <c r="W32" s="374"/>
      <c r="X32" s="374"/>
      <c r="Y32" s="374"/>
      <c r="Z32" s="374"/>
      <c r="AA32" s="374"/>
      <c r="AB32" s="374"/>
      <c r="AC32" s="374"/>
      <c r="AD32" s="374"/>
      <c r="AE32" s="374"/>
      <c r="AF32" s="374"/>
      <c r="AG32" s="374"/>
      <c r="AH32" s="374"/>
      <c r="AI32" s="374"/>
      <c r="AJ32" s="374"/>
      <c r="AK32" s="374"/>
      <c r="AM32" s="374" t="s">
        <v>279</v>
      </c>
      <c r="AN32" s="374"/>
      <c r="AO32" s="374"/>
      <c r="AP32" s="374"/>
      <c r="AQ32" s="374"/>
      <c r="AR32" s="374"/>
      <c r="AS32" s="374"/>
      <c r="AT32" s="374"/>
      <c r="AU32" s="374"/>
      <c r="AV32" s="374"/>
      <c r="AW32" s="374"/>
      <c r="AX32" s="374"/>
      <c r="AY32" s="374"/>
      <c r="AZ32" s="374"/>
      <c r="BA32" s="374"/>
      <c r="BB32" s="374"/>
      <c r="BC32" s="374"/>
      <c r="BE32" s="374" t="s">
        <v>280</v>
      </c>
      <c r="BF32" s="374"/>
      <c r="BG32" s="374"/>
      <c r="BH32" s="374"/>
      <c r="BI32" s="374"/>
      <c r="BJ32" s="374"/>
      <c r="BK32" s="374"/>
      <c r="BL32" s="374"/>
      <c r="BM32" s="374"/>
      <c r="BN32" s="374"/>
      <c r="BO32" s="374"/>
      <c r="BP32" s="374"/>
      <c r="BQ32" s="374"/>
      <c r="BR32" s="374"/>
      <c r="BS32" s="374"/>
      <c r="BT32" s="374"/>
      <c r="BU32" s="374"/>
      <c r="BW32" s="374" t="s">
        <v>281</v>
      </c>
      <c r="BX32" s="374"/>
      <c r="BY32" s="374"/>
      <c r="BZ32" s="374"/>
      <c r="CA32" s="374"/>
      <c r="CB32" s="374"/>
      <c r="CC32" s="374"/>
      <c r="CD32" s="374"/>
      <c r="CE32" s="374"/>
      <c r="CF32" s="374"/>
      <c r="CG32" s="374"/>
      <c r="CH32" s="374"/>
      <c r="CI32" s="374"/>
      <c r="CJ32" s="374"/>
      <c r="CK32" s="374"/>
      <c r="CL32" s="374"/>
      <c r="CM32" s="374"/>
      <c r="CO32" s="374" t="s">
        <v>163</v>
      </c>
      <c r="CP32" s="374"/>
      <c r="CQ32" s="374"/>
      <c r="CR32" s="374"/>
      <c r="CS32" s="374"/>
      <c r="CT32" s="374"/>
      <c r="CU32" s="374"/>
      <c r="CV32" s="374"/>
      <c r="CW32" s="374"/>
      <c r="CX32" s="374"/>
      <c r="CY32" s="374"/>
      <c r="CZ32" s="374"/>
      <c r="DA32" s="374"/>
      <c r="DB32" s="374"/>
      <c r="DC32" s="374"/>
      <c r="DD32" s="374"/>
      <c r="DE32" s="374"/>
      <c r="DI32" s="36"/>
    </row>
    <row r="33" spans="1:113" ht="13.5" customHeight="1" x14ac:dyDescent="0.2">
      <c r="A33" s="2"/>
      <c r="B33" s="5"/>
      <c r="C33" s="480" t="s">
        <v>61</v>
      </c>
      <c r="D33" s="480"/>
      <c r="E33" s="481" t="s">
        <v>283</v>
      </c>
      <c r="F33" s="481"/>
      <c r="G33" s="481"/>
      <c r="H33" s="481"/>
      <c r="I33" s="481"/>
      <c r="J33" s="481"/>
      <c r="K33" s="481"/>
      <c r="L33" s="481"/>
      <c r="M33" s="481"/>
      <c r="N33" s="481"/>
      <c r="O33" s="481"/>
      <c r="P33" s="481"/>
      <c r="Q33" s="481"/>
      <c r="R33" s="481"/>
      <c r="S33" s="481"/>
      <c r="T33" s="12"/>
      <c r="U33" s="480" t="s">
        <v>61</v>
      </c>
      <c r="V33" s="480"/>
      <c r="W33" s="481" t="s">
        <v>283</v>
      </c>
      <c r="X33" s="481"/>
      <c r="Y33" s="481"/>
      <c r="Z33" s="481"/>
      <c r="AA33" s="481"/>
      <c r="AB33" s="481"/>
      <c r="AC33" s="481"/>
      <c r="AD33" s="481"/>
      <c r="AE33" s="481"/>
      <c r="AF33" s="481"/>
      <c r="AG33" s="481"/>
      <c r="AH33" s="481"/>
      <c r="AI33" s="481"/>
      <c r="AJ33" s="481"/>
      <c r="AK33" s="481"/>
      <c r="AL33" s="12"/>
      <c r="AM33" s="480" t="s">
        <v>61</v>
      </c>
      <c r="AN33" s="480"/>
      <c r="AO33" s="481" t="s">
        <v>283</v>
      </c>
      <c r="AP33" s="481"/>
      <c r="AQ33" s="481"/>
      <c r="AR33" s="481"/>
      <c r="AS33" s="481"/>
      <c r="AT33" s="481"/>
      <c r="AU33" s="481"/>
      <c r="AV33" s="481"/>
      <c r="AW33" s="481"/>
      <c r="AX33" s="481"/>
      <c r="AY33" s="481"/>
      <c r="AZ33" s="481"/>
      <c r="BA33" s="481"/>
      <c r="BB33" s="481"/>
      <c r="BC33" s="481"/>
      <c r="BD33" s="8"/>
      <c r="BE33" s="481" t="s">
        <v>284</v>
      </c>
      <c r="BF33" s="481"/>
      <c r="BG33" s="481" t="s">
        <v>166</v>
      </c>
      <c r="BH33" s="481"/>
      <c r="BI33" s="481"/>
      <c r="BJ33" s="481"/>
      <c r="BK33" s="481"/>
      <c r="BL33" s="481"/>
      <c r="BM33" s="481"/>
      <c r="BN33" s="481"/>
      <c r="BO33" s="481"/>
      <c r="BP33" s="481"/>
      <c r="BQ33" s="481"/>
      <c r="BR33" s="481"/>
      <c r="BS33" s="481"/>
      <c r="BT33" s="481"/>
      <c r="BU33" s="481"/>
      <c r="BV33" s="8"/>
      <c r="BW33" s="480" t="s">
        <v>284</v>
      </c>
      <c r="BX33" s="480"/>
      <c r="BY33" s="481" t="s">
        <v>111</v>
      </c>
      <c r="BZ33" s="481"/>
      <c r="CA33" s="481"/>
      <c r="CB33" s="481"/>
      <c r="CC33" s="481"/>
      <c r="CD33" s="481"/>
      <c r="CE33" s="481"/>
      <c r="CF33" s="481"/>
      <c r="CG33" s="481"/>
      <c r="CH33" s="481"/>
      <c r="CI33" s="481"/>
      <c r="CJ33" s="481"/>
      <c r="CK33" s="481"/>
      <c r="CL33" s="481"/>
      <c r="CM33" s="481"/>
      <c r="CN33" s="12"/>
      <c r="CO33" s="480" t="s">
        <v>61</v>
      </c>
      <c r="CP33" s="480"/>
      <c r="CQ33" s="481" t="s">
        <v>286</v>
      </c>
      <c r="CR33" s="481"/>
      <c r="CS33" s="481"/>
      <c r="CT33" s="481"/>
      <c r="CU33" s="481"/>
      <c r="CV33" s="481"/>
      <c r="CW33" s="481"/>
      <c r="CX33" s="481"/>
      <c r="CY33" s="481"/>
      <c r="CZ33" s="481"/>
      <c r="DA33" s="481"/>
      <c r="DB33" s="481"/>
      <c r="DC33" s="481"/>
      <c r="DD33" s="481"/>
      <c r="DE33" s="481"/>
      <c r="DF33" s="12"/>
      <c r="DG33" s="482" t="s">
        <v>82</v>
      </c>
      <c r="DH33" s="482"/>
      <c r="DI33" s="19"/>
    </row>
    <row r="34" spans="1:113" ht="32.25" customHeight="1" x14ac:dyDescent="0.2">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3</v>
      </c>
      <c r="V34" s="483"/>
      <c r="W34" s="484" t="str">
        <f>IF('各会計、関係団体の財政状況及び健全化判断比率'!B28="","",'各会計、関係団体の財政状況及び健全化判断比率'!B28)</f>
        <v>八峰町国民健康保険事業勘定特別会計</v>
      </c>
      <c r="X34" s="484"/>
      <c r="Y34" s="484"/>
      <c r="Z34" s="484"/>
      <c r="AA34" s="484"/>
      <c r="AB34" s="484"/>
      <c r="AC34" s="484"/>
      <c r="AD34" s="484"/>
      <c r="AE34" s="484"/>
      <c r="AF34" s="484"/>
      <c r="AG34" s="484"/>
      <c r="AH34" s="484"/>
      <c r="AI34" s="484"/>
      <c r="AJ34" s="484"/>
      <c r="AK34" s="484"/>
      <c r="AL34" s="2"/>
      <c r="AM34" s="483">
        <f>IF(AO34="","",MAX(C34:D43,U34:V43)+1)</f>
        <v>6</v>
      </c>
      <c r="AN34" s="483"/>
      <c r="AO34" s="484" t="str">
        <f>IF('各会計、関係団体の財政状況及び健全化判断比率'!B31="","",'各会計、関係団体の財政状況及び健全化判断比率'!B31)</f>
        <v>八峰町簡易水道事業会計</v>
      </c>
      <c r="AP34" s="484"/>
      <c r="AQ34" s="484"/>
      <c r="AR34" s="484"/>
      <c r="AS34" s="484"/>
      <c r="AT34" s="484"/>
      <c r="AU34" s="484"/>
      <c r="AV34" s="484"/>
      <c r="AW34" s="484"/>
      <c r="AX34" s="484"/>
      <c r="AY34" s="484"/>
      <c r="AZ34" s="484"/>
      <c r="BA34" s="484"/>
      <c r="BB34" s="484"/>
      <c r="BC34" s="484"/>
      <c r="BD34" s="2"/>
      <c r="BE34" s="483">
        <f>IF(BG34="","",MAX(C34:D43,U34:V43,AM34:AN43)+1)</f>
        <v>8</v>
      </c>
      <c r="BF34" s="483"/>
      <c r="BG34" s="484" t="str">
        <f>IF('各会計、関係団体の財政状況及び健全化判断比率'!B33="","",'各会計、関係団体の財政状況及び健全化判断比率'!B33)</f>
        <v>八峰町合併処理浄化槽事業特別会計</v>
      </c>
      <c r="BH34" s="484"/>
      <c r="BI34" s="484"/>
      <c r="BJ34" s="484"/>
      <c r="BK34" s="484"/>
      <c r="BL34" s="484"/>
      <c r="BM34" s="484"/>
      <c r="BN34" s="484"/>
      <c r="BO34" s="484"/>
      <c r="BP34" s="484"/>
      <c r="BQ34" s="484"/>
      <c r="BR34" s="484"/>
      <c r="BS34" s="484"/>
      <c r="BT34" s="484"/>
      <c r="BU34" s="484"/>
      <c r="BV34" s="2"/>
      <c r="BW34" s="483">
        <f>IF(BY34="","",MAX(C34:D43,U34:V43,AM34:AN43,BE34:BF43)+1)</f>
        <v>9</v>
      </c>
      <c r="BX34" s="483"/>
      <c r="BY34" s="484" t="str">
        <f>IF('各会計、関係団体の財政状況及び健全化判断比率'!B68="","",'各会計、関係団体の財政状況及び健全化判断比率'!B68)</f>
        <v>秋田県市町村総合事務組合（一般会計）</v>
      </c>
      <c r="BZ34" s="484"/>
      <c r="CA34" s="484"/>
      <c r="CB34" s="484"/>
      <c r="CC34" s="484"/>
      <c r="CD34" s="484"/>
      <c r="CE34" s="484"/>
      <c r="CF34" s="484"/>
      <c r="CG34" s="484"/>
      <c r="CH34" s="484"/>
      <c r="CI34" s="484"/>
      <c r="CJ34" s="484"/>
      <c r="CK34" s="484"/>
      <c r="CL34" s="484"/>
      <c r="CM34" s="484"/>
      <c r="CN34" s="2"/>
      <c r="CO34" s="483">
        <f>IF(CQ34="","",MAX(C34:D43,U34:V43,AM34:AN43,BE34:BF43,BW34:BX43)+1)</f>
        <v>19</v>
      </c>
      <c r="CP34" s="483"/>
      <c r="CQ34" s="484" t="str">
        <f>IF('各会計、関係団体の財政状況及び健全化判断比率'!BS7="","",'各会計、関係団体の財政状況及び健全化判断比率'!BS7)</f>
        <v>峰浜培養</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9"/>
    </row>
    <row r="35" spans="1:113" ht="32.25" customHeight="1" x14ac:dyDescent="0.2">
      <c r="A35" s="2"/>
      <c r="B35" s="5"/>
      <c r="C35" s="483">
        <f t="shared" ref="C35:C43" si="0">IF(E35="","",C34+1)</f>
        <v>2</v>
      </c>
      <c r="D35" s="483"/>
      <c r="E35" s="484" t="str">
        <f>IF('各会計、関係団体の財政状況及び健全化判断比率'!B8="","",'各会計、関係団体の財政状況及び健全化判断比率'!B8)</f>
        <v>八峰町営診療所特別会計</v>
      </c>
      <c r="F35" s="484"/>
      <c r="G35" s="484"/>
      <c r="H35" s="484"/>
      <c r="I35" s="484"/>
      <c r="J35" s="484"/>
      <c r="K35" s="484"/>
      <c r="L35" s="484"/>
      <c r="M35" s="484"/>
      <c r="N35" s="484"/>
      <c r="O35" s="484"/>
      <c r="P35" s="484"/>
      <c r="Q35" s="484"/>
      <c r="R35" s="484"/>
      <c r="S35" s="484"/>
      <c r="T35" s="2"/>
      <c r="U35" s="483">
        <f t="shared" ref="U35:U43" si="1">IF(W35="","",U34+1)</f>
        <v>4</v>
      </c>
      <c r="V35" s="483"/>
      <c r="W35" s="484" t="str">
        <f>IF('各会計、関係団体の財政状況及び健全化判断比率'!B29="","",'各会計、関係団体の財政状況及び健全化判断比率'!B29)</f>
        <v>八峰町介護保険事業勘定特別会計</v>
      </c>
      <c r="X35" s="484"/>
      <c r="Y35" s="484"/>
      <c r="Z35" s="484"/>
      <c r="AA35" s="484"/>
      <c r="AB35" s="484"/>
      <c r="AC35" s="484"/>
      <c r="AD35" s="484"/>
      <c r="AE35" s="484"/>
      <c r="AF35" s="484"/>
      <c r="AG35" s="484"/>
      <c r="AH35" s="484"/>
      <c r="AI35" s="484"/>
      <c r="AJ35" s="484"/>
      <c r="AK35" s="484"/>
      <c r="AL35" s="2"/>
      <c r="AM35" s="483">
        <f t="shared" ref="AM35:AM43" si="2">IF(AO35="","",AM34+1)</f>
        <v>7</v>
      </c>
      <c r="AN35" s="483"/>
      <c r="AO35" s="484" t="str">
        <f>IF('各会計、関係団体の財政状況及び健全化判断比率'!B32="","",'各会計、関係団体の財政状況及び健全化判断比率'!B32)</f>
        <v>八峰町下水道事業会計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10</v>
      </c>
      <c r="BX35" s="483"/>
      <c r="BY35" s="484" t="str">
        <f>IF('各会計、関係団体の財政状況及び健全化判断比率'!B69="","",'各会計、関係団体の財政状況及び健全化判断比率'!B69)</f>
        <v>秋田県市町村総合事務組合（交通災害共済事業等特別会計）</v>
      </c>
      <c r="BZ35" s="484"/>
      <c r="CA35" s="484"/>
      <c r="CB35" s="484"/>
      <c r="CC35" s="484"/>
      <c r="CD35" s="484"/>
      <c r="CE35" s="484"/>
      <c r="CF35" s="484"/>
      <c r="CG35" s="484"/>
      <c r="CH35" s="484"/>
      <c r="CI35" s="484"/>
      <c r="CJ35" s="484"/>
      <c r="CK35" s="484"/>
      <c r="CL35" s="484"/>
      <c r="CM35" s="484"/>
      <c r="CN35" s="2"/>
      <c r="CO35" s="483">
        <f t="shared" ref="CO35:CO43" si="5">IF(CQ35="","",CO34+1)</f>
        <v>20</v>
      </c>
      <c r="CP35" s="483"/>
      <c r="CQ35" s="484" t="str">
        <f>IF('各会計、関係団体の財政状況及び健全化判断比率'!BS8="","",'各会計、関係団体の財政状況及び健全化判断比率'!BS8)</f>
        <v>ハタハタの里観光事業</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9"/>
    </row>
    <row r="36" spans="1:113" ht="32.25" customHeight="1" x14ac:dyDescent="0.2">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5</v>
      </c>
      <c r="V36" s="483"/>
      <c r="W36" s="484" t="str">
        <f>IF('各会計、関係団体の財政状況及び健全化判断比率'!B30="","",'各会計、関係団体の財政状況及び健全化判断比率'!B30)</f>
        <v>八峰町後期高齢者医療特別会計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11</v>
      </c>
      <c r="BX36" s="483"/>
      <c r="BY36" s="484" t="str">
        <f>IF('各会計、関係団体の財政状況及び健全化判断比率'!B70="","",'各会計、関係団体の財政状況及び健全化判断比率'!B70)</f>
        <v>秋田県市町村会館管理組合（一般会計）</v>
      </c>
      <c r="BZ36" s="484"/>
      <c r="CA36" s="484"/>
      <c r="CB36" s="484"/>
      <c r="CC36" s="484"/>
      <c r="CD36" s="484"/>
      <c r="CE36" s="484"/>
      <c r="CF36" s="484"/>
      <c r="CG36" s="484"/>
      <c r="CH36" s="484"/>
      <c r="CI36" s="484"/>
      <c r="CJ36" s="484"/>
      <c r="CK36" s="484"/>
      <c r="CL36" s="484"/>
      <c r="CM36" s="484"/>
      <c r="CN36" s="2"/>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9"/>
    </row>
    <row r="37" spans="1:113" ht="32.25" customHeight="1" x14ac:dyDescent="0.2">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t="str">
        <f t="shared" si="1"/>
        <v/>
      </c>
      <c r="V37" s="483"/>
      <c r="W37" s="484"/>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12</v>
      </c>
      <c r="BX37" s="483"/>
      <c r="BY37" s="484" t="str">
        <f>IF('各会計、関係団体の財政状況及び健全化判断比率'!B71="","",'各会計、関係団体の財政状況及び健全化判断比率'!B71)</f>
        <v>秋田県後期高齢者医療広域連合（一般会計）</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9"/>
    </row>
    <row r="38" spans="1:113" ht="32.25" customHeight="1" x14ac:dyDescent="0.2">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13</v>
      </c>
      <c r="BX38" s="483"/>
      <c r="BY38" s="484" t="str">
        <f>IF('各会計、関係団体の財政状況及び健全化判断比率'!B72="","",'各会計、関係団体の財政状況及び健全化判断比率'!B72)</f>
        <v>秋田県後期高齢者医療広域連合（後期高齢者医療特別会計）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9"/>
    </row>
    <row r="39" spans="1:113" ht="32.25" customHeight="1" x14ac:dyDescent="0.2">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14</v>
      </c>
      <c r="BX39" s="483"/>
      <c r="BY39" s="484" t="str">
        <f>IF('各会計、関係団体の財政状況及び健全化判断比率'!B73="","",'各会計、関係団体の財政状況及び健全化判断比率'!B73)</f>
        <v>秋田県町村電算システム共同事業組合（一般会計）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9"/>
    </row>
    <row r="40" spans="1:113" ht="32.25" customHeight="1" x14ac:dyDescent="0.2">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15</v>
      </c>
      <c r="BX40" s="483"/>
      <c r="BY40" s="484" t="str">
        <f>IF('各会計、関係団体の財政状況及び健全化判断比率'!B74="","",'各会計、関係団体の財政状況及び健全化判断比率'!B74)</f>
        <v>能代山本広域市町村圏組合（一般会計）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9"/>
    </row>
    <row r="41" spans="1:113" ht="32.25" customHeight="1" x14ac:dyDescent="0.2">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16</v>
      </c>
      <c r="BX41" s="483"/>
      <c r="BY41" s="484" t="str">
        <f>IF('各会計、関係団体の財政状況及び健全化判断比率'!B75="","",'各会計、関係団体の財政状況及び健全化判断比率'!B75)</f>
        <v>能代山本広域市町村圏組合（特別養護老人ホーム運営事業特別会計）</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9"/>
    </row>
    <row r="42" spans="1:113" ht="32.25" customHeight="1" x14ac:dyDescent="0.2">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f t="shared" si="4"/>
        <v>17</v>
      </c>
      <c r="BX42" s="483"/>
      <c r="BY42" s="484" t="str">
        <f>IF('各会計、関係団体の財政状況及び健全化判断比率'!B76="","",'各会計、関係団体の財政状況及び健全化判断比率'!B76)</f>
        <v>能代山本広域市町村圏組合（能代山本ふるさと市町村圏基金特別会計）</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9"/>
    </row>
    <row r="43" spans="1:113" ht="32.25" customHeight="1" x14ac:dyDescent="0.2">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f t="shared" si="4"/>
        <v>18</v>
      </c>
      <c r="BX43" s="483"/>
      <c r="BY43" s="484" t="str">
        <f>IF('各会計、関係団体の財政状況及び健全化判断比率'!B77="","",'各会計、関係団体の財政状況及び健全化判断比率'!B77)</f>
        <v>三種・八峰養護老人ホーム組合（一般会計）</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287</v>
      </c>
      <c r="E46" s="486" t="s">
        <v>288</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2">
      <c r="E47" s="486" t="s">
        <v>289</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2">
      <c r="E48" s="486" t="s">
        <v>291</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2">
      <c r="E49" s="486" t="s">
        <v>293</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2">
      <c r="E50" s="486" t="s">
        <v>199</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2">
      <c r="E51" s="486" t="s">
        <v>295</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2">
      <c r="E52" s="486" t="s">
        <v>297</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2">
      <c r="E53" s="486" t="s">
        <v>299</v>
      </c>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c r="CP53" s="486"/>
      <c r="CQ53" s="486"/>
      <c r="CR53" s="486"/>
      <c r="CS53" s="486"/>
      <c r="CT53" s="486"/>
      <c r="CU53" s="486"/>
      <c r="CV53" s="486"/>
      <c r="CW53" s="486"/>
      <c r="CX53" s="486"/>
      <c r="CY53" s="486"/>
      <c r="CZ53" s="486"/>
      <c r="DA53" s="486"/>
      <c r="DB53" s="486"/>
      <c r="DC53" s="486"/>
      <c r="DD53" s="486"/>
      <c r="DE53" s="486"/>
      <c r="DF53" s="486"/>
      <c r="DG53" s="486"/>
      <c r="DH53" s="486"/>
      <c r="DI53" s="486"/>
    </row>
    <row r="54" spans="5:113" x14ac:dyDescent="0.2"/>
    <row r="55" spans="5:113" x14ac:dyDescent="0.2"/>
    <row r="56" spans="5:113" x14ac:dyDescent="0.2"/>
  </sheetData>
  <sheetProtection algorithmName="SHA-512" hashValue="titVU2khNBD1V4bNgdAhphqfoVAOcCXyLh5oMPucxN17bb/rKsiWwNK9wupAoSxVZ9W2DLDaYlA7QyFSvDvGyA==" saltValue="67+VdIKyp6YUD1iIPsXO/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300</v>
      </c>
      <c r="DI1" s="578"/>
      <c r="DJ1" s="578"/>
      <c r="DK1" s="578"/>
      <c r="DL1" s="578"/>
      <c r="DM1" s="578"/>
      <c r="DN1" s="579"/>
      <c r="DO1" s="1"/>
      <c r="DP1" s="577" t="s">
        <v>301</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2">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5" t="s">
        <v>116</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304</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305</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2">
      <c r="B4" s="365" t="s">
        <v>5</v>
      </c>
      <c r="C4" s="366"/>
      <c r="D4" s="366"/>
      <c r="E4" s="366"/>
      <c r="F4" s="366"/>
      <c r="G4" s="366"/>
      <c r="H4" s="366"/>
      <c r="I4" s="366"/>
      <c r="J4" s="366"/>
      <c r="K4" s="366"/>
      <c r="L4" s="366"/>
      <c r="M4" s="366"/>
      <c r="N4" s="366"/>
      <c r="O4" s="366"/>
      <c r="P4" s="366"/>
      <c r="Q4" s="408"/>
      <c r="R4" s="365" t="s">
        <v>310</v>
      </c>
      <c r="S4" s="366"/>
      <c r="T4" s="366"/>
      <c r="U4" s="366"/>
      <c r="V4" s="366"/>
      <c r="W4" s="366"/>
      <c r="X4" s="366"/>
      <c r="Y4" s="408"/>
      <c r="Z4" s="365" t="s">
        <v>312</v>
      </c>
      <c r="AA4" s="366"/>
      <c r="AB4" s="366"/>
      <c r="AC4" s="408"/>
      <c r="AD4" s="365" t="s">
        <v>255</v>
      </c>
      <c r="AE4" s="366"/>
      <c r="AF4" s="366"/>
      <c r="AG4" s="366"/>
      <c r="AH4" s="366"/>
      <c r="AI4" s="366"/>
      <c r="AJ4" s="366"/>
      <c r="AK4" s="408"/>
      <c r="AL4" s="365" t="s">
        <v>312</v>
      </c>
      <c r="AM4" s="366"/>
      <c r="AN4" s="366"/>
      <c r="AO4" s="408"/>
      <c r="AP4" s="580" t="s">
        <v>314</v>
      </c>
      <c r="AQ4" s="580"/>
      <c r="AR4" s="580"/>
      <c r="AS4" s="580"/>
      <c r="AT4" s="580"/>
      <c r="AU4" s="580"/>
      <c r="AV4" s="580"/>
      <c r="AW4" s="580"/>
      <c r="AX4" s="580"/>
      <c r="AY4" s="580"/>
      <c r="AZ4" s="580"/>
      <c r="BA4" s="580"/>
      <c r="BB4" s="580"/>
      <c r="BC4" s="580"/>
      <c r="BD4" s="580"/>
      <c r="BE4" s="580"/>
      <c r="BF4" s="580"/>
      <c r="BG4" s="580" t="s">
        <v>290</v>
      </c>
      <c r="BH4" s="580"/>
      <c r="BI4" s="580"/>
      <c r="BJ4" s="580"/>
      <c r="BK4" s="580"/>
      <c r="BL4" s="580"/>
      <c r="BM4" s="580"/>
      <c r="BN4" s="580"/>
      <c r="BO4" s="580" t="s">
        <v>312</v>
      </c>
      <c r="BP4" s="580"/>
      <c r="BQ4" s="580"/>
      <c r="BR4" s="580"/>
      <c r="BS4" s="580" t="s">
        <v>316</v>
      </c>
      <c r="BT4" s="580"/>
      <c r="BU4" s="580"/>
      <c r="BV4" s="580"/>
      <c r="BW4" s="580"/>
      <c r="BX4" s="580"/>
      <c r="BY4" s="580"/>
      <c r="BZ4" s="580"/>
      <c r="CA4" s="580"/>
      <c r="CB4" s="580"/>
      <c r="CD4" s="365" t="s">
        <v>317</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ht="11.25" customHeight="1" x14ac:dyDescent="0.2">
      <c r="B5" s="581" t="s">
        <v>309</v>
      </c>
      <c r="C5" s="582"/>
      <c r="D5" s="582"/>
      <c r="E5" s="582"/>
      <c r="F5" s="582"/>
      <c r="G5" s="582"/>
      <c r="H5" s="582"/>
      <c r="I5" s="582"/>
      <c r="J5" s="582"/>
      <c r="K5" s="582"/>
      <c r="L5" s="582"/>
      <c r="M5" s="582"/>
      <c r="N5" s="582"/>
      <c r="O5" s="582"/>
      <c r="P5" s="582"/>
      <c r="Q5" s="583"/>
      <c r="R5" s="584">
        <v>634252</v>
      </c>
      <c r="S5" s="585"/>
      <c r="T5" s="585"/>
      <c r="U5" s="585"/>
      <c r="V5" s="585"/>
      <c r="W5" s="585"/>
      <c r="X5" s="585"/>
      <c r="Y5" s="586"/>
      <c r="Z5" s="587">
        <v>8.1999999999999993</v>
      </c>
      <c r="AA5" s="587"/>
      <c r="AB5" s="587"/>
      <c r="AC5" s="587"/>
      <c r="AD5" s="588">
        <v>634252</v>
      </c>
      <c r="AE5" s="588"/>
      <c r="AF5" s="588"/>
      <c r="AG5" s="588"/>
      <c r="AH5" s="588"/>
      <c r="AI5" s="588"/>
      <c r="AJ5" s="588"/>
      <c r="AK5" s="588"/>
      <c r="AL5" s="589">
        <v>15.5</v>
      </c>
      <c r="AM5" s="590"/>
      <c r="AN5" s="590"/>
      <c r="AO5" s="591"/>
      <c r="AP5" s="581" t="s">
        <v>318</v>
      </c>
      <c r="AQ5" s="582"/>
      <c r="AR5" s="582"/>
      <c r="AS5" s="582"/>
      <c r="AT5" s="582"/>
      <c r="AU5" s="582"/>
      <c r="AV5" s="582"/>
      <c r="AW5" s="582"/>
      <c r="AX5" s="582"/>
      <c r="AY5" s="582"/>
      <c r="AZ5" s="582"/>
      <c r="BA5" s="582"/>
      <c r="BB5" s="582"/>
      <c r="BC5" s="582"/>
      <c r="BD5" s="582"/>
      <c r="BE5" s="582"/>
      <c r="BF5" s="583"/>
      <c r="BG5" s="592">
        <v>620111</v>
      </c>
      <c r="BH5" s="371"/>
      <c r="BI5" s="371"/>
      <c r="BJ5" s="371"/>
      <c r="BK5" s="371"/>
      <c r="BL5" s="371"/>
      <c r="BM5" s="371"/>
      <c r="BN5" s="593"/>
      <c r="BO5" s="594">
        <v>97.8</v>
      </c>
      <c r="BP5" s="594"/>
      <c r="BQ5" s="594"/>
      <c r="BR5" s="594"/>
      <c r="BS5" s="595" t="s">
        <v>202</v>
      </c>
      <c r="BT5" s="595"/>
      <c r="BU5" s="595"/>
      <c r="BV5" s="595"/>
      <c r="BW5" s="595"/>
      <c r="BX5" s="595"/>
      <c r="BY5" s="595"/>
      <c r="BZ5" s="595"/>
      <c r="CA5" s="595"/>
      <c r="CB5" s="596"/>
      <c r="CD5" s="365" t="s">
        <v>314</v>
      </c>
      <c r="CE5" s="366"/>
      <c r="CF5" s="366"/>
      <c r="CG5" s="366"/>
      <c r="CH5" s="366"/>
      <c r="CI5" s="366"/>
      <c r="CJ5" s="366"/>
      <c r="CK5" s="366"/>
      <c r="CL5" s="366"/>
      <c r="CM5" s="366"/>
      <c r="CN5" s="366"/>
      <c r="CO5" s="366"/>
      <c r="CP5" s="366"/>
      <c r="CQ5" s="408"/>
      <c r="CR5" s="365" t="s">
        <v>321</v>
      </c>
      <c r="CS5" s="366"/>
      <c r="CT5" s="366"/>
      <c r="CU5" s="366"/>
      <c r="CV5" s="366"/>
      <c r="CW5" s="366"/>
      <c r="CX5" s="366"/>
      <c r="CY5" s="408"/>
      <c r="CZ5" s="365" t="s">
        <v>312</v>
      </c>
      <c r="DA5" s="366"/>
      <c r="DB5" s="366"/>
      <c r="DC5" s="408"/>
      <c r="DD5" s="365" t="s">
        <v>323</v>
      </c>
      <c r="DE5" s="366"/>
      <c r="DF5" s="366"/>
      <c r="DG5" s="366"/>
      <c r="DH5" s="366"/>
      <c r="DI5" s="366"/>
      <c r="DJ5" s="366"/>
      <c r="DK5" s="366"/>
      <c r="DL5" s="366"/>
      <c r="DM5" s="366"/>
      <c r="DN5" s="366"/>
      <c r="DO5" s="366"/>
      <c r="DP5" s="408"/>
      <c r="DQ5" s="365" t="s">
        <v>325</v>
      </c>
      <c r="DR5" s="366"/>
      <c r="DS5" s="366"/>
      <c r="DT5" s="366"/>
      <c r="DU5" s="366"/>
      <c r="DV5" s="366"/>
      <c r="DW5" s="366"/>
      <c r="DX5" s="366"/>
      <c r="DY5" s="366"/>
      <c r="DZ5" s="366"/>
      <c r="EA5" s="366"/>
      <c r="EB5" s="366"/>
      <c r="EC5" s="408"/>
    </row>
    <row r="6" spans="2:143" ht="11.25" customHeight="1" x14ac:dyDescent="0.2">
      <c r="B6" s="597" t="s">
        <v>326</v>
      </c>
      <c r="C6" s="486"/>
      <c r="D6" s="486"/>
      <c r="E6" s="486"/>
      <c r="F6" s="486"/>
      <c r="G6" s="486"/>
      <c r="H6" s="486"/>
      <c r="I6" s="486"/>
      <c r="J6" s="486"/>
      <c r="K6" s="486"/>
      <c r="L6" s="486"/>
      <c r="M6" s="486"/>
      <c r="N6" s="486"/>
      <c r="O6" s="486"/>
      <c r="P6" s="486"/>
      <c r="Q6" s="598"/>
      <c r="R6" s="592">
        <v>68989</v>
      </c>
      <c r="S6" s="371"/>
      <c r="T6" s="371"/>
      <c r="U6" s="371"/>
      <c r="V6" s="371"/>
      <c r="W6" s="371"/>
      <c r="X6" s="371"/>
      <c r="Y6" s="593"/>
      <c r="Z6" s="594">
        <v>0.9</v>
      </c>
      <c r="AA6" s="594"/>
      <c r="AB6" s="594"/>
      <c r="AC6" s="594"/>
      <c r="AD6" s="595">
        <v>68989</v>
      </c>
      <c r="AE6" s="595"/>
      <c r="AF6" s="595"/>
      <c r="AG6" s="595"/>
      <c r="AH6" s="595"/>
      <c r="AI6" s="595"/>
      <c r="AJ6" s="595"/>
      <c r="AK6" s="595"/>
      <c r="AL6" s="599">
        <v>1.7</v>
      </c>
      <c r="AM6" s="377"/>
      <c r="AN6" s="377"/>
      <c r="AO6" s="600"/>
      <c r="AP6" s="597" t="s">
        <v>108</v>
      </c>
      <c r="AQ6" s="486"/>
      <c r="AR6" s="486"/>
      <c r="AS6" s="486"/>
      <c r="AT6" s="486"/>
      <c r="AU6" s="486"/>
      <c r="AV6" s="486"/>
      <c r="AW6" s="486"/>
      <c r="AX6" s="486"/>
      <c r="AY6" s="486"/>
      <c r="AZ6" s="486"/>
      <c r="BA6" s="486"/>
      <c r="BB6" s="486"/>
      <c r="BC6" s="486"/>
      <c r="BD6" s="486"/>
      <c r="BE6" s="486"/>
      <c r="BF6" s="598"/>
      <c r="BG6" s="592">
        <v>620111</v>
      </c>
      <c r="BH6" s="371"/>
      <c r="BI6" s="371"/>
      <c r="BJ6" s="371"/>
      <c r="BK6" s="371"/>
      <c r="BL6" s="371"/>
      <c r="BM6" s="371"/>
      <c r="BN6" s="593"/>
      <c r="BO6" s="594">
        <v>97.8</v>
      </c>
      <c r="BP6" s="594"/>
      <c r="BQ6" s="594"/>
      <c r="BR6" s="594"/>
      <c r="BS6" s="595" t="s">
        <v>202</v>
      </c>
      <c r="BT6" s="595"/>
      <c r="BU6" s="595"/>
      <c r="BV6" s="595"/>
      <c r="BW6" s="595"/>
      <c r="BX6" s="595"/>
      <c r="BY6" s="595"/>
      <c r="BZ6" s="595"/>
      <c r="CA6" s="595"/>
      <c r="CB6" s="596"/>
      <c r="CD6" s="581" t="s">
        <v>327</v>
      </c>
      <c r="CE6" s="582"/>
      <c r="CF6" s="582"/>
      <c r="CG6" s="582"/>
      <c r="CH6" s="582"/>
      <c r="CI6" s="582"/>
      <c r="CJ6" s="582"/>
      <c r="CK6" s="582"/>
      <c r="CL6" s="582"/>
      <c r="CM6" s="582"/>
      <c r="CN6" s="582"/>
      <c r="CO6" s="582"/>
      <c r="CP6" s="582"/>
      <c r="CQ6" s="583"/>
      <c r="CR6" s="592">
        <v>81120</v>
      </c>
      <c r="CS6" s="371"/>
      <c r="CT6" s="371"/>
      <c r="CU6" s="371"/>
      <c r="CV6" s="371"/>
      <c r="CW6" s="371"/>
      <c r="CX6" s="371"/>
      <c r="CY6" s="593"/>
      <c r="CZ6" s="589">
        <v>1.2</v>
      </c>
      <c r="DA6" s="590"/>
      <c r="DB6" s="590"/>
      <c r="DC6" s="601"/>
      <c r="DD6" s="602" t="s">
        <v>202</v>
      </c>
      <c r="DE6" s="371"/>
      <c r="DF6" s="371"/>
      <c r="DG6" s="371"/>
      <c r="DH6" s="371"/>
      <c r="DI6" s="371"/>
      <c r="DJ6" s="371"/>
      <c r="DK6" s="371"/>
      <c r="DL6" s="371"/>
      <c r="DM6" s="371"/>
      <c r="DN6" s="371"/>
      <c r="DO6" s="371"/>
      <c r="DP6" s="593"/>
      <c r="DQ6" s="602">
        <v>81120</v>
      </c>
      <c r="DR6" s="371"/>
      <c r="DS6" s="371"/>
      <c r="DT6" s="371"/>
      <c r="DU6" s="371"/>
      <c r="DV6" s="371"/>
      <c r="DW6" s="371"/>
      <c r="DX6" s="371"/>
      <c r="DY6" s="371"/>
      <c r="DZ6" s="371"/>
      <c r="EA6" s="371"/>
      <c r="EB6" s="371"/>
      <c r="EC6" s="603"/>
    </row>
    <row r="7" spans="2:143" ht="11.25" customHeight="1" x14ac:dyDescent="0.2">
      <c r="B7" s="597" t="s">
        <v>43</v>
      </c>
      <c r="C7" s="486"/>
      <c r="D7" s="486"/>
      <c r="E7" s="486"/>
      <c r="F7" s="486"/>
      <c r="G7" s="486"/>
      <c r="H7" s="486"/>
      <c r="I7" s="486"/>
      <c r="J7" s="486"/>
      <c r="K7" s="486"/>
      <c r="L7" s="486"/>
      <c r="M7" s="486"/>
      <c r="N7" s="486"/>
      <c r="O7" s="486"/>
      <c r="P7" s="486"/>
      <c r="Q7" s="598"/>
      <c r="R7" s="592">
        <v>131</v>
      </c>
      <c r="S7" s="371"/>
      <c r="T7" s="371"/>
      <c r="U7" s="371"/>
      <c r="V7" s="371"/>
      <c r="W7" s="371"/>
      <c r="X7" s="371"/>
      <c r="Y7" s="593"/>
      <c r="Z7" s="594">
        <v>0</v>
      </c>
      <c r="AA7" s="594"/>
      <c r="AB7" s="594"/>
      <c r="AC7" s="594"/>
      <c r="AD7" s="595">
        <v>131</v>
      </c>
      <c r="AE7" s="595"/>
      <c r="AF7" s="595"/>
      <c r="AG7" s="595"/>
      <c r="AH7" s="595"/>
      <c r="AI7" s="595"/>
      <c r="AJ7" s="595"/>
      <c r="AK7" s="595"/>
      <c r="AL7" s="599">
        <v>0</v>
      </c>
      <c r="AM7" s="377"/>
      <c r="AN7" s="377"/>
      <c r="AO7" s="600"/>
      <c r="AP7" s="597" t="s">
        <v>328</v>
      </c>
      <c r="AQ7" s="486"/>
      <c r="AR7" s="486"/>
      <c r="AS7" s="486"/>
      <c r="AT7" s="486"/>
      <c r="AU7" s="486"/>
      <c r="AV7" s="486"/>
      <c r="AW7" s="486"/>
      <c r="AX7" s="486"/>
      <c r="AY7" s="486"/>
      <c r="AZ7" s="486"/>
      <c r="BA7" s="486"/>
      <c r="BB7" s="486"/>
      <c r="BC7" s="486"/>
      <c r="BD7" s="486"/>
      <c r="BE7" s="486"/>
      <c r="BF7" s="598"/>
      <c r="BG7" s="592">
        <v>219601</v>
      </c>
      <c r="BH7" s="371"/>
      <c r="BI7" s="371"/>
      <c r="BJ7" s="371"/>
      <c r="BK7" s="371"/>
      <c r="BL7" s="371"/>
      <c r="BM7" s="371"/>
      <c r="BN7" s="593"/>
      <c r="BO7" s="594">
        <v>34.6</v>
      </c>
      <c r="BP7" s="594"/>
      <c r="BQ7" s="594"/>
      <c r="BR7" s="594"/>
      <c r="BS7" s="595" t="s">
        <v>202</v>
      </c>
      <c r="BT7" s="595"/>
      <c r="BU7" s="595"/>
      <c r="BV7" s="595"/>
      <c r="BW7" s="595"/>
      <c r="BX7" s="595"/>
      <c r="BY7" s="595"/>
      <c r="BZ7" s="595"/>
      <c r="CA7" s="595"/>
      <c r="CB7" s="596"/>
      <c r="CD7" s="597" t="s">
        <v>331</v>
      </c>
      <c r="CE7" s="486"/>
      <c r="CF7" s="486"/>
      <c r="CG7" s="486"/>
      <c r="CH7" s="486"/>
      <c r="CI7" s="486"/>
      <c r="CJ7" s="486"/>
      <c r="CK7" s="486"/>
      <c r="CL7" s="486"/>
      <c r="CM7" s="486"/>
      <c r="CN7" s="486"/>
      <c r="CO7" s="486"/>
      <c r="CP7" s="486"/>
      <c r="CQ7" s="598"/>
      <c r="CR7" s="592">
        <v>1121177</v>
      </c>
      <c r="CS7" s="371"/>
      <c r="CT7" s="371"/>
      <c r="CU7" s="371"/>
      <c r="CV7" s="371"/>
      <c r="CW7" s="371"/>
      <c r="CX7" s="371"/>
      <c r="CY7" s="593"/>
      <c r="CZ7" s="594">
        <v>16.2</v>
      </c>
      <c r="DA7" s="594"/>
      <c r="DB7" s="594"/>
      <c r="DC7" s="594"/>
      <c r="DD7" s="602">
        <v>201772</v>
      </c>
      <c r="DE7" s="371"/>
      <c r="DF7" s="371"/>
      <c r="DG7" s="371"/>
      <c r="DH7" s="371"/>
      <c r="DI7" s="371"/>
      <c r="DJ7" s="371"/>
      <c r="DK7" s="371"/>
      <c r="DL7" s="371"/>
      <c r="DM7" s="371"/>
      <c r="DN7" s="371"/>
      <c r="DO7" s="371"/>
      <c r="DP7" s="593"/>
      <c r="DQ7" s="602">
        <v>668991</v>
      </c>
      <c r="DR7" s="371"/>
      <c r="DS7" s="371"/>
      <c r="DT7" s="371"/>
      <c r="DU7" s="371"/>
      <c r="DV7" s="371"/>
      <c r="DW7" s="371"/>
      <c r="DX7" s="371"/>
      <c r="DY7" s="371"/>
      <c r="DZ7" s="371"/>
      <c r="EA7" s="371"/>
      <c r="EB7" s="371"/>
      <c r="EC7" s="603"/>
    </row>
    <row r="8" spans="2:143" ht="11.25" customHeight="1" x14ac:dyDescent="0.2">
      <c r="B8" s="597" t="s">
        <v>332</v>
      </c>
      <c r="C8" s="486"/>
      <c r="D8" s="486"/>
      <c r="E8" s="486"/>
      <c r="F8" s="486"/>
      <c r="G8" s="486"/>
      <c r="H8" s="486"/>
      <c r="I8" s="486"/>
      <c r="J8" s="486"/>
      <c r="K8" s="486"/>
      <c r="L8" s="486"/>
      <c r="M8" s="486"/>
      <c r="N8" s="486"/>
      <c r="O8" s="486"/>
      <c r="P8" s="486"/>
      <c r="Q8" s="598"/>
      <c r="R8" s="592">
        <v>1459</v>
      </c>
      <c r="S8" s="371"/>
      <c r="T8" s="371"/>
      <c r="U8" s="371"/>
      <c r="V8" s="371"/>
      <c r="W8" s="371"/>
      <c r="X8" s="371"/>
      <c r="Y8" s="593"/>
      <c r="Z8" s="594">
        <v>0</v>
      </c>
      <c r="AA8" s="594"/>
      <c r="AB8" s="594"/>
      <c r="AC8" s="594"/>
      <c r="AD8" s="595">
        <v>1459</v>
      </c>
      <c r="AE8" s="595"/>
      <c r="AF8" s="595"/>
      <c r="AG8" s="595"/>
      <c r="AH8" s="595"/>
      <c r="AI8" s="595"/>
      <c r="AJ8" s="595"/>
      <c r="AK8" s="595"/>
      <c r="AL8" s="599">
        <v>0</v>
      </c>
      <c r="AM8" s="377"/>
      <c r="AN8" s="377"/>
      <c r="AO8" s="600"/>
      <c r="AP8" s="597" t="s">
        <v>122</v>
      </c>
      <c r="AQ8" s="486"/>
      <c r="AR8" s="486"/>
      <c r="AS8" s="486"/>
      <c r="AT8" s="486"/>
      <c r="AU8" s="486"/>
      <c r="AV8" s="486"/>
      <c r="AW8" s="486"/>
      <c r="AX8" s="486"/>
      <c r="AY8" s="486"/>
      <c r="AZ8" s="486"/>
      <c r="BA8" s="486"/>
      <c r="BB8" s="486"/>
      <c r="BC8" s="486"/>
      <c r="BD8" s="486"/>
      <c r="BE8" s="486"/>
      <c r="BF8" s="598"/>
      <c r="BG8" s="592">
        <v>10213</v>
      </c>
      <c r="BH8" s="371"/>
      <c r="BI8" s="371"/>
      <c r="BJ8" s="371"/>
      <c r="BK8" s="371"/>
      <c r="BL8" s="371"/>
      <c r="BM8" s="371"/>
      <c r="BN8" s="593"/>
      <c r="BO8" s="594">
        <v>1.6</v>
      </c>
      <c r="BP8" s="594"/>
      <c r="BQ8" s="594"/>
      <c r="BR8" s="594"/>
      <c r="BS8" s="595" t="s">
        <v>202</v>
      </c>
      <c r="BT8" s="595"/>
      <c r="BU8" s="595"/>
      <c r="BV8" s="595"/>
      <c r="BW8" s="595"/>
      <c r="BX8" s="595"/>
      <c r="BY8" s="595"/>
      <c r="BZ8" s="595"/>
      <c r="CA8" s="595"/>
      <c r="CB8" s="596"/>
      <c r="CD8" s="597" t="s">
        <v>334</v>
      </c>
      <c r="CE8" s="486"/>
      <c r="CF8" s="486"/>
      <c r="CG8" s="486"/>
      <c r="CH8" s="486"/>
      <c r="CI8" s="486"/>
      <c r="CJ8" s="486"/>
      <c r="CK8" s="486"/>
      <c r="CL8" s="486"/>
      <c r="CM8" s="486"/>
      <c r="CN8" s="486"/>
      <c r="CO8" s="486"/>
      <c r="CP8" s="486"/>
      <c r="CQ8" s="598"/>
      <c r="CR8" s="592">
        <v>1384677</v>
      </c>
      <c r="CS8" s="371"/>
      <c r="CT8" s="371"/>
      <c r="CU8" s="371"/>
      <c r="CV8" s="371"/>
      <c r="CW8" s="371"/>
      <c r="CX8" s="371"/>
      <c r="CY8" s="593"/>
      <c r="CZ8" s="594">
        <v>20</v>
      </c>
      <c r="DA8" s="594"/>
      <c r="DB8" s="594"/>
      <c r="DC8" s="594"/>
      <c r="DD8" s="602" t="s">
        <v>202</v>
      </c>
      <c r="DE8" s="371"/>
      <c r="DF8" s="371"/>
      <c r="DG8" s="371"/>
      <c r="DH8" s="371"/>
      <c r="DI8" s="371"/>
      <c r="DJ8" s="371"/>
      <c r="DK8" s="371"/>
      <c r="DL8" s="371"/>
      <c r="DM8" s="371"/>
      <c r="DN8" s="371"/>
      <c r="DO8" s="371"/>
      <c r="DP8" s="593"/>
      <c r="DQ8" s="602">
        <v>987273</v>
      </c>
      <c r="DR8" s="371"/>
      <c r="DS8" s="371"/>
      <c r="DT8" s="371"/>
      <c r="DU8" s="371"/>
      <c r="DV8" s="371"/>
      <c r="DW8" s="371"/>
      <c r="DX8" s="371"/>
      <c r="DY8" s="371"/>
      <c r="DZ8" s="371"/>
      <c r="EA8" s="371"/>
      <c r="EB8" s="371"/>
      <c r="EC8" s="603"/>
    </row>
    <row r="9" spans="2:143" ht="11.25" customHeight="1" x14ac:dyDescent="0.2">
      <c r="B9" s="597" t="s">
        <v>335</v>
      </c>
      <c r="C9" s="486"/>
      <c r="D9" s="486"/>
      <c r="E9" s="486"/>
      <c r="F9" s="486"/>
      <c r="G9" s="486"/>
      <c r="H9" s="486"/>
      <c r="I9" s="486"/>
      <c r="J9" s="486"/>
      <c r="K9" s="486"/>
      <c r="L9" s="486"/>
      <c r="M9" s="486"/>
      <c r="N9" s="486"/>
      <c r="O9" s="486"/>
      <c r="P9" s="486"/>
      <c r="Q9" s="598"/>
      <c r="R9" s="592">
        <v>1966</v>
      </c>
      <c r="S9" s="371"/>
      <c r="T9" s="371"/>
      <c r="U9" s="371"/>
      <c r="V9" s="371"/>
      <c r="W9" s="371"/>
      <c r="X9" s="371"/>
      <c r="Y9" s="593"/>
      <c r="Z9" s="594">
        <v>0</v>
      </c>
      <c r="AA9" s="594"/>
      <c r="AB9" s="594"/>
      <c r="AC9" s="594"/>
      <c r="AD9" s="595">
        <v>1966</v>
      </c>
      <c r="AE9" s="595"/>
      <c r="AF9" s="595"/>
      <c r="AG9" s="595"/>
      <c r="AH9" s="595"/>
      <c r="AI9" s="595"/>
      <c r="AJ9" s="595"/>
      <c r="AK9" s="595"/>
      <c r="AL9" s="599">
        <v>0</v>
      </c>
      <c r="AM9" s="377"/>
      <c r="AN9" s="377"/>
      <c r="AO9" s="600"/>
      <c r="AP9" s="597" t="s">
        <v>337</v>
      </c>
      <c r="AQ9" s="486"/>
      <c r="AR9" s="486"/>
      <c r="AS9" s="486"/>
      <c r="AT9" s="486"/>
      <c r="AU9" s="486"/>
      <c r="AV9" s="486"/>
      <c r="AW9" s="486"/>
      <c r="AX9" s="486"/>
      <c r="AY9" s="486"/>
      <c r="AZ9" s="486"/>
      <c r="BA9" s="486"/>
      <c r="BB9" s="486"/>
      <c r="BC9" s="486"/>
      <c r="BD9" s="486"/>
      <c r="BE9" s="486"/>
      <c r="BF9" s="598"/>
      <c r="BG9" s="592">
        <v>184050</v>
      </c>
      <c r="BH9" s="371"/>
      <c r="BI9" s="371"/>
      <c r="BJ9" s="371"/>
      <c r="BK9" s="371"/>
      <c r="BL9" s="371"/>
      <c r="BM9" s="371"/>
      <c r="BN9" s="593"/>
      <c r="BO9" s="594">
        <v>29</v>
      </c>
      <c r="BP9" s="594"/>
      <c r="BQ9" s="594"/>
      <c r="BR9" s="594"/>
      <c r="BS9" s="595" t="s">
        <v>202</v>
      </c>
      <c r="BT9" s="595"/>
      <c r="BU9" s="595"/>
      <c r="BV9" s="595"/>
      <c r="BW9" s="595"/>
      <c r="BX9" s="595"/>
      <c r="BY9" s="595"/>
      <c r="BZ9" s="595"/>
      <c r="CA9" s="595"/>
      <c r="CB9" s="596"/>
      <c r="CD9" s="597" t="s">
        <v>339</v>
      </c>
      <c r="CE9" s="486"/>
      <c r="CF9" s="486"/>
      <c r="CG9" s="486"/>
      <c r="CH9" s="486"/>
      <c r="CI9" s="486"/>
      <c r="CJ9" s="486"/>
      <c r="CK9" s="486"/>
      <c r="CL9" s="486"/>
      <c r="CM9" s="486"/>
      <c r="CN9" s="486"/>
      <c r="CO9" s="486"/>
      <c r="CP9" s="486"/>
      <c r="CQ9" s="598"/>
      <c r="CR9" s="592">
        <v>472659</v>
      </c>
      <c r="CS9" s="371"/>
      <c r="CT9" s="371"/>
      <c r="CU9" s="371"/>
      <c r="CV9" s="371"/>
      <c r="CW9" s="371"/>
      <c r="CX9" s="371"/>
      <c r="CY9" s="593"/>
      <c r="CZ9" s="594">
        <v>6.8</v>
      </c>
      <c r="DA9" s="594"/>
      <c r="DB9" s="594"/>
      <c r="DC9" s="594"/>
      <c r="DD9" s="602">
        <v>3739</v>
      </c>
      <c r="DE9" s="371"/>
      <c r="DF9" s="371"/>
      <c r="DG9" s="371"/>
      <c r="DH9" s="371"/>
      <c r="DI9" s="371"/>
      <c r="DJ9" s="371"/>
      <c r="DK9" s="371"/>
      <c r="DL9" s="371"/>
      <c r="DM9" s="371"/>
      <c r="DN9" s="371"/>
      <c r="DO9" s="371"/>
      <c r="DP9" s="593"/>
      <c r="DQ9" s="602">
        <v>328573</v>
      </c>
      <c r="DR9" s="371"/>
      <c r="DS9" s="371"/>
      <c r="DT9" s="371"/>
      <c r="DU9" s="371"/>
      <c r="DV9" s="371"/>
      <c r="DW9" s="371"/>
      <c r="DX9" s="371"/>
      <c r="DY9" s="371"/>
      <c r="DZ9" s="371"/>
      <c r="EA9" s="371"/>
      <c r="EB9" s="371"/>
      <c r="EC9" s="603"/>
    </row>
    <row r="10" spans="2:143" ht="11.25" customHeight="1" x14ac:dyDescent="0.2">
      <c r="B10" s="597" t="s">
        <v>128</v>
      </c>
      <c r="C10" s="486"/>
      <c r="D10" s="486"/>
      <c r="E10" s="486"/>
      <c r="F10" s="486"/>
      <c r="G10" s="486"/>
      <c r="H10" s="486"/>
      <c r="I10" s="486"/>
      <c r="J10" s="486"/>
      <c r="K10" s="486"/>
      <c r="L10" s="486"/>
      <c r="M10" s="486"/>
      <c r="N10" s="486"/>
      <c r="O10" s="486"/>
      <c r="P10" s="486"/>
      <c r="Q10" s="598"/>
      <c r="R10" s="592" t="s">
        <v>202</v>
      </c>
      <c r="S10" s="371"/>
      <c r="T10" s="371"/>
      <c r="U10" s="371"/>
      <c r="V10" s="371"/>
      <c r="W10" s="371"/>
      <c r="X10" s="371"/>
      <c r="Y10" s="593"/>
      <c r="Z10" s="594" t="s">
        <v>202</v>
      </c>
      <c r="AA10" s="594"/>
      <c r="AB10" s="594"/>
      <c r="AC10" s="594"/>
      <c r="AD10" s="595" t="s">
        <v>202</v>
      </c>
      <c r="AE10" s="595"/>
      <c r="AF10" s="595"/>
      <c r="AG10" s="595"/>
      <c r="AH10" s="595"/>
      <c r="AI10" s="595"/>
      <c r="AJ10" s="595"/>
      <c r="AK10" s="595"/>
      <c r="AL10" s="599" t="s">
        <v>202</v>
      </c>
      <c r="AM10" s="377"/>
      <c r="AN10" s="377"/>
      <c r="AO10" s="600"/>
      <c r="AP10" s="597" t="s">
        <v>189</v>
      </c>
      <c r="AQ10" s="486"/>
      <c r="AR10" s="486"/>
      <c r="AS10" s="486"/>
      <c r="AT10" s="486"/>
      <c r="AU10" s="486"/>
      <c r="AV10" s="486"/>
      <c r="AW10" s="486"/>
      <c r="AX10" s="486"/>
      <c r="AY10" s="486"/>
      <c r="AZ10" s="486"/>
      <c r="BA10" s="486"/>
      <c r="BB10" s="486"/>
      <c r="BC10" s="486"/>
      <c r="BD10" s="486"/>
      <c r="BE10" s="486"/>
      <c r="BF10" s="598"/>
      <c r="BG10" s="592">
        <v>10322</v>
      </c>
      <c r="BH10" s="371"/>
      <c r="BI10" s="371"/>
      <c r="BJ10" s="371"/>
      <c r="BK10" s="371"/>
      <c r="BL10" s="371"/>
      <c r="BM10" s="371"/>
      <c r="BN10" s="593"/>
      <c r="BO10" s="594">
        <v>1.6</v>
      </c>
      <c r="BP10" s="594"/>
      <c r="BQ10" s="594"/>
      <c r="BR10" s="594"/>
      <c r="BS10" s="595" t="s">
        <v>202</v>
      </c>
      <c r="BT10" s="595"/>
      <c r="BU10" s="595"/>
      <c r="BV10" s="595"/>
      <c r="BW10" s="595"/>
      <c r="BX10" s="595"/>
      <c r="BY10" s="595"/>
      <c r="BZ10" s="595"/>
      <c r="CA10" s="595"/>
      <c r="CB10" s="596"/>
      <c r="CD10" s="597" t="s">
        <v>229</v>
      </c>
      <c r="CE10" s="486"/>
      <c r="CF10" s="486"/>
      <c r="CG10" s="486"/>
      <c r="CH10" s="486"/>
      <c r="CI10" s="486"/>
      <c r="CJ10" s="486"/>
      <c r="CK10" s="486"/>
      <c r="CL10" s="486"/>
      <c r="CM10" s="486"/>
      <c r="CN10" s="486"/>
      <c r="CO10" s="486"/>
      <c r="CP10" s="486"/>
      <c r="CQ10" s="598"/>
      <c r="CR10" s="592">
        <v>8085</v>
      </c>
      <c r="CS10" s="371"/>
      <c r="CT10" s="371"/>
      <c r="CU10" s="371"/>
      <c r="CV10" s="371"/>
      <c r="CW10" s="371"/>
      <c r="CX10" s="371"/>
      <c r="CY10" s="593"/>
      <c r="CZ10" s="594">
        <v>0.1</v>
      </c>
      <c r="DA10" s="594"/>
      <c r="DB10" s="594"/>
      <c r="DC10" s="594"/>
      <c r="DD10" s="602" t="s">
        <v>202</v>
      </c>
      <c r="DE10" s="371"/>
      <c r="DF10" s="371"/>
      <c r="DG10" s="371"/>
      <c r="DH10" s="371"/>
      <c r="DI10" s="371"/>
      <c r="DJ10" s="371"/>
      <c r="DK10" s="371"/>
      <c r="DL10" s="371"/>
      <c r="DM10" s="371"/>
      <c r="DN10" s="371"/>
      <c r="DO10" s="371"/>
      <c r="DP10" s="593"/>
      <c r="DQ10" s="602">
        <v>33</v>
      </c>
      <c r="DR10" s="371"/>
      <c r="DS10" s="371"/>
      <c r="DT10" s="371"/>
      <c r="DU10" s="371"/>
      <c r="DV10" s="371"/>
      <c r="DW10" s="371"/>
      <c r="DX10" s="371"/>
      <c r="DY10" s="371"/>
      <c r="DZ10" s="371"/>
      <c r="EA10" s="371"/>
      <c r="EB10" s="371"/>
      <c r="EC10" s="603"/>
    </row>
    <row r="11" spans="2:143" ht="11.25" customHeight="1" x14ac:dyDescent="0.2">
      <c r="B11" s="597" t="s">
        <v>106</v>
      </c>
      <c r="C11" s="486"/>
      <c r="D11" s="486"/>
      <c r="E11" s="486"/>
      <c r="F11" s="486"/>
      <c r="G11" s="486"/>
      <c r="H11" s="486"/>
      <c r="I11" s="486"/>
      <c r="J11" s="486"/>
      <c r="K11" s="486"/>
      <c r="L11" s="486"/>
      <c r="M11" s="486"/>
      <c r="N11" s="486"/>
      <c r="O11" s="486"/>
      <c r="P11" s="486"/>
      <c r="Q11" s="598"/>
      <c r="R11" s="592">
        <v>160075</v>
      </c>
      <c r="S11" s="371"/>
      <c r="T11" s="371"/>
      <c r="U11" s="371"/>
      <c r="V11" s="371"/>
      <c r="W11" s="371"/>
      <c r="X11" s="371"/>
      <c r="Y11" s="593"/>
      <c r="Z11" s="599">
        <v>2.1</v>
      </c>
      <c r="AA11" s="377"/>
      <c r="AB11" s="377"/>
      <c r="AC11" s="604"/>
      <c r="AD11" s="602">
        <v>160075</v>
      </c>
      <c r="AE11" s="371"/>
      <c r="AF11" s="371"/>
      <c r="AG11" s="371"/>
      <c r="AH11" s="371"/>
      <c r="AI11" s="371"/>
      <c r="AJ11" s="371"/>
      <c r="AK11" s="593"/>
      <c r="AL11" s="599">
        <v>3.9</v>
      </c>
      <c r="AM11" s="377"/>
      <c r="AN11" s="377"/>
      <c r="AO11" s="600"/>
      <c r="AP11" s="597" t="s">
        <v>341</v>
      </c>
      <c r="AQ11" s="486"/>
      <c r="AR11" s="486"/>
      <c r="AS11" s="486"/>
      <c r="AT11" s="486"/>
      <c r="AU11" s="486"/>
      <c r="AV11" s="486"/>
      <c r="AW11" s="486"/>
      <c r="AX11" s="486"/>
      <c r="AY11" s="486"/>
      <c r="AZ11" s="486"/>
      <c r="BA11" s="486"/>
      <c r="BB11" s="486"/>
      <c r="BC11" s="486"/>
      <c r="BD11" s="486"/>
      <c r="BE11" s="486"/>
      <c r="BF11" s="598"/>
      <c r="BG11" s="592">
        <v>15016</v>
      </c>
      <c r="BH11" s="371"/>
      <c r="BI11" s="371"/>
      <c r="BJ11" s="371"/>
      <c r="BK11" s="371"/>
      <c r="BL11" s="371"/>
      <c r="BM11" s="371"/>
      <c r="BN11" s="593"/>
      <c r="BO11" s="594">
        <v>2.4</v>
      </c>
      <c r="BP11" s="594"/>
      <c r="BQ11" s="594"/>
      <c r="BR11" s="594"/>
      <c r="BS11" s="595" t="s">
        <v>202</v>
      </c>
      <c r="BT11" s="595"/>
      <c r="BU11" s="595"/>
      <c r="BV11" s="595"/>
      <c r="BW11" s="595"/>
      <c r="BX11" s="595"/>
      <c r="BY11" s="595"/>
      <c r="BZ11" s="595"/>
      <c r="CA11" s="595"/>
      <c r="CB11" s="596"/>
      <c r="CD11" s="597" t="s">
        <v>344</v>
      </c>
      <c r="CE11" s="486"/>
      <c r="CF11" s="486"/>
      <c r="CG11" s="486"/>
      <c r="CH11" s="486"/>
      <c r="CI11" s="486"/>
      <c r="CJ11" s="486"/>
      <c r="CK11" s="486"/>
      <c r="CL11" s="486"/>
      <c r="CM11" s="486"/>
      <c r="CN11" s="486"/>
      <c r="CO11" s="486"/>
      <c r="CP11" s="486"/>
      <c r="CQ11" s="598"/>
      <c r="CR11" s="592">
        <v>680439</v>
      </c>
      <c r="CS11" s="371"/>
      <c r="CT11" s="371"/>
      <c r="CU11" s="371"/>
      <c r="CV11" s="371"/>
      <c r="CW11" s="371"/>
      <c r="CX11" s="371"/>
      <c r="CY11" s="593"/>
      <c r="CZ11" s="594">
        <v>9.8000000000000007</v>
      </c>
      <c r="DA11" s="594"/>
      <c r="DB11" s="594"/>
      <c r="DC11" s="594"/>
      <c r="DD11" s="602">
        <v>85820</v>
      </c>
      <c r="DE11" s="371"/>
      <c r="DF11" s="371"/>
      <c r="DG11" s="371"/>
      <c r="DH11" s="371"/>
      <c r="DI11" s="371"/>
      <c r="DJ11" s="371"/>
      <c r="DK11" s="371"/>
      <c r="DL11" s="371"/>
      <c r="DM11" s="371"/>
      <c r="DN11" s="371"/>
      <c r="DO11" s="371"/>
      <c r="DP11" s="593"/>
      <c r="DQ11" s="602">
        <v>365211</v>
      </c>
      <c r="DR11" s="371"/>
      <c r="DS11" s="371"/>
      <c r="DT11" s="371"/>
      <c r="DU11" s="371"/>
      <c r="DV11" s="371"/>
      <c r="DW11" s="371"/>
      <c r="DX11" s="371"/>
      <c r="DY11" s="371"/>
      <c r="DZ11" s="371"/>
      <c r="EA11" s="371"/>
      <c r="EB11" s="371"/>
      <c r="EC11" s="603"/>
    </row>
    <row r="12" spans="2:143" ht="11.25" customHeight="1" x14ac:dyDescent="0.2">
      <c r="B12" s="597" t="s">
        <v>145</v>
      </c>
      <c r="C12" s="486"/>
      <c r="D12" s="486"/>
      <c r="E12" s="486"/>
      <c r="F12" s="486"/>
      <c r="G12" s="486"/>
      <c r="H12" s="486"/>
      <c r="I12" s="486"/>
      <c r="J12" s="486"/>
      <c r="K12" s="486"/>
      <c r="L12" s="486"/>
      <c r="M12" s="486"/>
      <c r="N12" s="486"/>
      <c r="O12" s="486"/>
      <c r="P12" s="486"/>
      <c r="Q12" s="598"/>
      <c r="R12" s="592">
        <v>4093</v>
      </c>
      <c r="S12" s="371"/>
      <c r="T12" s="371"/>
      <c r="U12" s="371"/>
      <c r="V12" s="371"/>
      <c r="W12" s="371"/>
      <c r="X12" s="371"/>
      <c r="Y12" s="593"/>
      <c r="Z12" s="594">
        <v>0.1</v>
      </c>
      <c r="AA12" s="594"/>
      <c r="AB12" s="594"/>
      <c r="AC12" s="594"/>
      <c r="AD12" s="595">
        <v>4093</v>
      </c>
      <c r="AE12" s="595"/>
      <c r="AF12" s="595"/>
      <c r="AG12" s="595"/>
      <c r="AH12" s="595"/>
      <c r="AI12" s="595"/>
      <c r="AJ12" s="595"/>
      <c r="AK12" s="595"/>
      <c r="AL12" s="599">
        <v>0.1</v>
      </c>
      <c r="AM12" s="377"/>
      <c r="AN12" s="377"/>
      <c r="AO12" s="600"/>
      <c r="AP12" s="597" t="s">
        <v>345</v>
      </c>
      <c r="AQ12" s="486"/>
      <c r="AR12" s="486"/>
      <c r="AS12" s="486"/>
      <c r="AT12" s="486"/>
      <c r="AU12" s="486"/>
      <c r="AV12" s="486"/>
      <c r="AW12" s="486"/>
      <c r="AX12" s="486"/>
      <c r="AY12" s="486"/>
      <c r="AZ12" s="486"/>
      <c r="BA12" s="486"/>
      <c r="BB12" s="486"/>
      <c r="BC12" s="486"/>
      <c r="BD12" s="486"/>
      <c r="BE12" s="486"/>
      <c r="BF12" s="598"/>
      <c r="BG12" s="592">
        <v>324202</v>
      </c>
      <c r="BH12" s="371"/>
      <c r="BI12" s="371"/>
      <c r="BJ12" s="371"/>
      <c r="BK12" s="371"/>
      <c r="BL12" s="371"/>
      <c r="BM12" s="371"/>
      <c r="BN12" s="593"/>
      <c r="BO12" s="594">
        <v>51.1</v>
      </c>
      <c r="BP12" s="594"/>
      <c r="BQ12" s="594"/>
      <c r="BR12" s="594"/>
      <c r="BS12" s="595" t="s">
        <v>202</v>
      </c>
      <c r="BT12" s="595"/>
      <c r="BU12" s="595"/>
      <c r="BV12" s="595"/>
      <c r="BW12" s="595"/>
      <c r="BX12" s="595"/>
      <c r="BY12" s="595"/>
      <c r="BZ12" s="595"/>
      <c r="CA12" s="595"/>
      <c r="CB12" s="596"/>
      <c r="CD12" s="597" t="s">
        <v>92</v>
      </c>
      <c r="CE12" s="486"/>
      <c r="CF12" s="486"/>
      <c r="CG12" s="486"/>
      <c r="CH12" s="486"/>
      <c r="CI12" s="486"/>
      <c r="CJ12" s="486"/>
      <c r="CK12" s="486"/>
      <c r="CL12" s="486"/>
      <c r="CM12" s="486"/>
      <c r="CN12" s="486"/>
      <c r="CO12" s="486"/>
      <c r="CP12" s="486"/>
      <c r="CQ12" s="598"/>
      <c r="CR12" s="592">
        <v>407938</v>
      </c>
      <c r="CS12" s="371"/>
      <c r="CT12" s="371"/>
      <c r="CU12" s="371"/>
      <c r="CV12" s="371"/>
      <c r="CW12" s="371"/>
      <c r="CX12" s="371"/>
      <c r="CY12" s="593"/>
      <c r="CZ12" s="594">
        <v>5.9</v>
      </c>
      <c r="DA12" s="594"/>
      <c r="DB12" s="594"/>
      <c r="DC12" s="594"/>
      <c r="DD12" s="602">
        <v>30702</v>
      </c>
      <c r="DE12" s="371"/>
      <c r="DF12" s="371"/>
      <c r="DG12" s="371"/>
      <c r="DH12" s="371"/>
      <c r="DI12" s="371"/>
      <c r="DJ12" s="371"/>
      <c r="DK12" s="371"/>
      <c r="DL12" s="371"/>
      <c r="DM12" s="371"/>
      <c r="DN12" s="371"/>
      <c r="DO12" s="371"/>
      <c r="DP12" s="593"/>
      <c r="DQ12" s="602">
        <v>248212</v>
      </c>
      <c r="DR12" s="371"/>
      <c r="DS12" s="371"/>
      <c r="DT12" s="371"/>
      <c r="DU12" s="371"/>
      <c r="DV12" s="371"/>
      <c r="DW12" s="371"/>
      <c r="DX12" s="371"/>
      <c r="DY12" s="371"/>
      <c r="DZ12" s="371"/>
      <c r="EA12" s="371"/>
      <c r="EB12" s="371"/>
      <c r="EC12" s="603"/>
    </row>
    <row r="13" spans="2:143" ht="11.25" customHeight="1" x14ac:dyDescent="0.2">
      <c r="B13" s="597" t="s">
        <v>346</v>
      </c>
      <c r="C13" s="486"/>
      <c r="D13" s="486"/>
      <c r="E13" s="486"/>
      <c r="F13" s="486"/>
      <c r="G13" s="486"/>
      <c r="H13" s="486"/>
      <c r="I13" s="486"/>
      <c r="J13" s="486"/>
      <c r="K13" s="486"/>
      <c r="L13" s="486"/>
      <c r="M13" s="486"/>
      <c r="N13" s="486"/>
      <c r="O13" s="486"/>
      <c r="P13" s="486"/>
      <c r="Q13" s="598"/>
      <c r="R13" s="592" t="s">
        <v>202</v>
      </c>
      <c r="S13" s="371"/>
      <c r="T13" s="371"/>
      <c r="U13" s="371"/>
      <c r="V13" s="371"/>
      <c r="W13" s="371"/>
      <c r="X13" s="371"/>
      <c r="Y13" s="593"/>
      <c r="Z13" s="594" t="s">
        <v>202</v>
      </c>
      <c r="AA13" s="594"/>
      <c r="AB13" s="594"/>
      <c r="AC13" s="594"/>
      <c r="AD13" s="595" t="s">
        <v>202</v>
      </c>
      <c r="AE13" s="595"/>
      <c r="AF13" s="595"/>
      <c r="AG13" s="595"/>
      <c r="AH13" s="595"/>
      <c r="AI13" s="595"/>
      <c r="AJ13" s="595"/>
      <c r="AK13" s="595"/>
      <c r="AL13" s="599" t="s">
        <v>202</v>
      </c>
      <c r="AM13" s="377"/>
      <c r="AN13" s="377"/>
      <c r="AO13" s="600"/>
      <c r="AP13" s="597" t="s">
        <v>347</v>
      </c>
      <c r="AQ13" s="486"/>
      <c r="AR13" s="486"/>
      <c r="AS13" s="486"/>
      <c r="AT13" s="486"/>
      <c r="AU13" s="486"/>
      <c r="AV13" s="486"/>
      <c r="AW13" s="486"/>
      <c r="AX13" s="486"/>
      <c r="AY13" s="486"/>
      <c r="AZ13" s="486"/>
      <c r="BA13" s="486"/>
      <c r="BB13" s="486"/>
      <c r="BC13" s="486"/>
      <c r="BD13" s="486"/>
      <c r="BE13" s="486"/>
      <c r="BF13" s="598"/>
      <c r="BG13" s="592">
        <v>318763</v>
      </c>
      <c r="BH13" s="371"/>
      <c r="BI13" s="371"/>
      <c r="BJ13" s="371"/>
      <c r="BK13" s="371"/>
      <c r="BL13" s="371"/>
      <c r="BM13" s="371"/>
      <c r="BN13" s="593"/>
      <c r="BO13" s="594">
        <v>50.3</v>
      </c>
      <c r="BP13" s="594"/>
      <c r="BQ13" s="594"/>
      <c r="BR13" s="594"/>
      <c r="BS13" s="595" t="s">
        <v>202</v>
      </c>
      <c r="BT13" s="595"/>
      <c r="BU13" s="595"/>
      <c r="BV13" s="595"/>
      <c r="BW13" s="595"/>
      <c r="BX13" s="595"/>
      <c r="BY13" s="595"/>
      <c r="BZ13" s="595"/>
      <c r="CA13" s="595"/>
      <c r="CB13" s="596"/>
      <c r="CD13" s="597" t="s">
        <v>349</v>
      </c>
      <c r="CE13" s="486"/>
      <c r="CF13" s="486"/>
      <c r="CG13" s="486"/>
      <c r="CH13" s="486"/>
      <c r="CI13" s="486"/>
      <c r="CJ13" s="486"/>
      <c r="CK13" s="486"/>
      <c r="CL13" s="486"/>
      <c r="CM13" s="486"/>
      <c r="CN13" s="486"/>
      <c r="CO13" s="486"/>
      <c r="CP13" s="486"/>
      <c r="CQ13" s="598"/>
      <c r="CR13" s="592">
        <v>534836</v>
      </c>
      <c r="CS13" s="371"/>
      <c r="CT13" s="371"/>
      <c r="CU13" s="371"/>
      <c r="CV13" s="371"/>
      <c r="CW13" s="371"/>
      <c r="CX13" s="371"/>
      <c r="CY13" s="593"/>
      <c r="CZ13" s="594">
        <v>7.7</v>
      </c>
      <c r="DA13" s="594"/>
      <c r="DB13" s="594"/>
      <c r="DC13" s="594"/>
      <c r="DD13" s="602">
        <v>156447</v>
      </c>
      <c r="DE13" s="371"/>
      <c r="DF13" s="371"/>
      <c r="DG13" s="371"/>
      <c r="DH13" s="371"/>
      <c r="DI13" s="371"/>
      <c r="DJ13" s="371"/>
      <c r="DK13" s="371"/>
      <c r="DL13" s="371"/>
      <c r="DM13" s="371"/>
      <c r="DN13" s="371"/>
      <c r="DO13" s="371"/>
      <c r="DP13" s="593"/>
      <c r="DQ13" s="602">
        <v>382866</v>
      </c>
      <c r="DR13" s="371"/>
      <c r="DS13" s="371"/>
      <c r="DT13" s="371"/>
      <c r="DU13" s="371"/>
      <c r="DV13" s="371"/>
      <c r="DW13" s="371"/>
      <c r="DX13" s="371"/>
      <c r="DY13" s="371"/>
      <c r="DZ13" s="371"/>
      <c r="EA13" s="371"/>
      <c r="EB13" s="371"/>
      <c r="EC13" s="603"/>
    </row>
    <row r="14" spans="2:143" ht="11.25" customHeight="1" x14ac:dyDescent="0.2">
      <c r="B14" s="597" t="s">
        <v>350</v>
      </c>
      <c r="C14" s="486"/>
      <c r="D14" s="486"/>
      <c r="E14" s="486"/>
      <c r="F14" s="486"/>
      <c r="G14" s="486"/>
      <c r="H14" s="486"/>
      <c r="I14" s="486"/>
      <c r="J14" s="486"/>
      <c r="K14" s="486"/>
      <c r="L14" s="486"/>
      <c r="M14" s="486"/>
      <c r="N14" s="486"/>
      <c r="O14" s="486"/>
      <c r="P14" s="486"/>
      <c r="Q14" s="598"/>
      <c r="R14" s="592">
        <v>249</v>
      </c>
      <c r="S14" s="371"/>
      <c r="T14" s="371"/>
      <c r="U14" s="371"/>
      <c r="V14" s="371"/>
      <c r="W14" s="371"/>
      <c r="X14" s="371"/>
      <c r="Y14" s="593"/>
      <c r="Z14" s="594">
        <v>0</v>
      </c>
      <c r="AA14" s="594"/>
      <c r="AB14" s="594"/>
      <c r="AC14" s="594"/>
      <c r="AD14" s="595">
        <v>249</v>
      </c>
      <c r="AE14" s="595"/>
      <c r="AF14" s="595"/>
      <c r="AG14" s="595"/>
      <c r="AH14" s="595"/>
      <c r="AI14" s="595"/>
      <c r="AJ14" s="595"/>
      <c r="AK14" s="595"/>
      <c r="AL14" s="599">
        <v>0</v>
      </c>
      <c r="AM14" s="377"/>
      <c r="AN14" s="377"/>
      <c r="AO14" s="600"/>
      <c r="AP14" s="597" t="s">
        <v>219</v>
      </c>
      <c r="AQ14" s="486"/>
      <c r="AR14" s="486"/>
      <c r="AS14" s="486"/>
      <c r="AT14" s="486"/>
      <c r="AU14" s="486"/>
      <c r="AV14" s="486"/>
      <c r="AW14" s="486"/>
      <c r="AX14" s="486"/>
      <c r="AY14" s="486"/>
      <c r="AZ14" s="486"/>
      <c r="BA14" s="486"/>
      <c r="BB14" s="486"/>
      <c r="BC14" s="486"/>
      <c r="BD14" s="486"/>
      <c r="BE14" s="486"/>
      <c r="BF14" s="598"/>
      <c r="BG14" s="592">
        <v>28929</v>
      </c>
      <c r="BH14" s="371"/>
      <c r="BI14" s="371"/>
      <c r="BJ14" s="371"/>
      <c r="BK14" s="371"/>
      <c r="BL14" s="371"/>
      <c r="BM14" s="371"/>
      <c r="BN14" s="593"/>
      <c r="BO14" s="594">
        <v>4.5999999999999996</v>
      </c>
      <c r="BP14" s="594"/>
      <c r="BQ14" s="594"/>
      <c r="BR14" s="594"/>
      <c r="BS14" s="595" t="s">
        <v>202</v>
      </c>
      <c r="BT14" s="595"/>
      <c r="BU14" s="595"/>
      <c r="BV14" s="595"/>
      <c r="BW14" s="595"/>
      <c r="BX14" s="595"/>
      <c r="BY14" s="595"/>
      <c r="BZ14" s="595"/>
      <c r="CA14" s="595"/>
      <c r="CB14" s="596"/>
      <c r="CD14" s="597" t="s">
        <v>67</v>
      </c>
      <c r="CE14" s="486"/>
      <c r="CF14" s="486"/>
      <c r="CG14" s="486"/>
      <c r="CH14" s="486"/>
      <c r="CI14" s="486"/>
      <c r="CJ14" s="486"/>
      <c r="CK14" s="486"/>
      <c r="CL14" s="486"/>
      <c r="CM14" s="486"/>
      <c r="CN14" s="486"/>
      <c r="CO14" s="486"/>
      <c r="CP14" s="486"/>
      <c r="CQ14" s="598"/>
      <c r="CR14" s="592">
        <v>331043</v>
      </c>
      <c r="CS14" s="371"/>
      <c r="CT14" s="371"/>
      <c r="CU14" s="371"/>
      <c r="CV14" s="371"/>
      <c r="CW14" s="371"/>
      <c r="CX14" s="371"/>
      <c r="CY14" s="593"/>
      <c r="CZ14" s="594">
        <v>4.8</v>
      </c>
      <c r="DA14" s="594"/>
      <c r="DB14" s="594"/>
      <c r="DC14" s="594"/>
      <c r="DD14" s="602">
        <v>12133</v>
      </c>
      <c r="DE14" s="371"/>
      <c r="DF14" s="371"/>
      <c r="DG14" s="371"/>
      <c r="DH14" s="371"/>
      <c r="DI14" s="371"/>
      <c r="DJ14" s="371"/>
      <c r="DK14" s="371"/>
      <c r="DL14" s="371"/>
      <c r="DM14" s="371"/>
      <c r="DN14" s="371"/>
      <c r="DO14" s="371"/>
      <c r="DP14" s="593"/>
      <c r="DQ14" s="602">
        <v>299099</v>
      </c>
      <c r="DR14" s="371"/>
      <c r="DS14" s="371"/>
      <c r="DT14" s="371"/>
      <c r="DU14" s="371"/>
      <c r="DV14" s="371"/>
      <c r="DW14" s="371"/>
      <c r="DX14" s="371"/>
      <c r="DY14" s="371"/>
      <c r="DZ14" s="371"/>
      <c r="EA14" s="371"/>
      <c r="EB14" s="371"/>
      <c r="EC14" s="603"/>
    </row>
    <row r="15" spans="2:143" ht="11.25" customHeight="1" x14ac:dyDescent="0.2">
      <c r="B15" s="597" t="s">
        <v>319</v>
      </c>
      <c r="C15" s="486"/>
      <c r="D15" s="486"/>
      <c r="E15" s="486"/>
      <c r="F15" s="486"/>
      <c r="G15" s="486"/>
      <c r="H15" s="486"/>
      <c r="I15" s="486"/>
      <c r="J15" s="486"/>
      <c r="K15" s="486"/>
      <c r="L15" s="486"/>
      <c r="M15" s="486"/>
      <c r="N15" s="486"/>
      <c r="O15" s="486"/>
      <c r="P15" s="486"/>
      <c r="Q15" s="598"/>
      <c r="R15" s="592" t="s">
        <v>202</v>
      </c>
      <c r="S15" s="371"/>
      <c r="T15" s="371"/>
      <c r="U15" s="371"/>
      <c r="V15" s="371"/>
      <c r="W15" s="371"/>
      <c r="X15" s="371"/>
      <c r="Y15" s="593"/>
      <c r="Z15" s="594" t="s">
        <v>202</v>
      </c>
      <c r="AA15" s="594"/>
      <c r="AB15" s="594"/>
      <c r="AC15" s="594"/>
      <c r="AD15" s="595" t="s">
        <v>202</v>
      </c>
      <c r="AE15" s="595"/>
      <c r="AF15" s="595"/>
      <c r="AG15" s="595"/>
      <c r="AH15" s="595"/>
      <c r="AI15" s="595"/>
      <c r="AJ15" s="595"/>
      <c r="AK15" s="595"/>
      <c r="AL15" s="599" t="s">
        <v>202</v>
      </c>
      <c r="AM15" s="377"/>
      <c r="AN15" s="377"/>
      <c r="AO15" s="600"/>
      <c r="AP15" s="597" t="s">
        <v>352</v>
      </c>
      <c r="AQ15" s="486"/>
      <c r="AR15" s="486"/>
      <c r="AS15" s="486"/>
      <c r="AT15" s="486"/>
      <c r="AU15" s="486"/>
      <c r="AV15" s="486"/>
      <c r="AW15" s="486"/>
      <c r="AX15" s="486"/>
      <c r="AY15" s="486"/>
      <c r="AZ15" s="486"/>
      <c r="BA15" s="486"/>
      <c r="BB15" s="486"/>
      <c r="BC15" s="486"/>
      <c r="BD15" s="486"/>
      <c r="BE15" s="486"/>
      <c r="BF15" s="598"/>
      <c r="BG15" s="592">
        <v>47379</v>
      </c>
      <c r="BH15" s="371"/>
      <c r="BI15" s="371"/>
      <c r="BJ15" s="371"/>
      <c r="BK15" s="371"/>
      <c r="BL15" s="371"/>
      <c r="BM15" s="371"/>
      <c r="BN15" s="593"/>
      <c r="BO15" s="594">
        <v>7.5</v>
      </c>
      <c r="BP15" s="594"/>
      <c r="BQ15" s="594"/>
      <c r="BR15" s="594"/>
      <c r="BS15" s="595" t="s">
        <v>202</v>
      </c>
      <c r="BT15" s="595"/>
      <c r="BU15" s="595"/>
      <c r="BV15" s="595"/>
      <c r="BW15" s="595"/>
      <c r="BX15" s="595"/>
      <c r="BY15" s="595"/>
      <c r="BZ15" s="595"/>
      <c r="CA15" s="595"/>
      <c r="CB15" s="596"/>
      <c r="CD15" s="597" t="s">
        <v>353</v>
      </c>
      <c r="CE15" s="486"/>
      <c r="CF15" s="486"/>
      <c r="CG15" s="486"/>
      <c r="CH15" s="486"/>
      <c r="CI15" s="486"/>
      <c r="CJ15" s="486"/>
      <c r="CK15" s="486"/>
      <c r="CL15" s="486"/>
      <c r="CM15" s="486"/>
      <c r="CN15" s="486"/>
      <c r="CO15" s="486"/>
      <c r="CP15" s="486"/>
      <c r="CQ15" s="598"/>
      <c r="CR15" s="592">
        <v>527195</v>
      </c>
      <c r="CS15" s="371"/>
      <c r="CT15" s="371"/>
      <c r="CU15" s="371"/>
      <c r="CV15" s="371"/>
      <c r="CW15" s="371"/>
      <c r="CX15" s="371"/>
      <c r="CY15" s="593"/>
      <c r="CZ15" s="594">
        <v>7.6</v>
      </c>
      <c r="DA15" s="594"/>
      <c r="DB15" s="594"/>
      <c r="DC15" s="594"/>
      <c r="DD15" s="602">
        <v>24132</v>
      </c>
      <c r="DE15" s="371"/>
      <c r="DF15" s="371"/>
      <c r="DG15" s="371"/>
      <c r="DH15" s="371"/>
      <c r="DI15" s="371"/>
      <c r="DJ15" s="371"/>
      <c r="DK15" s="371"/>
      <c r="DL15" s="371"/>
      <c r="DM15" s="371"/>
      <c r="DN15" s="371"/>
      <c r="DO15" s="371"/>
      <c r="DP15" s="593"/>
      <c r="DQ15" s="602">
        <v>420291</v>
      </c>
      <c r="DR15" s="371"/>
      <c r="DS15" s="371"/>
      <c r="DT15" s="371"/>
      <c r="DU15" s="371"/>
      <c r="DV15" s="371"/>
      <c r="DW15" s="371"/>
      <c r="DX15" s="371"/>
      <c r="DY15" s="371"/>
      <c r="DZ15" s="371"/>
      <c r="EA15" s="371"/>
      <c r="EB15" s="371"/>
      <c r="EC15" s="603"/>
    </row>
    <row r="16" spans="2:143" ht="11.25" customHeight="1" x14ac:dyDescent="0.2">
      <c r="B16" s="597" t="s">
        <v>354</v>
      </c>
      <c r="C16" s="486"/>
      <c r="D16" s="486"/>
      <c r="E16" s="486"/>
      <c r="F16" s="486"/>
      <c r="G16" s="486"/>
      <c r="H16" s="486"/>
      <c r="I16" s="486"/>
      <c r="J16" s="486"/>
      <c r="K16" s="486"/>
      <c r="L16" s="486"/>
      <c r="M16" s="486"/>
      <c r="N16" s="486"/>
      <c r="O16" s="486"/>
      <c r="P16" s="486"/>
      <c r="Q16" s="598"/>
      <c r="R16" s="592">
        <v>3345</v>
      </c>
      <c r="S16" s="371"/>
      <c r="T16" s="371"/>
      <c r="U16" s="371"/>
      <c r="V16" s="371"/>
      <c r="W16" s="371"/>
      <c r="X16" s="371"/>
      <c r="Y16" s="593"/>
      <c r="Z16" s="594">
        <v>0</v>
      </c>
      <c r="AA16" s="594"/>
      <c r="AB16" s="594"/>
      <c r="AC16" s="594"/>
      <c r="AD16" s="595">
        <v>3345</v>
      </c>
      <c r="AE16" s="595"/>
      <c r="AF16" s="595"/>
      <c r="AG16" s="595"/>
      <c r="AH16" s="595"/>
      <c r="AI16" s="595"/>
      <c r="AJ16" s="595"/>
      <c r="AK16" s="595"/>
      <c r="AL16" s="599">
        <v>0.1</v>
      </c>
      <c r="AM16" s="377"/>
      <c r="AN16" s="377"/>
      <c r="AO16" s="600"/>
      <c r="AP16" s="597" t="s">
        <v>355</v>
      </c>
      <c r="AQ16" s="486"/>
      <c r="AR16" s="486"/>
      <c r="AS16" s="486"/>
      <c r="AT16" s="486"/>
      <c r="AU16" s="486"/>
      <c r="AV16" s="486"/>
      <c r="AW16" s="486"/>
      <c r="AX16" s="486"/>
      <c r="AY16" s="486"/>
      <c r="AZ16" s="486"/>
      <c r="BA16" s="486"/>
      <c r="BB16" s="486"/>
      <c r="BC16" s="486"/>
      <c r="BD16" s="486"/>
      <c r="BE16" s="486"/>
      <c r="BF16" s="598"/>
      <c r="BG16" s="592" t="s">
        <v>202</v>
      </c>
      <c r="BH16" s="371"/>
      <c r="BI16" s="371"/>
      <c r="BJ16" s="371"/>
      <c r="BK16" s="371"/>
      <c r="BL16" s="371"/>
      <c r="BM16" s="371"/>
      <c r="BN16" s="593"/>
      <c r="BO16" s="594" t="s">
        <v>202</v>
      </c>
      <c r="BP16" s="594"/>
      <c r="BQ16" s="594"/>
      <c r="BR16" s="594"/>
      <c r="BS16" s="595" t="s">
        <v>202</v>
      </c>
      <c r="BT16" s="595"/>
      <c r="BU16" s="595"/>
      <c r="BV16" s="595"/>
      <c r="BW16" s="595"/>
      <c r="BX16" s="595"/>
      <c r="BY16" s="595"/>
      <c r="BZ16" s="595"/>
      <c r="CA16" s="595"/>
      <c r="CB16" s="596"/>
      <c r="CD16" s="597" t="s">
        <v>356</v>
      </c>
      <c r="CE16" s="486"/>
      <c r="CF16" s="486"/>
      <c r="CG16" s="486"/>
      <c r="CH16" s="486"/>
      <c r="CI16" s="486"/>
      <c r="CJ16" s="486"/>
      <c r="CK16" s="486"/>
      <c r="CL16" s="486"/>
      <c r="CM16" s="486"/>
      <c r="CN16" s="486"/>
      <c r="CO16" s="486"/>
      <c r="CP16" s="486"/>
      <c r="CQ16" s="598"/>
      <c r="CR16" s="592">
        <v>561579</v>
      </c>
      <c r="CS16" s="371"/>
      <c r="CT16" s="371"/>
      <c r="CU16" s="371"/>
      <c r="CV16" s="371"/>
      <c r="CW16" s="371"/>
      <c r="CX16" s="371"/>
      <c r="CY16" s="593"/>
      <c r="CZ16" s="594">
        <v>8.1</v>
      </c>
      <c r="DA16" s="594"/>
      <c r="DB16" s="594"/>
      <c r="DC16" s="594"/>
      <c r="DD16" s="602" t="s">
        <v>202</v>
      </c>
      <c r="DE16" s="371"/>
      <c r="DF16" s="371"/>
      <c r="DG16" s="371"/>
      <c r="DH16" s="371"/>
      <c r="DI16" s="371"/>
      <c r="DJ16" s="371"/>
      <c r="DK16" s="371"/>
      <c r="DL16" s="371"/>
      <c r="DM16" s="371"/>
      <c r="DN16" s="371"/>
      <c r="DO16" s="371"/>
      <c r="DP16" s="593"/>
      <c r="DQ16" s="602">
        <v>219134</v>
      </c>
      <c r="DR16" s="371"/>
      <c r="DS16" s="371"/>
      <c r="DT16" s="371"/>
      <c r="DU16" s="371"/>
      <c r="DV16" s="371"/>
      <c r="DW16" s="371"/>
      <c r="DX16" s="371"/>
      <c r="DY16" s="371"/>
      <c r="DZ16" s="371"/>
      <c r="EA16" s="371"/>
      <c r="EB16" s="371"/>
      <c r="EC16" s="603"/>
    </row>
    <row r="17" spans="2:133" ht="11.25" customHeight="1" x14ac:dyDescent="0.2">
      <c r="B17" s="597" t="s">
        <v>357</v>
      </c>
      <c r="C17" s="486"/>
      <c r="D17" s="486"/>
      <c r="E17" s="486"/>
      <c r="F17" s="486"/>
      <c r="G17" s="486"/>
      <c r="H17" s="486"/>
      <c r="I17" s="486"/>
      <c r="J17" s="486"/>
      <c r="K17" s="486"/>
      <c r="L17" s="486"/>
      <c r="M17" s="486"/>
      <c r="N17" s="486"/>
      <c r="O17" s="486"/>
      <c r="P17" s="486"/>
      <c r="Q17" s="598"/>
      <c r="R17" s="592">
        <v>8239</v>
      </c>
      <c r="S17" s="371"/>
      <c r="T17" s="371"/>
      <c r="U17" s="371"/>
      <c r="V17" s="371"/>
      <c r="W17" s="371"/>
      <c r="X17" s="371"/>
      <c r="Y17" s="593"/>
      <c r="Z17" s="594">
        <v>0.1</v>
      </c>
      <c r="AA17" s="594"/>
      <c r="AB17" s="594"/>
      <c r="AC17" s="594"/>
      <c r="AD17" s="595">
        <v>8239</v>
      </c>
      <c r="AE17" s="595"/>
      <c r="AF17" s="595"/>
      <c r="AG17" s="595"/>
      <c r="AH17" s="595"/>
      <c r="AI17" s="595"/>
      <c r="AJ17" s="595"/>
      <c r="AK17" s="595"/>
      <c r="AL17" s="599">
        <v>0.2</v>
      </c>
      <c r="AM17" s="377"/>
      <c r="AN17" s="377"/>
      <c r="AO17" s="600"/>
      <c r="AP17" s="597" t="s">
        <v>359</v>
      </c>
      <c r="AQ17" s="486"/>
      <c r="AR17" s="486"/>
      <c r="AS17" s="486"/>
      <c r="AT17" s="486"/>
      <c r="AU17" s="486"/>
      <c r="AV17" s="486"/>
      <c r="AW17" s="486"/>
      <c r="AX17" s="486"/>
      <c r="AY17" s="486"/>
      <c r="AZ17" s="486"/>
      <c r="BA17" s="486"/>
      <c r="BB17" s="486"/>
      <c r="BC17" s="486"/>
      <c r="BD17" s="486"/>
      <c r="BE17" s="486"/>
      <c r="BF17" s="598"/>
      <c r="BG17" s="592" t="s">
        <v>202</v>
      </c>
      <c r="BH17" s="371"/>
      <c r="BI17" s="371"/>
      <c r="BJ17" s="371"/>
      <c r="BK17" s="371"/>
      <c r="BL17" s="371"/>
      <c r="BM17" s="371"/>
      <c r="BN17" s="593"/>
      <c r="BO17" s="594" t="s">
        <v>202</v>
      </c>
      <c r="BP17" s="594"/>
      <c r="BQ17" s="594"/>
      <c r="BR17" s="594"/>
      <c r="BS17" s="595" t="s">
        <v>202</v>
      </c>
      <c r="BT17" s="595"/>
      <c r="BU17" s="595"/>
      <c r="BV17" s="595"/>
      <c r="BW17" s="595"/>
      <c r="BX17" s="595"/>
      <c r="BY17" s="595"/>
      <c r="BZ17" s="595"/>
      <c r="CA17" s="595"/>
      <c r="CB17" s="596"/>
      <c r="CD17" s="597" t="s">
        <v>361</v>
      </c>
      <c r="CE17" s="486"/>
      <c r="CF17" s="486"/>
      <c r="CG17" s="486"/>
      <c r="CH17" s="486"/>
      <c r="CI17" s="486"/>
      <c r="CJ17" s="486"/>
      <c r="CK17" s="486"/>
      <c r="CL17" s="486"/>
      <c r="CM17" s="486"/>
      <c r="CN17" s="486"/>
      <c r="CO17" s="486"/>
      <c r="CP17" s="486"/>
      <c r="CQ17" s="598"/>
      <c r="CR17" s="592">
        <v>798480</v>
      </c>
      <c r="CS17" s="371"/>
      <c r="CT17" s="371"/>
      <c r="CU17" s="371"/>
      <c r="CV17" s="371"/>
      <c r="CW17" s="371"/>
      <c r="CX17" s="371"/>
      <c r="CY17" s="593"/>
      <c r="CZ17" s="594">
        <v>11.6</v>
      </c>
      <c r="DA17" s="594"/>
      <c r="DB17" s="594"/>
      <c r="DC17" s="594"/>
      <c r="DD17" s="602" t="s">
        <v>202</v>
      </c>
      <c r="DE17" s="371"/>
      <c r="DF17" s="371"/>
      <c r="DG17" s="371"/>
      <c r="DH17" s="371"/>
      <c r="DI17" s="371"/>
      <c r="DJ17" s="371"/>
      <c r="DK17" s="371"/>
      <c r="DL17" s="371"/>
      <c r="DM17" s="371"/>
      <c r="DN17" s="371"/>
      <c r="DO17" s="371"/>
      <c r="DP17" s="593"/>
      <c r="DQ17" s="602">
        <v>794676</v>
      </c>
      <c r="DR17" s="371"/>
      <c r="DS17" s="371"/>
      <c r="DT17" s="371"/>
      <c r="DU17" s="371"/>
      <c r="DV17" s="371"/>
      <c r="DW17" s="371"/>
      <c r="DX17" s="371"/>
      <c r="DY17" s="371"/>
      <c r="DZ17" s="371"/>
      <c r="EA17" s="371"/>
      <c r="EB17" s="371"/>
      <c r="EC17" s="603"/>
    </row>
    <row r="18" spans="2:133" ht="11.25" customHeight="1" x14ac:dyDescent="0.2">
      <c r="B18" s="597" t="s">
        <v>362</v>
      </c>
      <c r="C18" s="486"/>
      <c r="D18" s="486"/>
      <c r="E18" s="486"/>
      <c r="F18" s="486"/>
      <c r="G18" s="486"/>
      <c r="H18" s="486"/>
      <c r="I18" s="486"/>
      <c r="J18" s="486"/>
      <c r="K18" s="486"/>
      <c r="L18" s="486"/>
      <c r="M18" s="486"/>
      <c r="N18" s="486"/>
      <c r="O18" s="486"/>
      <c r="P18" s="486"/>
      <c r="Q18" s="598"/>
      <c r="R18" s="592">
        <v>6123</v>
      </c>
      <c r="S18" s="371"/>
      <c r="T18" s="371"/>
      <c r="U18" s="371"/>
      <c r="V18" s="371"/>
      <c r="W18" s="371"/>
      <c r="X18" s="371"/>
      <c r="Y18" s="593"/>
      <c r="Z18" s="594">
        <v>0.1</v>
      </c>
      <c r="AA18" s="594"/>
      <c r="AB18" s="594"/>
      <c r="AC18" s="594"/>
      <c r="AD18" s="595">
        <v>6123</v>
      </c>
      <c r="AE18" s="595"/>
      <c r="AF18" s="595"/>
      <c r="AG18" s="595"/>
      <c r="AH18" s="595"/>
      <c r="AI18" s="595"/>
      <c r="AJ18" s="595"/>
      <c r="AK18" s="595"/>
      <c r="AL18" s="599">
        <v>0.2</v>
      </c>
      <c r="AM18" s="377"/>
      <c r="AN18" s="377"/>
      <c r="AO18" s="600"/>
      <c r="AP18" s="597" t="s">
        <v>102</v>
      </c>
      <c r="AQ18" s="486"/>
      <c r="AR18" s="486"/>
      <c r="AS18" s="486"/>
      <c r="AT18" s="486"/>
      <c r="AU18" s="486"/>
      <c r="AV18" s="486"/>
      <c r="AW18" s="486"/>
      <c r="AX18" s="486"/>
      <c r="AY18" s="486"/>
      <c r="AZ18" s="486"/>
      <c r="BA18" s="486"/>
      <c r="BB18" s="486"/>
      <c r="BC18" s="486"/>
      <c r="BD18" s="486"/>
      <c r="BE18" s="486"/>
      <c r="BF18" s="598"/>
      <c r="BG18" s="592" t="s">
        <v>202</v>
      </c>
      <c r="BH18" s="371"/>
      <c r="BI18" s="371"/>
      <c r="BJ18" s="371"/>
      <c r="BK18" s="371"/>
      <c r="BL18" s="371"/>
      <c r="BM18" s="371"/>
      <c r="BN18" s="593"/>
      <c r="BO18" s="594" t="s">
        <v>202</v>
      </c>
      <c r="BP18" s="594"/>
      <c r="BQ18" s="594"/>
      <c r="BR18" s="594"/>
      <c r="BS18" s="595" t="s">
        <v>202</v>
      </c>
      <c r="BT18" s="595"/>
      <c r="BU18" s="595"/>
      <c r="BV18" s="595"/>
      <c r="BW18" s="595"/>
      <c r="BX18" s="595"/>
      <c r="BY18" s="595"/>
      <c r="BZ18" s="595"/>
      <c r="CA18" s="595"/>
      <c r="CB18" s="596"/>
      <c r="CD18" s="597" t="s">
        <v>363</v>
      </c>
      <c r="CE18" s="486"/>
      <c r="CF18" s="486"/>
      <c r="CG18" s="486"/>
      <c r="CH18" s="486"/>
      <c r="CI18" s="486"/>
      <c r="CJ18" s="486"/>
      <c r="CK18" s="486"/>
      <c r="CL18" s="486"/>
      <c r="CM18" s="486"/>
      <c r="CN18" s="486"/>
      <c r="CO18" s="486"/>
      <c r="CP18" s="486"/>
      <c r="CQ18" s="598"/>
      <c r="CR18" s="592" t="s">
        <v>202</v>
      </c>
      <c r="CS18" s="371"/>
      <c r="CT18" s="371"/>
      <c r="CU18" s="371"/>
      <c r="CV18" s="371"/>
      <c r="CW18" s="371"/>
      <c r="CX18" s="371"/>
      <c r="CY18" s="593"/>
      <c r="CZ18" s="594" t="s">
        <v>202</v>
      </c>
      <c r="DA18" s="594"/>
      <c r="DB18" s="594"/>
      <c r="DC18" s="594"/>
      <c r="DD18" s="602" t="s">
        <v>202</v>
      </c>
      <c r="DE18" s="371"/>
      <c r="DF18" s="371"/>
      <c r="DG18" s="371"/>
      <c r="DH18" s="371"/>
      <c r="DI18" s="371"/>
      <c r="DJ18" s="371"/>
      <c r="DK18" s="371"/>
      <c r="DL18" s="371"/>
      <c r="DM18" s="371"/>
      <c r="DN18" s="371"/>
      <c r="DO18" s="371"/>
      <c r="DP18" s="593"/>
      <c r="DQ18" s="602" t="s">
        <v>202</v>
      </c>
      <c r="DR18" s="371"/>
      <c r="DS18" s="371"/>
      <c r="DT18" s="371"/>
      <c r="DU18" s="371"/>
      <c r="DV18" s="371"/>
      <c r="DW18" s="371"/>
      <c r="DX18" s="371"/>
      <c r="DY18" s="371"/>
      <c r="DZ18" s="371"/>
      <c r="EA18" s="371"/>
      <c r="EB18" s="371"/>
      <c r="EC18" s="603"/>
    </row>
    <row r="19" spans="2:133" ht="11.25" customHeight="1" x14ac:dyDescent="0.2">
      <c r="B19" s="597" t="s">
        <v>364</v>
      </c>
      <c r="C19" s="486"/>
      <c r="D19" s="486"/>
      <c r="E19" s="486"/>
      <c r="F19" s="486"/>
      <c r="G19" s="486"/>
      <c r="H19" s="486"/>
      <c r="I19" s="486"/>
      <c r="J19" s="486"/>
      <c r="K19" s="486"/>
      <c r="L19" s="486"/>
      <c r="M19" s="486"/>
      <c r="N19" s="486"/>
      <c r="O19" s="486"/>
      <c r="P19" s="486"/>
      <c r="Q19" s="598"/>
      <c r="R19" s="592">
        <v>1893</v>
      </c>
      <c r="S19" s="371"/>
      <c r="T19" s="371"/>
      <c r="U19" s="371"/>
      <c r="V19" s="371"/>
      <c r="W19" s="371"/>
      <c r="X19" s="371"/>
      <c r="Y19" s="593"/>
      <c r="Z19" s="594">
        <v>0</v>
      </c>
      <c r="AA19" s="594"/>
      <c r="AB19" s="594"/>
      <c r="AC19" s="594"/>
      <c r="AD19" s="595">
        <v>1893</v>
      </c>
      <c r="AE19" s="595"/>
      <c r="AF19" s="595"/>
      <c r="AG19" s="595"/>
      <c r="AH19" s="595"/>
      <c r="AI19" s="595"/>
      <c r="AJ19" s="595"/>
      <c r="AK19" s="595"/>
      <c r="AL19" s="599">
        <v>0</v>
      </c>
      <c r="AM19" s="377"/>
      <c r="AN19" s="377"/>
      <c r="AO19" s="600"/>
      <c r="AP19" s="597" t="s">
        <v>252</v>
      </c>
      <c r="AQ19" s="486"/>
      <c r="AR19" s="486"/>
      <c r="AS19" s="486"/>
      <c r="AT19" s="486"/>
      <c r="AU19" s="486"/>
      <c r="AV19" s="486"/>
      <c r="AW19" s="486"/>
      <c r="AX19" s="486"/>
      <c r="AY19" s="486"/>
      <c r="AZ19" s="486"/>
      <c r="BA19" s="486"/>
      <c r="BB19" s="486"/>
      <c r="BC19" s="486"/>
      <c r="BD19" s="486"/>
      <c r="BE19" s="486"/>
      <c r="BF19" s="598"/>
      <c r="BG19" s="592">
        <v>14141</v>
      </c>
      <c r="BH19" s="371"/>
      <c r="BI19" s="371"/>
      <c r="BJ19" s="371"/>
      <c r="BK19" s="371"/>
      <c r="BL19" s="371"/>
      <c r="BM19" s="371"/>
      <c r="BN19" s="593"/>
      <c r="BO19" s="594">
        <v>2.2000000000000002</v>
      </c>
      <c r="BP19" s="594"/>
      <c r="BQ19" s="594"/>
      <c r="BR19" s="594"/>
      <c r="BS19" s="595" t="s">
        <v>202</v>
      </c>
      <c r="BT19" s="595"/>
      <c r="BU19" s="595"/>
      <c r="BV19" s="595"/>
      <c r="BW19" s="595"/>
      <c r="BX19" s="595"/>
      <c r="BY19" s="595"/>
      <c r="BZ19" s="595"/>
      <c r="CA19" s="595"/>
      <c r="CB19" s="596"/>
      <c r="CD19" s="597" t="s">
        <v>366</v>
      </c>
      <c r="CE19" s="486"/>
      <c r="CF19" s="486"/>
      <c r="CG19" s="486"/>
      <c r="CH19" s="486"/>
      <c r="CI19" s="486"/>
      <c r="CJ19" s="486"/>
      <c r="CK19" s="486"/>
      <c r="CL19" s="486"/>
      <c r="CM19" s="486"/>
      <c r="CN19" s="486"/>
      <c r="CO19" s="486"/>
      <c r="CP19" s="486"/>
      <c r="CQ19" s="598"/>
      <c r="CR19" s="592" t="s">
        <v>202</v>
      </c>
      <c r="CS19" s="371"/>
      <c r="CT19" s="371"/>
      <c r="CU19" s="371"/>
      <c r="CV19" s="371"/>
      <c r="CW19" s="371"/>
      <c r="CX19" s="371"/>
      <c r="CY19" s="593"/>
      <c r="CZ19" s="594" t="s">
        <v>202</v>
      </c>
      <c r="DA19" s="594"/>
      <c r="DB19" s="594"/>
      <c r="DC19" s="594"/>
      <c r="DD19" s="602" t="s">
        <v>202</v>
      </c>
      <c r="DE19" s="371"/>
      <c r="DF19" s="371"/>
      <c r="DG19" s="371"/>
      <c r="DH19" s="371"/>
      <c r="DI19" s="371"/>
      <c r="DJ19" s="371"/>
      <c r="DK19" s="371"/>
      <c r="DL19" s="371"/>
      <c r="DM19" s="371"/>
      <c r="DN19" s="371"/>
      <c r="DO19" s="371"/>
      <c r="DP19" s="593"/>
      <c r="DQ19" s="602" t="s">
        <v>202</v>
      </c>
      <c r="DR19" s="371"/>
      <c r="DS19" s="371"/>
      <c r="DT19" s="371"/>
      <c r="DU19" s="371"/>
      <c r="DV19" s="371"/>
      <c r="DW19" s="371"/>
      <c r="DX19" s="371"/>
      <c r="DY19" s="371"/>
      <c r="DZ19" s="371"/>
      <c r="EA19" s="371"/>
      <c r="EB19" s="371"/>
      <c r="EC19" s="603"/>
    </row>
    <row r="20" spans="2:133" ht="11.25" customHeight="1" x14ac:dyDescent="0.2">
      <c r="B20" s="605" t="s">
        <v>367</v>
      </c>
      <c r="C20" s="606"/>
      <c r="D20" s="606"/>
      <c r="E20" s="606"/>
      <c r="F20" s="606"/>
      <c r="G20" s="606"/>
      <c r="H20" s="606"/>
      <c r="I20" s="606"/>
      <c r="J20" s="606"/>
      <c r="K20" s="606"/>
      <c r="L20" s="606"/>
      <c r="M20" s="606"/>
      <c r="N20" s="606"/>
      <c r="O20" s="606"/>
      <c r="P20" s="606"/>
      <c r="Q20" s="607"/>
      <c r="R20" s="592">
        <v>4230</v>
      </c>
      <c r="S20" s="371"/>
      <c r="T20" s="371"/>
      <c r="U20" s="371"/>
      <c r="V20" s="371"/>
      <c r="W20" s="371"/>
      <c r="X20" s="371"/>
      <c r="Y20" s="593"/>
      <c r="Z20" s="594">
        <v>0.1</v>
      </c>
      <c r="AA20" s="594"/>
      <c r="AB20" s="594"/>
      <c r="AC20" s="594"/>
      <c r="AD20" s="595">
        <v>4230</v>
      </c>
      <c r="AE20" s="595"/>
      <c r="AF20" s="595"/>
      <c r="AG20" s="595"/>
      <c r="AH20" s="595"/>
      <c r="AI20" s="595"/>
      <c r="AJ20" s="595"/>
      <c r="AK20" s="595"/>
      <c r="AL20" s="599">
        <v>0.1</v>
      </c>
      <c r="AM20" s="377"/>
      <c r="AN20" s="377"/>
      <c r="AO20" s="600"/>
      <c r="AP20" s="597" t="s">
        <v>368</v>
      </c>
      <c r="AQ20" s="486"/>
      <c r="AR20" s="486"/>
      <c r="AS20" s="486"/>
      <c r="AT20" s="486"/>
      <c r="AU20" s="486"/>
      <c r="AV20" s="486"/>
      <c r="AW20" s="486"/>
      <c r="AX20" s="486"/>
      <c r="AY20" s="486"/>
      <c r="AZ20" s="486"/>
      <c r="BA20" s="486"/>
      <c r="BB20" s="486"/>
      <c r="BC20" s="486"/>
      <c r="BD20" s="486"/>
      <c r="BE20" s="486"/>
      <c r="BF20" s="598"/>
      <c r="BG20" s="592">
        <v>14141</v>
      </c>
      <c r="BH20" s="371"/>
      <c r="BI20" s="371"/>
      <c r="BJ20" s="371"/>
      <c r="BK20" s="371"/>
      <c r="BL20" s="371"/>
      <c r="BM20" s="371"/>
      <c r="BN20" s="593"/>
      <c r="BO20" s="594">
        <v>2.2000000000000002</v>
      </c>
      <c r="BP20" s="594"/>
      <c r="BQ20" s="594"/>
      <c r="BR20" s="594"/>
      <c r="BS20" s="595" t="s">
        <v>202</v>
      </c>
      <c r="BT20" s="595"/>
      <c r="BU20" s="595"/>
      <c r="BV20" s="595"/>
      <c r="BW20" s="595"/>
      <c r="BX20" s="595"/>
      <c r="BY20" s="595"/>
      <c r="BZ20" s="595"/>
      <c r="CA20" s="595"/>
      <c r="CB20" s="596"/>
      <c r="CD20" s="597" t="s">
        <v>191</v>
      </c>
      <c r="CE20" s="486"/>
      <c r="CF20" s="486"/>
      <c r="CG20" s="486"/>
      <c r="CH20" s="486"/>
      <c r="CI20" s="486"/>
      <c r="CJ20" s="486"/>
      <c r="CK20" s="486"/>
      <c r="CL20" s="486"/>
      <c r="CM20" s="486"/>
      <c r="CN20" s="486"/>
      <c r="CO20" s="486"/>
      <c r="CP20" s="486"/>
      <c r="CQ20" s="598"/>
      <c r="CR20" s="592">
        <v>6909228</v>
      </c>
      <c r="CS20" s="371"/>
      <c r="CT20" s="371"/>
      <c r="CU20" s="371"/>
      <c r="CV20" s="371"/>
      <c r="CW20" s="371"/>
      <c r="CX20" s="371"/>
      <c r="CY20" s="593"/>
      <c r="CZ20" s="594">
        <v>100</v>
      </c>
      <c r="DA20" s="594"/>
      <c r="DB20" s="594"/>
      <c r="DC20" s="594"/>
      <c r="DD20" s="602">
        <v>514745</v>
      </c>
      <c r="DE20" s="371"/>
      <c r="DF20" s="371"/>
      <c r="DG20" s="371"/>
      <c r="DH20" s="371"/>
      <c r="DI20" s="371"/>
      <c r="DJ20" s="371"/>
      <c r="DK20" s="371"/>
      <c r="DL20" s="371"/>
      <c r="DM20" s="371"/>
      <c r="DN20" s="371"/>
      <c r="DO20" s="371"/>
      <c r="DP20" s="593"/>
      <c r="DQ20" s="602">
        <v>4795479</v>
      </c>
      <c r="DR20" s="371"/>
      <c r="DS20" s="371"/>
      <c r="DT20" s="371"/>
      <c r="DU20" s="371"/>
      <c r="DV20" s="371"/>
      <c r="DW20" s="371"/>
      <c r="DX20" s="371"/>
      <c r="DY20" s="371"/>
      <c r="DZ20" s="371"/>
      <c r="EA20" s="371"/>
      <c r="EB20" s="371"/>
      <c r="EC20" s="603"/>
    </row>
    <row r="21" spans="2:133" ht="11.25" customHeight="1" x14ac:dyDescent="0.2">
      <c r="B21" s="597" t="s">
        <v>342</v>
      </c>
      <c r="C21" s="486"/>
      <c r="D21" s="486"/>
      <c r="E21" s="486"/>
      <c r="F21" s="486"/>
      <c r="G21" s="486"/>
      <c r="H21" s="486"/>
      <c r="I21" s="486"/>
      <c r="J21" s="486"/>
      <c r="K21" s="486"/>
      <c r="L21" s="486"/>
      <c r="M21" s="486"/>
      <c r="N21" s="486"/>
      <c r="O21" s="486"/>
      <c r="P21" s="486"/>
      <c r="Q21" s="598"/>
      <c r="R21" s="592">
        <v>3539115</v>
      </c>
      <c r="S21" s="371"/>
      <c r="T21" s="371"/>
      <c r="U21" s="371"/>
      <c r="V21" s="371"/>
      <c r="W21" s="371"/>
      <c r="X21" s="371"/>
      <c r="Y21" s="593"/>
      <c r="Z21" s="594">
        <v>45.7</v>
      </c>
      <c r="AA21" s="594"/>
      <c r="AB21" s="594"/>
      <c r="AC21" s="594"/>
      <c r="AD21" s="595">
        <v>3180496</v>
      </c>
      <c r="AE21" s="595"/>
      <c r="AF21" s="595"/>
      <c r="AG21" s="595"/>
      <c r="AH21" s="595"/>
      <c r="AI21" s="595"/>
      <c r="AJ21" s="595"/>
      <c r="AK21" s="595"/>
      <c r="AL21" s="599">
        <v>78</v>
      </c>
      <c r="AM21" s="377"/>
      <c r="AN21" s="377"/>
      <c r="AO21" s="600"/>
      <c r="AP21" s="597" t="s">
        <v>371</v>
      </c>
      <c r="AQ21" s="608"/>
      <c r="AR21" s="608"/>
      <c r="AS21" s="608"/>
      <c r="AT21" s="608"/>
      <c r="AU21" s="608"/>
      <c r="AV21" s="608"/>
      <c r="AW21" s="608"/>
      <c r="AX21" s="608"/>
      <c r="AY21" s="608"/>
      <c r="AZ21" s="608"/>
      <c r="BA21" s="608"/>
      <c r="BB21" s="608"/>
      <c r="BC21" s="608"/>
      <c r="BD21" s="608"/>
      <c r="BE21" s="608"/>
      <c r="BF21" s="609"/>
      <c r="BG21" s="592">
        <v>14141</v>
      </c>
      <c r="BH21" s="371"/>
      <c r="BI21" s="371"/>
      <c r="BJ21" s="371"/>
      <c r="BK21" s="371"/>
      <c r="BL21" s="371"/>
      <c r="BM21" s="371"/>
      <c r="BN21" s="593"/>
      <c r="BO21" s="594">
        <v>2.2000000000000002</v>
      </c>
      <c r="BP21" s="594"/>
      <c r="BQ21" s="594"/>
      <c r="BR21" s="594"/>
      <c r="BS21" s="595" t="s">
        <v>202</v>
      </c>
      <c r="BT21" s="595"/>
      <c r="BU21" s="595"/>
      <c r="BV21" s="595"/>
      <c r="BW21" s="595"/>
      <c r="BX21" s="595"/>
      <c r="BY21" s="595"/>
      <c r="BZ21" s="595"/>
      <c r="CA21" s="595"/>
      <c r="CB21" s="596"/>
      <c r="CD21" s="610"/>
      <c r="CE21" s="611"/>
      <c r="CF21" s="611"/>
      <c r="CG21" s="611"/>
      <c r="CH21" s="611"/>
      <c r="CI21" s="611"/>
      <c r="CJ21" s="611"/>
      <c r="CK21" s="611"/>
      <c r="CL21" s="611"/>
      <c r="CM21" s="611"/>
      <c r="CN21" s="611"/>
      <c r="CO21" s="611"/>
      <c r="CP21" s="611"/>
      <c r="CQ21" s="612"/>
      <c r="CR21" s="613"/>
      <c r="CS21" s="614"/>
      <c r="CT21" s="614"/>
      <c r="CU21" s="614"/>
      <c r="CV21" s="614"/>
      <c r="CW21" s="614"/>
      <c r="CX21" s="614"/>
      <c r="CY21" s="615"/>
      <c r="CZ21" s="616"/>
      <c r="DA21" s="616"/>
      <c r="DB21" s="616"/>
      <c r="DC21" s="616"/>
      <c r="DD21" s="617"/>
      <c r="DE21" s="614"/>
      <c r="DF21" s="614"/>
      <c r="DG21" s="614"/>
      <c r="DH21" s="614"/>
      <c r="DI21" s="614"/>
      <c r="DJ21" s="614"/>
      <c r="DK21" s="614"/>
      <c r="DL21" s="614"/>
      <c r="DM21" s="614"/>
      <c r="DN21" s="614"/>
      <c r="DO21" s="614"/>
      <c r="DP21" s="615"/>
      <c r="DQ21" s="617"/>
      <c r="DR21" s="614"/>
      <c r="DS21" s="614"/>
      <c r="DT21" s="614"/>
      <c r="DU21" s="614"/>
      <c r="DV21" s="614"/>
      <c r="DW21" s="614"/>
      <c r="DX21" s="614"/>
      <c r="DY21" s="614"/>
      <c r="DZ21" s="614"/>
      <c r="EA21" s="614"/>
      <c r="EB21" s="614"/>
      <c r="EC21" s="618"/>
    </row>
    <row r="22" spans="2:133" ht="11.25" customHeight="1" x14ac:dyDescent="0.2">
      <c r="B22" s="597" t="s">
        <v>294</v>
      </c>
      <c r="C22" s="486"/>
      <c r="D22" s="486"/>
      <c r="E22" s="486"/>
      <c r="F22" s="486"/>
      <c r="G22" s="486"/>
      <c r="H22" s="486"/>
      <c r="I22" s="486"/>
      <c r="J22" s="486"/>
      <c r="K22" s="486"/>
      <c r="L22" s="486"/>
      <c r="M22" s="486"/>
      <c r="N22" s="486"/>
      <c r="O22" s="486"/>
      <c r="P22" s="486"/>
      <c r="Q22" s="598"/>
      <c r="R22" s="592">
        <v>3180496</v>
      </c>
      <c r="S22" s="371"/>
      <c r="T22" s="371"/>
      <c r="U22" s="371"/>
      <c r="V22" s="371"/>
      <c r="W22" s="371"/>
      <c r="X22" s="371"/>
      <c r="Y22" s="593"/>
      <c r="Z22" s="594">
        <v>41.1</v>
      </c>
      <c r="AA22" s="594"/>
      <c r="AB22" s="594"/>
      <c r="AC22" s="594"/>
      <c r="AD22" s="595">
        <v>3180496</v>
      </c>
      <c r="AE22" s="595"/>
      <c r="AF22" s="595"/>
      <c r="AG22" s="595"/>
      <c r="AH22" s="595"/>
      <c r="AI22" s="595"/>
      <c r="AJ22" s="595"/>
      <c r="AK22" s="595"/>
      <c r="AL22" s="599">
        <v>78</v>
      </c>
      <c r="AM22" s="377"/>
      <c r="AN22" s="377"/>
      <c r="AO22" s="600"/>
      <c r="AP22" s="597" t="s">
        <v>372</v>
      </c>
      <c r="AQ22" s="608"/>
      <c r="AR22" s="608"/>
      <c r="AS22" s="608"/>
      <c r="AT22" s="608"/>
      <c r="AU22" s="608"/>
      <c r="AV22" s="608"/>
      <c r="AW22" s="608"/>
      <c r="AX22" s="608"/>
      <c r="AY22" s="608"/>
      <c r="AZ22" s="608"/>
      <c r="BA22" s="608"/>
      <c r="BB22" s="608"/>
      <c r="BC22" s="608"/>
      <c r="BD22" s="608"/>
      <c r="BE22" s="608"/>
      <c r="BF22" s="609"/>
      <c r="BG22" s="592" t="s">
        <v>202</v>
      </c>
      <c r="BH22" s="371"/>
      <c r="BI22" s="371"/>
      <c r="BJ22" s="371"/>
      <c r="BK22" s="371"/>
      <c r="BL22" s="371"/>
      <c r="BM22" s="371"/>
      <c r="BN22" s="593"/>
      <c r="BO22" s="594" t="s">
        <v>202</v>
      </c>
      <c r="BP22" s="594"/>
      <c r="BQ22" s="594"/>
      <c r="BR22" s="594"/>
      <c r="BS22" s="595" t="s">
        <v>202</v>
      </c>
      <c r="BT22" s="595"/>
      <c r="BU22" s="595"/>
      <c r="BV22" s="595"/>
      <c r="BW22" s="595"/>
      <c r="BX22" s="595"/>
      <c r="BY22" s="595"/>
      <c r="BZ22" s="595"/>
      <c r="CA22" s="595"/>
      <c r="CB22" s="596"/>
      <c r="CD22" s="365" t="s">
        <v>374</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2">
      <c r="B23" s="597" t="s">
        <v>292</v>
      </c>
      <c r="C23" s="486"/>
      <c r="D23" s="486"/>
      <c r="E23" s="486"/>
      <c r="F23" s="486"/>
      <c r="G23" s="486"/>
      <c r="H23" s="486"/>
      <c r="I23" s="486"/>
      <c r="J23" s="486"/>
      <c r="K23" s="486"/>
      <c r="L23" s="486"/>
      <c r="M23" s="486"/>
      <c r="N23" s="486"/>
      <c r="O23" s="486"/>
      <c r="P23" s="486"/>
      <c r="Q23" s="598"/>
      <c r="R23" s="592">
        <v>358619</v>
      </c>
      <c r="S23" s="371"/>
      <c r="T23" s="371"/>
      <c r="U23" s="371"/>
      <c r="V23" s="371"/>
      <c r="W23" s="371"/>
      <c r="X23" s="371"/>
      <c r="Y23" s="593"/>
      <c r="Z23" s="594">
        <v>4.5999999999999996</v>
      </c>
      <c r="AA23" s="594"/>
      <c r="AB23" s="594"/>
      <c r="AC23" s="594"/>
      <c r="AD23" s="595" t="s">
        <v>202</v>
      </c>
      <c r="AE23" s="595"/>
      <c r="AF23" s="595"/>
      <c r="AG23" s="595"/>
      <c r="AH23" s="595"/>
      <c r="AI23" s="595"/>
      <c r="AJ23" s="595"/>
      <c r="AK23" s="595"/>
      <c r="AL23" s="599" t="s">
        <v>202</v>
      </c>
      <c r="AM23" s="377"/>
      <c r="AN23" s="377"/>
      <c r="AO23" s="600"/>
      <c r="AP23" s="597" t="s">
        <v>63</v>
      </c>
      <c r="AQ23" s="608"/>
      <c r="AR23" s="608"/>
      <c r="AS23" s="608"/>
      <c r="AT23" s="608"/>
      <c r="AU23" s="608"/>
      <c r="AV23" s="608"/>
      <c r="AW23" s="608"/>
      <c r="AX23" s="608"/>
      <c r="AY23" s="608"/>
      <c r="AZ23" s="608"/>
      <c r="BA23" s="608"/>
      <c r="BB23" s="608"/>
      <c r="BC23" s="608"/>
      <c r="BD23" s="608"/>
      <c r="BE23" s="608"/>
      <c r="BF23" s="609"/>
      <c r="BG23" s="592" t="s">
        <v>202</v>
      </c>
      <c r="BH23" s="371"/>
      <c r="BI23" s="371"/>
      <c r="BJ23" s="371"/>
      <c r="BK23" s="371"/>
      <c r="BL23" s="371"/>
      <c r="BM23" s="371"/>
      <c r="BN23" s="593"/>
      <c r="BO23" s="594" t="s">
        <v>202</v>
      </c>
      <c r="BP23" s="594"/>
      <c r="BQ23" s="594"/>
      <c r="BR23" s="594"/>
      <c r="BS23" s="595" t="s">
        <v>202</v>
      </c>
      <c r="BT23" s="595"/>
      <c r="BU23" s="595"/>
      <c r="BV23" s="595"/>
      <c r="BW23" s="595"/>
      <c r="BX23" s="595"/>
      <c r="BY23" s="595"/>
      <c r="BZ23" s="595"/>
      <c r="CA23" s="595"/>
      <c r="CB23" s="596"/>
      <c r="CD23" s="365" t="s">
        <v>314</v>
      </c>
      <c r="CE23" s="366"/>
      <c r="CF23" s="366"/>
      <c r="CG23" s="366"/>
      <c r="CH23" s="366"/>
      <c r="CI23" s="366"/>
      <c r="CJ23" s="366"/>
      <c r="CK23" s="366"/>
      <c r="CL23" s="366"/>
      <c r="CM23" s="366"/>
      <c r="CN23" s="366"/>
      <c r="CO23" s="366"/>
      <c r="CP23" s="366"/>
      <c r="CQ23" s="408"/>
      <c r="CR23" s="365" t="s">
        <v>375</v>
      </c>
      <c r="CS23" s="366"/>
      <c r="CT23" s="366"/>
      <c r="CU23" s="366"/>
      <c r="CV23" s="366"/>
      <c r="CW23" s="366"/>
      <c r="CX23" s="366"/>
      <c r="CY23" s="408"/>
      <c r="CZ23" s="365" t="s">
        <v>378</v>
      </c>
      <c r="DA23" s="366"/>
      <c r="DB23" s="366"/>
      <c r="DC23" s="408"/>
      <c r="DD23" s="365" t="s">
        <v>298</v>
      </c>
      <c r="DE23" s="366"/>
      <c r="DF23" s="366"/>
      <c r="DG23" s="366"/>
      <c r="DH23" s="366"/>
      <c r="DI23" s="366"/>
      <c r="DJ23" s="366"/>
      <c r="DK23" s="408"/>
      <c r="DL23" s="619" t="s">
        <v>382</v>
      </c>
      <c r="DM23" s="620"/>
      <c r="DN23" s="620"/>
      <c r="DO23" s="620"/>
      <c r="DP23" s="620"/>
      <c r="DQ23" s="620"/>
      <c r="DR23" s="620"/>
      <c r="DS23" s="620"/>
      <c r="DT23" s="620"/>
      <c r="DU23" s="620"/>
      <c r="DV23" s="621"/>
      <c r="DW23" s="365" t="s">
        <v>383</v>
      </c>
      <c r="DX23" s="366"/>
      <c r="DY23" s="366"/>
      <c r="DZ23" s="366"/>
      <c r="EA23" s="366"/>
      <c r="EB23" s="366"/>
      <c r="EC23" s="408"/>
    </row>
    <row r="24" spans="2:133" ht="11.25" customHeight="1" x14ac:dyDescent="0.2">
      <c r="B24" s="597" t="s">
        <v>384</v>
      </c>
      <c r="C24" s="486"/>
      <c r="D24" s="486"/>
      <c r="E24" s="486"/>
      <c r="F24" s="486"/>
      <c r="G24" s="486"/>
      <c r="H24" s="486"/>
      <c r="I24" s="486"/>
      <c r="J24" s="486"/>
      <c r="K24" s="486"/>
      <c r="L24" s="486"/>
      <c r="M24" s="486"/>
      <c r="N24" s="486"/>
      <c r="O24" s="486"/>
      <c r="P24" s="486"/>
      <c r="Q24" s="598"/>
      <c r="R24" s="592" t="s">
        <v>202</v>
      </c>
      <c r="S24" s="371"/>
      <c r="T24" s="371"/>
      <c r="U24" s="371"/>
      <c r="V24" s="371"/>
      <c r="W24" s="371"/>
      <c r="X24" s="371"/>
      <c r="Y24" s="593"/>
      <c r="Z24" s="594" t="s">
        <v>202</v>
      </c>
      <c r="AA24" s="594"/>
      <c r="AB24" s="594"/>
      <c r="AC24" s="594"/>
      <c r="AD24" s="595" t="s">
        <v>202</v>
      </c>
      <c r="AE24" s="595"/>
      <c r="AF24" s="595"/>
      <c r="AG24" s="595"/>
      <c r="AH24" s="595"/>
      <c r="AI24" s="595"/>
      <c r="AJ24" s="595"/>
      <c r="AK24" s="595"/>
      <c r="AL24" s="599" t="s">
        <v>202</v>
      </c>
      <c r="AM24" s="377"/>
      <c r="AN24" s="377"/>
      <c r="AO24" s="600"/>
      <c r="AP24" s="597" t="s">
        <v>385</v>
      </c>
      <c r="AQ24" s="608"/>
      <c r="AR24" s="608"/>
      <c r="AS24" s="608"/>
      <c r="AT24" s="608"/>
      <c r="AU24" s="608"/>
      <c r="AV24" s="608"/>
      <c r="AW24" s="608"/>
      <c r="AX24" s="608"/>
      <c r="AY24" s="608"/>
      <c r="AZ24" s="608"/>
      <c r="BA24" s="608"/>
      <c r="BB24" s="608"/>
      <c r="BC24" s="608"/>
      <c r="BD24" s="608"/>
      <c r="BE24" s="608"/>
      <c r="BF24" s="609"/>
      <c r="BG24" s="592" t="s">
        <v>202</v>
      </c>
      <c r="BH24" s="371"/>
      <c r="BI24" s="371"/>
      <c r="BJ24" s="371"/>
      <c r="BK24" s="371"/>
      <c r="BL24" s="371"/>
      <c r="BM24" s="371"/>
      <c r="BN24" s="593"/>
      <c r="BO24" s="594" t="s">
        <v>202</v>
      </c>
      <c r="BP24" s="594"/>
      <c r="BQ24" s="594"/>
      <c r="BR24" s="594"/>
      <c r="BS24" s="595" t="s">
        <v>202</v>
      </c>
      <c r="BT24" s="595"/>
      <c r="BU24" s="595"/>
      <c r="BV24" s="595"/>
      <c r="BW24" s="595"/>
      <c r="BX24" s="595"/>
      <c r="BY24" s="595"/>
      <c r="BZ24" s="595"/>
      <c r="CA24" s="595"/>
      <c r="CB24" s="596"/>
      <c r="CD24" s="581" t="s">
        <v>386</v>
      </c>
      <c r="CE24" s="582"/>
      <c r="CF24" s="582"/>
      <c r="CG24" s="582"/>
      <c r="CH24" s="582"/>
      <c r="CI24" s="582"/>
      <c r="CJ24" s="582"/>
      <c r="CK24" s="582"/>
      <c r="CL24" s="582"/>
      <c r="CM24" s="582"/>
      <c r="CN24" s="582"/>
      <c r="CO24" s="582"/>
      <c r="CP24" s="582"/>
      <c r="CQ24" s="583"/>
      <c r="CR24" s="584">
        <v>2456869</v>
      </c>
      <c r="CS24" s="585"/>
      <c r="CT24" s="585"/>
      <c r="CU24" s="585"/>
      <c r="CV24" s="585"/>
      <c r="CW24" s="585"/>
      <c r="CX24" s="585"/>
      <c r="CY24" s="586"/>
      <c r="CZ24" s="589">
        <v>35.6</v>
      </c>
      <c r="DA24" s="590"/>
      <c r="DB24" s="590"/>
      <c r="DC24" s="601"/>
      <c r="DD24" s="622">
        <v>2069002</v>
      </c>
      <c r="DE24" s="585"/>
      <c r="DF24" s="585"/>
      <c r="DG24" s="585"/>
      <c r="DH24" s="585"/>
      <c r="DI24" s="585"/>
      <c r="DJ24" s="585"/>
      <c r="DK24" s="586"/>
      <c r="DL24" s="622">
        <v>1952615</v>
      </c>
      <c r="DM24" s="585"/>
      <c r="DN24" s="585"/>
      <c r="DO24" s="585"/>
      <c r="DP24" s="585"/>
      <c r="DQ24" s="585"/>
      <c r="DR24" s="585"/>
      <c r="DS24" s="585"/>
      <c r="DT24" s="585"/>
      <c r="DU24" s="585"/>
      <c r="DV24" s="586"/>
      <c r="DW24" s="589">
        <v>47.7</v>
      </c>
      <c r="DX24" s="590"/>
      <c r="DY24" s="590"/>
      <c r="DZ24" s="590"/>
      <c r="EA24" s="590"/>
      <c r="EB24" s="590"/>
      <c r="EC24" s="591"/>
    </row>
    <row r="25" spans="2:133" ht="11.25" customHeight="1" x14ac:dyDescent="0.2">
      <c r="B25" s="597" t="s">
        <v>84</v>
      </c>
      <c r="C25" s="486"/>
      <c r="D25" s="486"/>
      <c r="E25" s="486"/>
      <c r="F25" s="486"/>
      <c r="G25" s="486"/>
      <c r="H25" s="486"/>
      <c r="I25" s="486"/>
      <c r="J25" s="486"/>
      <c r="K25" s="486"/>
      <c r="L25" s="486"/>
      <c r="M25" s="486"/>
      <c r="N25" s="486"/>
      <c r="O25" s="486"/>
      <c r="P25" s="486"/>
      <c r="Q25" s="598"/>
      <c r="R25" s="592">
        <v>4428036</v>
      </c>
      <c r="S25" s="371"/>
      <c r="T25" s="371"/>
      <c r="U25" s="371"/>
      <c r="V25" s="371"/>
      <c r="W25" s="371"/>
      <c r="X25" s="371"/>
      <c r="Y25" s="593"/>
      <c r="Z25" s="594">
        <v>57.2</v>
      </c>
      <c r="AA25" s="594"/>
      <c r="AB25" s="594"/>
      <c r="AC25" s="594"/>
      <c r="AD25" s="595">
        <v>4069417</v>
      </c>
      <c r="AE25" s="595"/>
      <c r="AF25" s="595"/>
      <c r="AG25" s="595"/>
      <c r="AH25" s="595"/>
      <c r="AI25" s="595"/>
      <c r="AJ25" s="595"/>
      <c r="AK25" s="595"/>
      <c r="AL25" s="599">
        <v>99.8</v>
      </c>
      <c r="AM25" s="377"/>
      <c r="AN25" s="377"/>
      <c r="AO25" s="600"/>
      <c r="AP25" s="597" t="s">
        <v>273</v>
      </c>
      <c r="AQ25" s="608"/>
      <c r="AR25" s="608"/>
      <c r="AS25" s="608"/>
      <c r="AT25" s="608"/>
      <c r="AU25" s="608"/>
      <c r="AV25" s="608"/>
      <c r="AW25" s="608"/>
      <c r="AX25" s="608"/>
      <c r="AY25" s="608"/>
      <c r="AZ25" s="608"/>
      <c r="BA25" s="608"/>
      <c r="BB25" s="608"/>
      <c r="BC25" s="608"/>
      <c r="BD25" s="608"/>
      <c r="BE25" s="608"/>
      <c r="BF25" s="609"/>
      <c r="BG25" s="592" t="s">
        <v>202</v>
      </c>
      <c r="BH25" s="371"/>
      <c r="BI25" s="371"/>
      <c r="BJ25" s="371"/>
      <c r="BK25" s="371"/>
      <c r="BL25" s="371"/>
      <c r="BM25" s="371"/>
      <c r="BN25" s="593"/>
      <c r="BO25" s="594" t="s">
        <v>202</v>
      </c>
      <c r="BP25" s="594"/>
      <c r="BQ25" s="594"/>
      <c r="BR25" s="594"/>
      <c r="BS25" s="595" t="s">
        <v>202</v>
      </c>
      <c r="BT25" s="595"/>
      <c r="BU25" s="595"/>
      <c r="BV25" s="595"/>
      <c r="BW25" s="595"/>
      <c r="BX25" s="595"/>
      <c r="BY25" s="595"/>
      <c r="BZ25" s="595"/>
      <c r="CA25" s="595"/>
      <c r="CB25" s="596"/>
      <c r="CD25" s="597" t="s">
        <v>200</v>
      </c>
      <c r="CE25" s="486"/>
      <c r="CF25" s="486"/>
      <c r="CG25" s="486"/>
      <c r="CH25" s="486"/>
      <c r="CI25" s="486"/>
      <c r="CJ25" s="486"/>
      <c r="CK25" s="486"/>
      <c r="CL25" s="486"/>
      <c r="CM25" s="486"/>
      <c r="CN25" s="486"/>
      <c r="CO25" s="486"/>
      <c r="CP25" s="486"/>
      <c r="CQ25" s="598"/>
      <c r="CR25" s="592">
        <v>1137699</v>
      </c>
      <c r="CS25" s="623"/>
      <c r="CT25" s="623"/>
      <c r="CU25" s="623"/>
      <c r="CV25" s="623"/>
      <c r="CW25" s="623"/>
      <c r="CX25" s="623"/>
      <c r="CY25" s="624"/>
      <c r="CZ25" s="599">
        <v>16.5</v>
      </c>
      <c r="DA25" s="625"/>
      <c r="DB25" s="625"/>
      <c r="DC25" s="626"/>
      <c r="DD25" s="602">
        <v>1027603</v>
      </c>
      <c r="DE25" s="623"/>
      <c r="DF25" s="623"/>
      <c r="DG25" s="623"/>
      <c r="DH25" s="623"/>
      <c r="DI25" s="623"/>
      <c r="DJ25" s="623"/>
      <c r="DK25" s="624"/>
      <c r="DL25" s="602">
        <v>1023998</v>
      </c>
      <c r="DM25" s="623"/>
      <c r="DN25" s="623"/>
      <c r="DO25" s="623"/>
      <c r="DP25" s="623"/>
      <c r="DQ25" s="623"/>
      <c r="DR25" s="623"/>
      <c r="DS25" s="623"/>
      <c r="DT25" s="623"/>
      <c r="DU25" s="623"/>
      <c r="DV25" s="624"/>
      <c r="DW25" s="599">
        <v>25</v>
      </c>
      <c r="DX25" s="625"/>
      <c r="DY25" s="625"/>
      <c r="DZ25" s="625"/>
      <c r="EA25" s="625"/>
      <c r="EB25" s="625"/>
      <c r="EC25" s="627"/>
    </row>
    <row r="26" spans="2:133" ht="11.25" customHeight="1" x14ac:dyDescent="0.2">
      <c r="B26" s="597" t="s">
        <v>389</v>
      </c>
      <c r="C26" s="486"/>
      <c r="D26" s="486"/>
      <c r="E26" s="486"/>
      <c r="F26" s="486"/>
      <c r="G26" s="486"/>
      <c r="H26" s="486"/>
      <c r="I26" s="486"/>
      <c r="J26" s="486"/>
      <c r="K26" s="486"/>
      <c r="L26" s="486"/>
      <c r="M26" s="486"/>
      <c r="N26" s="486"/>
      <c r="O26" s="486"/>
      <c r="P26" s="486"/>
      <c r="Q26" s="598"/>
      <c r="R26" s="592">
        <v>496</v>
      </c>
      <c r="S26" s="371"/>
      <c r="T26" s="371"/>
      <c r="U26" s="371"/>
      <c r="V26" s="371"/>
      <c r="W26" s="371"/>
      <c r="X26" s="371"/>
      <c r="Y26" s="593"/>
      <c r="Z26" s="594">
        <v>0</v>
      </c>
      <c r="AA26" s="594"/>
      <c r="AB26" s="594"/>
      <c r="AC26" s="594"/>
      <c r="AD26" s="595">
        <v>496</v>
      </c>
      <c r="AE26" s="595"/>
      <c r="AF26" s="595"/>
      <c r="AG26" s="595"/>
      <c r="AH26" s="595"/>
      <c r="AI26" s="595"/>
      <c r="AJ26" s="595"/>
      <c r="AK26" s="595"/>
      <c r="AL26" s="599">
        <v>0</v>
      </c>
      <c r="AM26" s="377"/>
      <c r="AN26" s="377"/>
      <c r="AO26" s="600"/>
      <c r="AP26" s="597" t="s">
        <v>391</v>
      </c>
      <c r="AQ26" s="608"/>
      <c r="AR26" s="608"/>
      <c r="AS26" s="608"/>
      <c r="AT26" s="608"/>
      <c r="AU26" s="608"/>
      <c r="AV26" s="608"/>
      <c r="AW26" s="608"/>
      <c r="AX26" s="608"/>
      <c r="AY26" s="608"/>
      <c r="AZ26" s="608"/>
      <c r="BA26" s="608"/>
      <c r="BB26" s="608"/>
      <c r="BC26" s="608"/>
      <c r="BD26" s="608"/>
      <c r="BE26" s="608"/>
      <c r="BF26" s="609"/>
      <c r="BG26" s="592" t="s">
        <v>202</v>
      </c>
      <c r="BH26" s="371"/>
      <c r="BI26" s="371"/>
      <c r="BJ26" s="371"/>
      <c r="BK26" s="371"/>
      <c r="BL26" s="371"/>
      <c r="BM26" s="371"/>
      <c r="BN26" s="593"/>
      <c r="BO26" s="594" t="s">
        <v>202</v>
      </c>
      <c r="BP26" s="594"/>
      <c r="BQ26" s="594"/>
      <c r="BR26" s="594"/>
      <c r="BS26" s="595" t="s">
        <v>202</v>
      </c>
      <c r="BT26" s="595"/>
      <c r="BU26" s="595"/>
      <c r="BV26" s="595"/>
      <c r="BW26" s="595"/>
      <c r="BX26" s="595"/>
      <c r="BY26" s="595"/>
      <c r="BZ26" s="595"/>
      <c r="CA26" s="595"/>
      <c r="CB26" s="596"/>
      <c r="CD26" s="597" t="s">
        <v>123</v>
      </c>
      <c r="CE26" s="486"/>
      <c r="CF26" s="486"/>
      <c r="CG26" s="486"/>
      <c r="CH26" s="486"/>
      <c r="CI26" s="486"/>
      <c r="CJ26" s="486"/>
      <c r="CK26" s="486"/>
      <c r="CL26" s="486"/>
      <c r="CM26" s="486"/>
      <c r="CN26" s="486"/>
      <c r="CO26" s="486"/>
      <c r="CP26" s="486"/>
      <c r="CQ26" s="598"/>
      <c r="CR26" s="592">
        <v>634009</v>
      </c>
      <c r="CS26" s="371"/>
      <c r="CT26" s="371"/>
      <c r="CU26" s="371"/>
      <c r="CV26" s="371"/>
      <c r="CW26" s="371"/>
      <c r="CX26" s="371"/>
      <c r="CY26" s="593"/>
      <c r="CZ26" s="599">
        <v>9.1999999999999993</v>
      </c>
      <c r="DA26" s="625"/>
      <c r="DB26" s="625"/>
      <c r="DC26" s="626"/>
      <c r="DD26" s="602">
        <v>567159</v>
      </c>
      <c r="DE26" s="371"/>
      <c r="DF26" s="371"/>
      <c r="DG26" s="371"/>
      <c r="DH26" s="371"/>
      <c r="DI26" s="371"/>
      <c r="DJ26" s="371"/>
      <c r="DK26" s="593"/>
      <c r="DL26" s="602" t="s">
        <v>202</v>
      </c>
      <c r="DM26" s="371"/>
      <c r="DN26" s="371"/>
      <c r="DO26" s="371"/>
      <c r="DP26" s="371"/>
      <c r="DQ26" s="371"/>
      <c r="DR26" s="371"/>
      <c r="DS26" s="371"/>
      <c r="DT26" s="371"/>
      <c r="DU26" s="371"/>
      <c r="DV26" s="593"/>
      <c r="DW26" s="599" t="s">
        <v>202</v>
      </c>
      <c r="DX26" s="625"/>
      <c r="DY26" s="625"/>
      <c r="DZ26" s="625"/>
      <c r="EA26" s="625"/>
      <c r="EB26" s="625"/>
      <c r="EC26" s="627"/>
    </row>
    <row r="27" spans="2:133" ht="11.25" customHeight="1" x14ac:dyDescent="0.2">
      <c r="B27" s="597" t="s">
        <v>155</v>
      </c>
      <c r="C27" s="486"/>
      <c r="D27" s="486"/>
      <c r="E27" s="486"/>
      <c r="F27" s="486"/>
      <c r="G27" s="486"/>
      <c r="H27" s="486"/>
      <c r="I27" s="486"/>
      <c r="J27" s="486"/>
      <c r="K27" s="486"/>
      <c r="L27" s="486"/>
      <c r="M27" s="486"/>
      <c r="N27" s="486"/>
      <c r="O27" s="486"/>
      <c r="P27" s="486"/>
      <c r="Q27" s="598"/>
      <c r="R27" s="592">
        <v>7174</v>
      </c>
      <c r="S27" s="371"/>
      <c r="T27" s="371"/>
      <c r="U27" s="371"/>
      <c r="V27" s="371"/>
      <c r="W27" s="371"/>
      <c r="X27" s="371"/>
      <c r="Y27" s="593"/>
      <c r="Z27" s="594">
        <v>0.1</v>
      </c>
      <c r="AA27" s="594"/>
      <c r="AB27" s="594"/>
      <c r="AC27" s="594"/>
      <c r="AD27" s="595" t="s">
        <v>202</v>
      </c>
      <c r="AE27" s="595"/>
      <c r="AF27" s="595"/>
      <c r="AG27" s="595"/>
      <c r="AH27" s="595"/>
      <c r="AI27" s="595"/>
      <c r="AJ27" s="595"/>
      <c r="AK27" s="595"/>
      <c r="AL27" s="599" t="s">
        <v>202</v>
      </c>
      <c r="AM27" s="377"/>
      <c r="AN27" s="377"/>
      <c r="AO27" s="600"/>
      <c r="AP27" s="597" t="s">
        <v>393</v>
      </c>
      <c r="AQ27" s="486"/>
      <c r="AR27" s="486"/>
      <c r="AS27" s="486"/>
      <c r="AT27" s="486"/>
      <c r="AU27" s="486"/>
      <c r="AV27" s="486"/>
      <c r="AW27" s="486"/>
      <c r="AX27" s="486"/>
      <c r="AY27" s="486"/>
      <c r="AZ27" s="486"/>
      <c r="BA27" s="486"/>
      <c r="BB27" s="486"/>
      <c r="BC27" s="486"/>
      <c r="BD27" s="486"/>
      <c r="BE27" s="486"/>
      <c r="BF27" s="598"/>
      <c r="BG27" s="592">
        <v>634252</v>
      </c>
      <c r="BH27" s="371"/>
      <c r="BI27" s="371"/>
      <c r="BJ27" s="371"/>
      <c r="BK27" s="371"/>
      <c r="BL27" s="371"/>
      <c r="BM27" s="371"/>
      <c r="BN27" s="593"/>
      <c r="BO27" s="594">
        <v>100</v>
      </c>
      <c r="BP27" s="594"/>
      <c r="BQ27" s="594"/>
      <c r="BR27" s="594"/>
      <c r="BS27" s="595" t="s">
        <v>202</v>
      </c>
      <c r="BT27" s="595"/>
      <c r="BU27" s="595"/>
      <c r="BV27" s="595"/>
      <c r="BW27" s="595"/>
      <c r="BX27" s="595"/>
      <c r="BY27" s="595"/>
      <c r="BZ27" s="595"/>
      <c r="CA27" s="595"/>
      <c r="CB27" s="596"/>
      <c r="CD27" s="597" t="s">
        <v>225</v>
      </c>
      <c r="CE27" s="486"/>
      <c r="CF27" s="486"/>
      <c r="CG27" s="486"/>
      <c r="CH27" s="486"/>
      <c r="CI27" s="486"/>
      <c r="CJ27" s="486"/>
      <c r="CK27" s="486"/>
      <c r="CL27" s="486"/>
      <c r="CM27" s="486"/>
      <c r="CN27" s="486"/>
      <c r="CO27" s="486"/>
      <c r="CP27" s="486"/>
      <c r="CQ27" s="598"/>
      <c r="CR27" s="592">
        <v>520690</v>
      </c>
      <c r="CS27" s="623"/>
      <c r="CT27" s="623"/>
      <c r="CU27" s="623"/>
      <c r="CV27" s="623"/>
      <c r="CW27" s="623"/>
      <c r="CX27" s="623"/>
      <c r="CY27" s="624"/>
      <c r="CZ27" s="599">
        <v>7.5</v>
      </c>
      <c r="DA27" s="625"/>
      <c r="DB27" s="625"/>
      <c r="DC27" s="626"/>
      <c r="DD27" s="602">
        <v>246723</v>
      </c>
      <c r="DE27" s="623"/>
      <c r="DF27" s="623"/>
      <c r="DG27" s="623"/>
      <c r="DH27" s="623"/>
      <c r="DI27" s="623"/>
      <c r="DJ27" s="623"/>
      <c r="DK27" s="624"/>
      <c r="DL27" s="602">
        <v>133941</v>
      </c>
      <c r="DM27" s="623"/>
      <c r="DN27" s="623"/>
      <c r="DO27" s="623"/>
      <c r="DP27" s="623"/>
      <c r="DQ27" s="623"/>
      <c r="DR27" s="623"/>
      <c r="DS27" s="623"/>
      <c r="DT27" s="623"/>
      <c r="DU27" s="623"/>
      <c r="DV27" s="624"/>
      <c r="DW27" s="599">
        <v>3.3</v>
      </c>
      <c r="DX27" s="625"/>
      <c r="DY27" s="625"/>
      <c r="DZ27" s="625"/>
      <c r="EA27" s="625"/>
      <c r="EB27" s="625"/>
      <c r="EC27" s="627"/>
    </row>
    <row r="28" spans="2:133" ht="11.25" customHeight="1" x14ac:dyDescent="0.2">
      <c r="B28" s="597" t="s">
        <v>313</v>
      </c>
      <c r="C28" s="486"/>
      <c r="D28" s="486"/>
      <c r="E28" s="486"/>
      <c r="F28" s="486"/>
      <c r="G28" s="486"/>
      <c r="H28" s="486"/>
      <c r="I28" s="486"/>
      <c r="J28" s="486"/>
      <c r="K28" s="486"/>
      <c r="L28" s="486"/>
      <c r="M28" s="486"/>
      <c r="N28" s="486"/>
      <c r="O28" s="486"/>
      <c r="P28" s="486"/>
      <c r="Q28" s="598"/>
      <c r="R28" s="592">
        <v>108276</v>
      </c>
      <c r="S28" s="371"/>
      <c r="T28" s="371"/>
      <c r="U28" s="371"/>
      <c r="V28" s="371"/>
      <c r="W28" s="371"/>
      <c r="X28" s="371"/>
      <c r="Y28" s="593"/>
      <c r="Z28" s="594">
        <v>1.4</v>
      </c>
      <c r="AA28" s="594"/>
      <c r="AB28" s="594"/>
      <c r="AC28" s="594"/>
      <c r="AD28" s="595">
        <v>1631</v>
      </c>
      <c r="AE28" s="595"/>
      <c r="AF28" s="595"/>
      <c r="AG28" s="595"/>
      <c r="AH28" s="595"/>
      <c r="AI28" s="595"/>
      <c r="AJ28" s="595"/>
      <c r="AK28" s="595"/>
      <c r="AL28" s="599">
        <v>0</v>
      </c>
      <c r="AM28" s="377"/>
      <c r="AN28" s="377"/>
      <c r="AO28" s="600"/>
      <c r="AP28" s="597"/>
      <c r="AQ28" s="486"/>
      <c r="AR28" s="486"/>
      <c r="AS28" s="486"/>
      <c r="AT28" s="486"/>
      <c r="AU28" s="486"/>
      <c r="AV28" s="486"/>
      <c r="AW28" s="486"/>
      <c r="AX28" s="486"/>
      <c r="AY28" s="486"/>
      <c r="AZ28" s="486"/>
      <c r="BA28" s="486"/>
      <c r="BB28" s="486"/>
      <c r="BC28" s="486"/>
      <c r="BD28" s="486"/>
      <c r="BE28" s="486"/>
      <c r="BF28" s="598"/>
      <c r="BG28" s="592"/>
      <c r="BH28" s="371"/>
      <c r="BI28" s="371"/>
      <c r="BJ28" s="371"/>
      <c r="BK28" s="371"/>
      <c r="BL28" s="371"/>
      <c r="BM28" s="371"/>
      <c r="BN28" s="593"/>
      <c r="BO28" s="594"/>
      <c r="BP28" s="594"/>
      <c r="BQ28" s="594"/>
      <c r="BR28" s="594"/>
      <c r="BS28" s="602"/>
      <c r="BT28" s="371"/>
      <c r="BU28" s="371"/>
      <c r="BV28" s="371"/>
      <c r="BW28" s="371"/>
      <c r="BX28" s="371"/>
      <c r="BY28" s="371"/>
      <c r="BZ28" s="371"/>
      <c r="CA28" s="371"/>
      <c r="CB28" s="603"/>
      <c r="CD28" s="597" t="s">
        <v>387</v>
      </c>
      <c r="CE28" s="486"/>
      <c r="CF28" s="486"/>
      <c r="CG28" s="486"/>
      <c r="CH28" s="486"/>
      <c r="CI28" s="486"/>
      <c r="CJ28" s="486"/>
      <c r="CK28" s="486"/>
      <c r="CL28" s="486"/>
      <c r="CM28" s="486"/>
      <c r="CN28" s="486"/>
      <c r="CO28" s="486"/>
      <c r="CP28" s="486"/>
      <c r="CQ28" s="598"/>
      <c r="CR28" s="592">
        <v>798480</v>
      </c>
      <c r="CS28" s="371"/>
      <c r="CT28" s="371"/>
      <c r="CU28" s="371"/>
      <c r="CV28" s="371"/>
      <c r="CW28" s="371"/>
      <c r="CX28" s="371"/>
      <c r="CY28" s="593"/>
      <c r="CZ28" s="599">
        <v>11.6</v>
      </c>
      <c r="DA28" s="625"/>
      <c r="DB28" s="625"/>
      <c r="DC28" s="626"/>
      <c r="DD28" s="602">
        <v>794676</v>
      </c>
      <c r="DE28" s="371"/>
      <c r="DF28" s="371"/>
      <c r="DG28" s="371"/>
      <c r="DH28" s="371"/>
      <c r="DI28" s="371"/>
      <c r="DJ28" s="371"/>
      <c r="DK28" s="593"/>
      <c r="DL28" s="602">
        <v>794676</v>
      </c>
      <c r="DM28" s="371"/>
      <c r="DN28" s="371"/>
      <c r="DO28" s="371"/>
      <c r="DP28" s="371"/>
      <c r="DQ28" s="371"/>
      <c r="DR28" s="371"/>
      <c r="DS28" s="371"/>
      <c r="DT28" s="371"/>
      <c r="DU28" s="371"/>
      <c r="DV28" s="593"/>
      <c r="DW28" s="599">
        <v>19.399999999999999</v>
      </c>
      <c r="DX28" s="625"/>
      <c r="DY28" s="625"/>
      <c r="DZ28" s="625"/>
      <c r="EA28" s="625"/>
      <c r="EB28" s="625"/>
      <c r="EC28" s="627"/>
    </row>
    <row r="29" spans="2:133" ht="11.25" customHeight="1" x14ac:dyDescent="0.2">
      <c r="B29" s="597" t="s">
        <v>18</v>
      </c>
      <c r="C29" s="486"/>
      <c r="D29" s="486"/>
      <c r="E29" s="486"/>
      <c r="F29" s="486"/>
      <c r="G29" s="486"/>
      <c r="H29" s="486"/>
      <c r="I29" s="486"/>
      <c r="J29" s="486"/>
      <c r="K29" s="486"/>
      <c r="L29" s="486"/>
      <c r="M29" s="486"/>
      <c r="N29" s="486"/>
      <c r="O29" s="486"/>
      <c r="P29" s="486"/>
      <c r="Q29" s="598"/>
      <c r="R29" s="592">
        <v>13314</v>
      </c>
      <c r="S29" s="371"/>
      <c r="T29" s="371"/>
      <c r="U29" s="371"/>
      <c r="V29" s="371"/>
      <c r="W29" s="371"/>
      <c r="X29" s="371"/>
      <c r="Y29" s="593"/>
      <c r="Z29" s="594">
        <v>0.2</v>
      </c>
      <c r="AA29" s="594"/>
      <c r="AB29" s="594"/>
      <c r="AC29" s="594"/>
      <c r="AD29" s="595" t="s">
        <v>202</v>
      </c>
      <c r="AE29" s="595"/>
      <c r="AF29" s="595"/>
      <c r="AG29" s="595"/>
      <c r="AH29" s="595"/>
      <c r="AI29" s="595"/>
      <c r="AJ29" s="595"/>
      <c r="AK29" s="595"/>
      <c r="AL29" s="599" t="s">
        <v>202</v>
      </c>
      <c r="AM29" s="377"/>
      <c r="AN29" s="377"/>
      <c r="AO29" s="600"/>
      <c r="AP29" s="610"/>
      <c r="AQ29" s="611"/>
      <c r="AR29" s="611"/>
      <c r="AS29" s="611"/>
      <c r="AT29" s="611"/>
      <c r="AU29" s="611"/>
      <c r="AV29" s="611"/>
      <c r="AW29" s="611"/>
      <c r="AX29" s="611"/>
      <c r="AY29" s="611"/>
      <c r="AZ29" s="611"/>
      <c r="BA29" s="611"/>
      <c r="BB29" s="611"/>
      <c r="BC29" s="611"/>
      <c r="BD29" s="611"/>
      <c r="BE29" s="611"/>
      <c r="BF29" s="612"/>
      <c r="BG29" s="592"/>
      <c r="BH29" s="371"/>
      <c r="BI29" s="371"/>
      <c r="BJ29" s="371"/>
      <c r="BK29" s="371"/>
      <c r="BL29" s="371"/>
      <c r="BM29" s="371"/>
      <c r="BN29" s="593"/>
      <c r="BO29" s="594"/>
      <c r="BP29" s="594"/>
      <c r="BQ29" s="594"/>
      <c r="BR29" s="594"/>
      <c r="BS29" s="595"/>
      <c r="BT29" s="595"/>
      <c r="BU29" s="595"/>
      <c r="BV29" s="595"/>
      <c r="BW29" s="595"/>
      <c r="BX29" s="595"/>
      <c r="BY29" s="595"/>
      <c r="BZ29" s="595"/>
      <c r="CA29" s="595"/>
      <c r="CB29" s="596"/>
      <c r="CD29" s="572" t="s">
        <v>172</v>
      </c>
      <c r="CE29" s="565"/>
      <c r="CF29" s="597" t="s">
        <v>23</v>
      </c>
      <c r="CG29" s="486"/>
      <c r="CH29" s="486"/>
      <c r="CI29" s="486"/>
      <c r="CJ29" s="486"/>
      <c r="CK29" s="486"/>
      <c r="CL29" s="486"/>
      <c r="CM29" s="486"/>
      <c r="CN29" s="486"/>
      <c r="CO29" s="486"/>
      <c r="CP29" s="486"/>
      <c r="CQ29" s="598"/>
      <c r="CR29" s="592">
        <v>798480</v>
      </c>
      <c r="CS29" s="623"/>
      <c r="CT29" s="623"/>
      <c r="CU29" s="623"/>
      <c r="CV29" s="623"/>
      <c r="CW29" s="623"/>
      <c r="CX29" s="623"/>
      <c r="CY29" s="624"/>
      <c r="CZ29" s="599">
        <v>11.6</v>
      </c>
      <c r="DA29" s="625"/>
      <c r="DB29" s="625"/>
      <c r="DC29" s="626"/>
      <c r="DD29" s="602">
        <v>794676</v>
      </c>
      <c r="DE29" s="623"/>
      <c r="DF29" s="623"/>
      <c r="DG29" s="623"/>
      <c r="DH29" s="623"/>
      <c r="DI29" s="623"/>
      <c r="DJ29" s="623"/>
      <c r="DK29" s="624"/>
      <c r="DL29" s="602">
        <v>794676</v>
      </c>
      <c r="DM29" s="623"/>
      <c r="DN29" s="623"/>
      <c r="DO29" s="623"/>
      <c r="DP29" s="623"/>
      <c r="DQ29" s="623"/>
      <c r="DR29" s="623"/>
      <c r="DS29" s="623"/>
      <c r="DT29" s="623"/>
      <c r="DU29" s="623"/>
      <c r="DV29" s="624"/>
      <c r="DW29" s="599">
        <v>19.399999999999999</v>
      </c>
      <c r="DX29" s="625"/>
      <c r="DY29" s="625"/>
      <c r="DZ29" s="625"/>
      <c r="EA29" s="625"/>
      <c r="EB29" s="625"/>
      <c r="EC29" s="627"/>
    </row>
    <row r="30" spans="2:133" ht="11.25" customHeight="1" x14ac:dyDescent="0.2">
      <c r="B30" s="597" t="s">
        <v>343</v>
      </c>
      <c r="C30" s="486"/>
      <c r="D30" s="486"/>
      <c r="E30" s="486"/>
      <c r="F30" s="486"/>
      <c r="G30" s="486"/>
      <c r="H30" s="486"/>
      <c r="I30" s="486"/>
      <c r="J30" s="486"/>
      <c r="K30" s="486"/>
      <c r="L30" s="486"/>
      <c r="M30" s="486"/>
      <c r="N30" s="486"/>
      <c r="O30" s="486"/>
      <c r="P30" s="486"/>
      <c r="Q30" s="598"/>
      <c r="R30" s="592">
        <v>749074</v>
      </c>
      <c r="S30" s="371"/>
      <c r="T30" s="371"/>
      <c r="U30" s="371"/>
      <c r="V30" s="371"/>
      <c r="W30" s="371"/>
      <c r="X30" s="371"/>
      <c r="Y30" s="593"/>
      <c r="Z30" s="594">
        <v>9.6999999999999993</v>
      </c>
      <c r="AA30" s="594"/>
      <c r="AB30" s="594"/>
      <c r="AC30" s="594"/>
      <c r="AD30" s="595" t="s">
        <v>202</v>
      </c>
      <c r="AE30" s="595"/>
      <c r="AF30" s="595"/>
      <c r="AG30" s="595"/>
      <c r="AH30" s="595"/>
      <c r="AI30" s="595"/>
      <c r="AJ30" s="595"/>
      <c r="AK30" s="595"/>
      <c r="AL30" s="599" t="s">
        <v>202</v>
      </c>
      <c r="AM30" s="377"/>
      <c r="AN30" s="377"/>
      <c r="AO30" s="600"/>
      <c r="AP30" s="365" t="s">
        <v>314</v>
      </c>
      <c r="AQ30" s="366"/>
      <c r="AR30" s="366"/>
      <c r="AS30" s="366"/>
      <c r="AT30" s="366"/>
      <c r="AU30" s="366"/>
      <c r="AV30" s="366"/>
      <c r="AW30" s="366"/>
      <c r="AX30" s="366"/>
      <c r="AY30" s="366"/>
      <c r="AZ30" s="366"/>
      <c r="BA30" s="366"/>
      <c r="BB30" s="366"/>
      <c r="BC30" s="366"/>
      <c r="BD30" s="366"/>
      <c r="BE30" s="366"/>
      <c r="BF30" s="408"/>
      <c r="BG30" s="365" t="s">
        <v>395</v>
      </c>
      <c r="BH30" s="628"/>
      <c r="BI30" s="628"/>
      <c r="BJ30" s="628"/>
      <c r="BK30" s="628"/>
      <c r="BL30" s="628"/>
      <c r="BM30" s="628"/>
      <c r="BN30" s="628"/>
      <c r="BO30" s="628"/>
      <c r="BP30" s="628"/>
      <c r="BQ30" s="629"/>
      <c r="BR30" s="365" t="s">
        <v>398</v>
      </c>
      <c r="BS30" s="628"/>
      <c r="BT30" s="628"/>
      <c r="BU30" s="628"/>
      <c r="BV30" s="628"/>
      <c r="BW30" s="628"/>
      <c r="BX30" s="628"/>
      <c r="BY30" s="628"/>
      <c r="BZ30" s="628"/>
      <c r="CA30" s="628"/>
      <c r="CB30" s="629"/>
      <c r="CD30" s="573"/>
      <c r="CE30" s="568"/>
      <c r="CF30" s="597" t="s">
        <v>399</v>
      </c>
      <c r="CG30" s="486"/>
      <c r="CH30" s="486"/>
      <c r="CI30" s="486"/>
      <c r="CJ30" s="486"/>
      <c r="CK30" s="486"/>
      <c r="CL30" s="486"/>
      <c r="CM30" s="486"/>
      <c r="CN30" s="486"/>
      <c r="CO30" s="486"/>
      <c r="CP30" s="486"/>
      <c r="CQ30" s="598"/>
      <c r="CR30" s="592">
        <v>781127</v>
      </c>
      <c r="CS30" s="371"/>
      <c r="CT30" s="371"/>
      <c r="CU30" s="371"/>
      <c r="CV30" s="371"/>
      <c r="CW30" s="371"/>
      <c r="CX30" s="371"/>
      <c r="CY30" s="593"/>
      <c r="CZ30" s="599">
        <v>11.3</v>
      </c>
      <c r="DA30" s="625"/>
      <c r="DB30" s="625"/>
      <c r="DC30" s="626"/>
      <c r="DD30" s="602">
        <v>777323</v>
      </c>
      <c r="DE30" s="371"/>
      <c r="DF30" s="371"/>
      <c r="DG30" s="371"/>
      <c r="DH30" s="371"/>
      <c r="DI30" s="371"/>
      <c r="DJ30" s="371"/>
      <c r="DK30" s="593"/>
      <c r="DL30" s="602">
        <v>777323</v>
      </c>
      <c r="DM30" s="371"/>
      <c r="DN30" s="371"/>
      <c r="DO30" s="371"/>
      <c r="DP30" s="371"/>
      <c r="DQ30" s="371"/>
      <c r="DR30" s="371"/>
      <c r="DS30" s="371"/>
      <c r="DT30" s="371"/>
      <c r="DU30" s="371"/>
      <c r="DV30" s="593"/>
      <c r="DW30" s="599">
        <v>19</v>
      </c>
      <c r="DX30" s="625"/>
      <c r="DY30" s="625"/>
      <c r="DZ30" s="625"/>
      <c r="EA30" s="625"/>
      <c r="EB30" s="625"/>
      <c r="EC30" s="627"/>
    </row>
    <row r="31" spans="2:133" ht="11.25" customHeight="1" x14ac:dyDescent="0.2">
      <c r="B31" s="605" t="s">
        <v>51</v>
      </c>
      <c r="C31" s="606"/>
      <c r="D31" s="606"/>
      <c r="E31" s="606"/>
      <c r="F31" s="606"/>
      <c r="G31" s="606"/>
      <c r="H31" s="606"/>
      <c r="I31" s="606"/>
      <c r="J31" s="606"/>
      <c r="K31" s="606"/>
      <c r="L31" s="606"/>
      <c r="M31" s="606"/>
      <c r="N31" s="606"/>
      <c r="O31" s="606"/>
      <c r="P31" s="606"/>
      <c r="Q31" s="607"/>
      <c r="R31" s="592" t="s">
        <v>202</v>
      </c>
      <c r="S31" s="371"/>
      <c r="T31" s="371"/>
      <c r="U31" s="371"/>
      <c r="V31" s="371"/>
      <c r="W31" s="371"/>
      <c r="X31" s="371"/>
      <c r="Y31" s="593"/>
      <c r="Z31" s="594" t="s">
        <v>202</v>
      </c>
      <c r="AA31" s="594"/>
      <c r="AB31" s="594"/>
      <c r="AC31" s="594"/>
      <c r="AD31" s="595" t="s">
        <v>202</v>
      </c>
      <c r="AE31" s="595"/>
      <c r="AF31" s="595"/>
      <c r="AG31" s="595"/>
      <c r="AH31" s="595"/>
      <c r="AI31" s="595"/>
      <c r="AJ31" s="595"/>
      <c r="AK31" s="595"/>
      <c r="AL31" s="599" t="s">
        <v>202</v>
      </c>
      <c r="AM31" s="377"/>
      <c r="AN31" s="377"/>
      <c r="AO31" s="600"/>
      <c r="AP31" s="546" t="s">
        <v>4</v>
      </c>
      <c r="AQ31" s="547"/>
      <c r="AR31" s="547"/>
      <c r="AS31" s="547"/>
      <c r="AT31" s="675" t="s">
        <v>400</v>
      </c>
      <c r="AU31" s="42"/>
      <c r="AV31" s="42"/>
      <c r="AW31" s="42"/>
      <c r="AX31" s="581" t="s">
        <v>274</v>
      </c>
      <c r="AY31" s="582"/>
      <c r="AZ31" s="582"/>
      <c r="BA31" s="582"/>
      <c r="BB31" s="582"/>
      <c r="BC31" s="582"/>
      <c r="BD31" s="582"/>
      <c r="BE31" s="582"/>
      <c r="BF31" s="583"/>
      <c r="BG31" s="630">
        <v>98.7</v>
      </c>
      <c r="BH31" s="631"/>
      <c r="BI31" s="631"/>
      <c r="BJ31" s="631"/>
      <c r="BK31" s="631"/>
      <c r="BL31" s="631"/>
      <c r="BM31" s="590">
        <v>94.9</v>
      </c>
      <c r="BN31" s="631"/>
      <c r="BO31" s="631"/>
      <c r="BP31" s="631"/>
      <c r="BQ31" s="632"/>
      <c r="BR31" s="630">
        <v>98.9</v>
      </c>
      <c r="BS31" s="631"/>
      <c r="BT31" s="631"/>
      <c r="BU31" s="631"/>
      <c r="BV31" s="631"/>
      <c r="BW31" s="631"/>
      <c r="BX31" s="590">
        <v>95</v>
      </c>
      <c r="BY31" s="631"/>
      <c r="BZ31" s="631"/>
      <c r="CA31" s="631"/>
      <c r="CB31" s="632"/>
      <c r="CD31" s="573"/>
      <c r="CE31" s="568"/>
      <c r="CF31" s="597" t="s">
        <v>315</v>
      </c>
      <c r="CG31" s="486"/>
      <c r="CH31" s="486"/>
      <c r="CI31" s="486"/>
      <c r="CJ31" s="486"/>
      <c r="CK31" s="486"/>
      <c r="CL31" s="486"/>
      <c r="CM31" s="486"/>
      <c r="CN31" s="486"/>
      <c r="CO31" s="486"/>
      <c r="CP31" s="486"/>
      <c r="CQ31" s="598"/>
      <c r="CR31" s="592">
        <v>17353</v>
      </c>
      <c r="CS31" s="623"/>
      <c r="CT31" s="623"/>
      <c r="CU31" s="623"/>
      <c r="CV31" s="623"/>
      <c r="CW31" s="623"/>
      <c r="CX31" s="623"/>
      <c r="CY31" s="624"/>
      <c r="CZ31" s="599">
        <v>0.3</v>
      </c>
      <c r="DA31" s="625"/>
      <c r="DB31" s="625"/>
      <c r="DC31" s="626"/>
      <c r="DD31" s="602">
        <v>17353</v>
      </c>
      <c r="DE31" s="623"/>
      <c r="DF31" s="623"/>
      <c r="DG31" s="623"/>
      <c r="DH31" s="623"/>
      <c r="DI31" s="623"/>
      <c r="DJ31" s="623"/>
      <c r="DK31" s="624"/>
      <c r="DL31" s="602">
        <v>17353</v>
      </c>
      <c r="DM31" s="623"/>
      <c r="DN31" s="623"/>
      <c r="DO31" s="623"/>
      <c r="DP31" s="623"/>
      <c r="DQ31" s="623"/>
      <c r="DR31" s="623"/>
      <c r="DS31" s="623"/>
      <c r="DT31" s="623"/>
      <c r="DU31" s="623"/>
      <c r="DV31" s="624"/>
      <c r="DW31" s="599">
        <v>0.4</v>
      </c>
      <c r="DX31" s="625"/>
      <c r="DY31" s="625"/>
      <c r="DZ31" s="625"/>
      <c r="EA31" s="625"/>
      <c r="EB31" s="625"/>
      <c r="EC31" s="627"/>
    </row>
    <row r="32" spans="2:133" ht="11.25" customHeight="1" x14ac:dyDescent="0.2">
      <c r="B32" s="597" t="s">
        <v>402</v>
      </c>
      <c r="C32" s="486"/>
      <c r="D32" s="486"/>
      <c r="E32" s="486"/>
      <c r="F32" s="486"/>
      <c r="G32" s="486"/>
      <c r="H32" s="486"/>
      <c r="I32" s="486"/>
      <c r="J32" s="486"/>
      <c r="K32" s="486"/>
      <c r="L32" s="486"/>
      <c r="M32" s="486"/>
      <c r="N32" s="486"/>
      <c r="O32" s="486"/>
      <c r="P32" s="486"/>
      <c r="Q32" s="598"/>
      <c r="R32" s="592">
        <v>337106</v>
      </c>
      <c r="S32" s="371"/>
      <c r="T32" s="371"/>
      <c r="U32" s="371"/>
      <c r="V32" s="371"/>
      <c r="W32" s="371"/>
      <c r="X32" s="371"/>
      <c r="Y32" s="593"/>
      <c r="Z32" s="594">
        <v>4.4000000000000004</v>
      </c>
      <c r="AA32" s="594"/>
      <c r="AB32" s="594"/>
      <c r="AC32" s="594"/>
      <c r="AD32" s="595" t="s">
        <v>202</v>
      </c>
      <c r="AE32" s="595"/>
      <c r="AF32" s="595"/>
      <c r="AG32" s="595"/>
      <c r="AH32" s="595"/>
      <c r="AI32" s="595"/>
      <c r="AJ32" s="595"/>
      <c r="AK32" s="595"/>
      <c r="AL32" s="599" t="s">
        <v>202</v>
      </c>
      <c r="AM32" s="377"/>
      <c r="AN32" s="377"/>
      <c r="AO32" s="600"/>
      <c r="AP32" s="674"/>
      <c r="AQ32" s="533"/>
      <c r="AR32" s="533"/>
      <c r="AS32" s="533"/>
      <c r="AT32" s="676"/>
      <c r="AU32" s="1" t="s">
        <v>245</v>
      </c>
      <c r="AX32" s="597" t="s">
        <v>376</v>
      </c>
      <c r="AY32" s="486"/>
      <c r="AZ32" s="486"/>
      <c r="BA32" s="486"/>
      <c r="BB32" s="486"/>
      <c r="BC32" s="486"/>
      <c r="BD32" s="486"/>
      <c r="BE32" s="486"/>
      <c r="BF32" s="598"/>
      <c r="BG32" s="633">
        <v>99</v>
      </c>
      <c r="BH32" s="623"/>
      <c r="BI32" s="623"/>
      <c r="BJ32" s="623"/>
      <c r="BK32" s="623"/>
      <c r="BL32" s="623"/>
      <c r="BM32" s="377">
        <v>95.4</v>
      </c>
      <c r="BN32" s="623"/>
      <c r="BO32" s="623"/>
      <c r="BP32" s="623"/>
      <c r="BQ32" s="634"/>
      <c r="BR32" s="633">
        <v>99</v>
      </c>
      <c r="BS32" s="623"/>
      <c r="BT32" s="623"/>
      <c r="BU32" s="623"/>
      <c r="BV32" s="623"/>
      <c r="BW32" s="623"/>
      <c r="BX32" s="377">
        <v>95.2</v>
      </c>
      <c r="BY32" s="623"/>
      <c r="BZ32" s="623"/>
      <c r="CA32" s="623"/>
      <c r="CB32" s="634"/>
      <c r="CD32" s="574"/>
      <c r="CE32" s="576"/>
      <c r="CF32" s="597" t="s">
        <v>403</v>
      </c>
      <c r="CG32" s="486"/>
      <c r="CH32" s="486"/>
      <c r="CI32" s="486"/>
      <c r="CJ32" s="486"/>
      <c r="CK32" s="486"/>
      <c r="CL32" s="486"/>
      <c r="CM32" s="486"/>
      <c r="CN32" s="486"/>
      <c r="CO32" s="486"/>
      <c r="CP32" s="486"/>
      <c r="CQ32" s="598"/>
      <c r="CR32" s="592" t="s">
        <v>202</v>
      </c>
      <c r="CS32" s="371"/>
      <c r="CT32" s="371"/>
      <c r="CU32" s="371"/>
      <c r="CV32" s="371"/>
      <c r="CW32" s="371"/>
      <c r="CX32" s="371"/>
      <c r="CY32" s="593"/>
      <c r="CZ32" s="599" t="s">
        <v>202</v>
      </c>
      <c r="DA32" s="625"/>
      <c r="DB32" s="625"/>
      <c r="DC32" s="626"/>
      <c r="DD32" s="602" t="s">
        <v>202</v>
      </c>
      <c r="DE32" s="371"/>
      <c r="DF32" s="371"/>
      <c r="DG32" s="371"/>
      <c r="DH32" s="371"/>
      <c r="DI32" s="371"/>
      <c r="DJ32" s="371"/>
      <c r="DK32" s="593"/>
      <c r="DL32" s="602" t="s">
        <v>202</v>
      </c>
      <c r="DM32" s="371"/>
      <c r="DN32" s="371"/>
      <c r="DO32" s="371"/>
      <c r="DP32" s="371"/>
      <c r="DQ32" s="371"/>
      <c r="DR32" s="371"/>
      <c r="DS32" s="371"/>
      <c r="DT32" s="371"/>
      <c r="DU32" s="371"/>
      <c r="DV32" s="593"/>
      <c r="DW32" s="599" t="s">
        <v>202</v>
      </c>
      <c r="DX32" s="625"/>
      <c r="DY32" s="625"/>
      <c r="DZ32" s="625"/>
      <c r="EA32" s="625"/>
      <c r="EB32" s="625"/>
      <c r="EC32" s="627"/>
    </row>
    <row r="33" spans="2:133" ht="11.25" customHeight="1" x14ac:dyDescent="0.2">
      <c r="B33" s="597" t="s">
        <v>132</v>
      </c>
      <c r="C33" s="486"/>
      <c r="D33" s="486"/>
      <c r="E33" s="486"/>
      <c r="F33" s="486"/>
      <c r="G33" s="486"/>
      <c r="H33" s="486"/>
      <c r="I33" s="486"/>
      <c r="J33" s="486"/>
      <c r="K33" s="486"/>
      <c r="L33" s="486"/>
      <c r="M33" s="486"/>
      <c r="N33" s="486"/>
      <c r="O33" s="486"/>
      <c r="P33" s="486"/>
      <c r="Q33" s="598"/>
      <c r="R33" s="592">
        <v>11697</v>
      </c>
      <c r="S33" s="371"/>
      <c r="T33" s="371"/>
      <c r="U33" s="371"/>
      <c r="V33" s="371"/>
      <c r="W33" s="371"/>
      <c r="X33" s="371"/>
      <c r="Y33" s="593"/>
      <c r="Z33" s="594">
        <v>0.2</v>
      </c>
      <c r="AA33" s="594"/>
      <c r="AB33" s="594"/>
      <c r="AC33" s="594"/>
      <c r="AD33" s="595">
        <v>5</v>
      </c>
      <c r="AE33" s="595"/>
      <c r="AF33" s="595"/>
      <c r="AG33" s="595"/>
      <c r="AH33" s="595"/>
      <c r="AI33" s="595"/>
      <c r="AJ33" s="595"/>
      <c r="AK33" s="595"/>
      <c r="AL33" s="599">
        <v>0</v>
      </c>
      <c r="AM33" s="377"/>
      <c r="AN33" s="377"/>
      <c r="AO33" s="600"/>
      <c r="AP33" s="549"/>
      <c r="AQ33" s="550"/>
      <c r="AR33" s="550"/>
      <c r="AS33" s="550"/>
      <c r="AT33" s="677"/>
      <c r="AU33" s="43"/>
      <c r="AV33" s="43"/>
      <c r="AW33" s="43"/>
      <c r="AX33" s="610" t="s">
        <v>157</v>
      </c>
      <c r="AY33" s="611"/>
      <c r="AZ33" s="611"/>
      <c r="BA33" s="611"/>
      <c r="BB33" s="611"/>
      <c r="BC33" s="611"/>
      <c r="BD33" s="611"/>
      <c r="BE33" s="611"/>
      <c r="BF33" s="612"/>
      <c r="BG33" s="635">
        <v>98.3</v>
      </c>
      <c r="BH33" s="636"/>
      <c r="BI33" s="636"/>
      <c r="BJ33" s="636"/>
      <c r="BK33" s="636"/>
      <c r="BL33" s="636"/>
      <c r="BM33" s="637">
        <v>93.5</v>
      </c>
      <c r="BN33" s="636"/>
      <c r="BO33" s="636"/>
      <c r="BP33" s="636"/>
      <c r="BQ33" s="638"/>
      <c r="BR33" s="635">
        <v>98.6</v>
      </c>
      <c r="BS33" s="636"/>
      <c r="BT33" s="636"/>
      <c r="BU33" s="636"/>
      <c r="BV33" s="636"/>
      <c r="BW33" s="636"/>
      <c r="BX33" s="637">
        <v>93.8</v>
      </c>
      <c r="BY33" s="636"/>
      <c r="BZ33" s="636"/>
      <c r="CA33" s="636"/>
      <c r="CB33" s="638"/>
      <c r="CD33" s="597" t="s">
        <v>405</v>
      </c>
      <c r="CE33" s="486"/>
      <c r="CF33" s="486"/>
      <c r="CG33" s="486"/>
      <c r="CH33" s="486"/>
      <c r="CI33" s="486"/>
      <c r="CJ33" s="486"/>
      <c r="CK33" s="486"/>
      <c r="CL33" s="486"/>
      <c r="CM33" s="486"/>
      <c r="CN33" s="486"/>
      <c r="CO33" s="486"/>
      <c r="CP33" s="486"/>
      <c r="CQ33" s="598"/>
      <c r="CR33" s="592">
        <v>3376035</v>
      </c>
      <c r="CS33" s="623"/>
      <c r="CT33" s="623"/>
      <c r="CU33" s="623"/>
      <c r="CV33" s="623"/>
      <c r="CW33" s="623"/>
      <c r="CX33" s="623"/>
      <c r="CY33" s="624"/>
      <c r="CZ33" s="599">
        <v>48.9</v>
      </c>
      <c r="DA33" s="625"/>
      <c r="DB33" s="625"/>
      <c r="DC33" s="626"/>
      <c r="DD33" s="602">
        <v>2399574</v>
      </c>
      <c r="DE33" s="623"/>
      <c r="DF33" s="623"/>
      <c r="DG33" s="623"/>
      <c r="DH33" s="623"/>
      <c r="DI33" s="623"/>
      <c r="DJ33" s="623"/>
      <c r="DK33" s="624"/>
      <c r="DL33" s="602">
        <v>1789589</v>
      </c>
      <c r="DM33" s="623"/>
      <c r="DN33" s="623"/>
      <c r="DO33" s="623"/>
      <c r="DP33" s="623"/>
      <c r="DQ33" s="623"/>
      <c r="DR33" s="623"/>
      <c r="DS33" s="623"/>
      <c r="DT33" s="623"/>
      <c r="DU33" s="623"/>
      <c r="DV33" s="624"/>
      <c r="DW33" s="599">
        <v>43.7</v>
      </c>
      <c r="DX33" s="625"/>
      <c r="DY33" s="625"/>
      <c r="DZ33" s="625"/>
      <c r="EA33" s="625"/>
      <c r="EB33" s="625"/>
      <c r="EC33" s="627"/>
    </row>
    <row r="34" spans="2:133" ht="11.25" customHeight="1" x14ac:dyDescent="0.2">
      <c r="B34" s="597" t="s">
        <v>146</v>
      </c>
      <c r="C34" s="486"/>
      <c r="D34" s="486"/>
      <c r="E34" s="486"/>
      <c r="F34" s="486"/>
      <c r="G34" s="486"/>
      <c r="H34" s="486"/>
      <c r="I34" s="486"/>
      <c r="J34" s="486"/>
      <c r="K34" s="486"/>
      <c r="L34" s="486"/>
      <c r="M34" s="486"/>
      <c r="N34" s="486"/>
      <c r="O34" s="486"/>
      <c r="P34" s="486"/>
      <c r="Q34" s="598"/>
      <c r="R34" s="592">
        <v>130009</v>
      </c>
      <c r="S34" s="371"/>
      <c r="T34" s="371"/>
      <c r="U34" s="371"/>
      <c r="V34" s="371"/>
      <c r="W34" s="371"/>
      <c r="X34" s="371"/>
      <c r="Y34" s="593"/>
      <c r="Z34" s="594">
        <v>1.7</v>
      </c>
      <c r="AA34" s="594"/>
      <c r="AB34" s="594"/>
      <c r="AC34" s="594"/>
      <c r="AD34" s="595" t="s">
        <v>202</v>
      </c>
      <c r="AE34" s="595"/>
      <c r="AF34" s="595"/>
      <c r="AG34" s="595"/>
      <c r="AH34" s="595"/>
      <c r="AI34" s="595"/>
      <c r="AJ34" s="595"/>
      <c r="AK34" s="595"/>
      <c r="AL34" s="599" t="s">
        <v>202</v>
      </c>
      <c r="AM34" s="377"/>
      <c r="AN34" s="377"/>
      <c r="AO34" s="60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7" t="s">
        <v>408</v>
      </c>
      <c r="CE34" s="486"/>
      <c r="CF34" s="486"/>
      <c r="CG34" s="486"/>
      <c r="CH34" s="486"/>
      <c r="CI34" s="486"/>
      <c r="CJ34" s="486"/>
      <c r="CK34" s="486"/>
      <c r="CL34" s="486"/>
      <c r="CM34" s="486"/>
      <c r="CN34" s="486"/>
      <c r="CO34" s="486"/>
      <c r="CP34" s="486"/>
      <c r="CQ34" s="598"/>
      <c r="CR34" s="592">
        <v>945198</v>
      </c>
      <c r="CS34" s="371"/>
      <c r="CT34" s="371"/>
      <c r="CU34" s="371"/>
      <c r="CV34" s="371"/>
      <c r="CW34" s="371"/>
      <c r="CX34" s="371"/>
      <c r="CY34" s="593"/>
      <c r="CZ34" s="599">
        <v>13.7</v>
      </c>
      <c r="DA34" s="625"/>
      <c r="DB34" s="625"/>
      <c r="DC34" s="626"/>
      <c r="DD34" s="602">
        <v>611513</v>
      </c>
      <c r="DE34" s="371"/>
      <c r="DF34" s="371"/>
      <c r="DG34" s="371"/>
      <c r="DH34" s="371"/>
      <c r="DI34" s="371"/>
      <c r="DJ34" s="371"/>
      <c r="DK34" s="593"/>
      <c r="DL34" s="602">
        <v>525805</v>
      </c>
      <c r="DM34" s="371"/>
      <c r="DN34" s="371"/>
      <c r="DO34" s="371"/>
      <c r="DP34" s="371"/>
      <c r="DQ34" s="371"/>
      <c r="DR34" s="371"/>
      <c r="DS34" s="371"/>
      <c r="DT34" s="371"/>
      <c r="DU34" s="371"/>
      <c r="DV34" s="593"/>
      <c r="DW34" s="599">
        <v>12.8</v>
      </c>
      <c r="DX34" s="625"/>
      <c r="DY34" s="625"/>
      <c r="DZ34" s="625"/>
      <c r="EA34" s="625"/>
      <c r="EB34" s="625"/>
      <c r="EC34" s="627"/>
    </row>
    <row r="35" spans="2:133" ht="11.25" customHeight="1" x14ac:dyDescent="0.2">
      <c r="B35" s="597" t="s">
        <v>410</v>
      </c>
      <c r="C35" s="486"/>
      <c r="D35" s="486"/>
      <c r="E35" s="486"/>
      <c r="F35" s="486"/>
      <c r="G35" s="486"/>
      <c r="H35" s="486"/>
      <c r="I35" s="486"/>
      <c r="J35" s="486"/>
      <c r="K35" s="486"/>
      <c r="L35" s="486"/>
      <c r="M35" s="486"/>
      <c r="N35" s="486"/>
      <c r="O35" s="486"/>
      <c r="P35" s="486"/>
      <c r="Q35" s="598"/>
      <c r="R35" s="592">
        <v>737236</v>
      </c>
      <c r="S35" s="371"/>
      <c r="T35" s="371"/>
      <c r="U35" s="371"/>
      <c r="V35" s="371"/>
      <c r="W35" s="371"/>
      <c r="X35" s="371"/>
      <c r="Y35" s="593"/>
      <c r="Z35" s="594">
        <v>9.5</v>
      </c>
      <c r="AA35" s="594"/>
      <c r="AB35" s="594"/>
      <c r="AC35" s="594"/>
      <c r="AD35" s="595" t="s">
        <v>202</v>
      </c>
      <c r="AE35" s="595"/>
      <c r="AF35" s="595"/>
      <c r="AG35" s="595"/>
      <c r="AH35" s="595"/>
      <c r="AI35" s="595"/>
      <c r="AJ35" s="595"/>
      <c r="AK35" s="595"/>
      <c r="AL35" s="599" t="s">
        <v>202</v>
      </c>
      <c r="AM35" s="377"/>
      <c r="AN35" s="377"/>
      <c r="AO35" s="600"/>
      <c r="AP35" s="16"/>
      <c r="AQ35" s="365" t="s">
        <v>411</v>
      </c>
      <c r="AR35" s="366"/>
      <c r="AS35" s="366"/>
      <c r="AT35" s="366"/>
      <c r="AU35" s="366"/>
      <c r="AV35" s="366"/>
      <c r="AW35" s="366"/>
      <c r="AX35" s="366"/>
      <c r="AY35" s="366"/>
      <c r="AZ35" s="366"/>
      <c r="BA35" s="366"/>
      <c r="BB35" s="366"/>
      <c r="BC35" s="366"/>
      <c r="BD35" s="366"/>
      <c r="BE35" s="366"/>
      <c r="BF35" s="408"/>
      <c r="BG35" s="365" t="s">
        <v>211</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7" t="s">
        <v>413</v>
      </c>
      <c r="CE35" s="486"/>
      <c r="CF35" s="486"/>
      <c r="CG35" s="486"/>
      <c r="CH35" s="486"/>
      <c r="CI35" s="486"/>
      <c r="CJ35" s="486"/>
      <c r="CK35" s="486"/>
      <c r="CL35" s="486"/>
      <c r="CM35" s="486"/>
      <c r="CN35" s="486"/>
      <c r="CO35" s="486"/>
      <c r="CP35" s="486"/>
      <c r="CQ35" s="598"/>
      <c r="CR35" s="592">
        <v>160074</v>
      </c>
      <c r="CS35" s="623"/>
      <c r="CT35" s="623"/>
      <c r="CU35" s="623"/>
      <c r="CV35" s="623"/>
      <c r="CW35" s="623"/>
      <c r="CX35" s="623"/>
      <c r="CY35" s="624"/>
      <c r="CZ35" s="599">
        <v>2.2999999999999998</v>
      </c>
      <c r="DA35" s="625"/>
      <c r="DB35" s="625"/>
      <c r="DC35" s="626"/>
      <c r="DD35" s="602">
        <v>143705</v>
      </c>
      <c r="DE35" s="623"/>
      <c r="DF35" s="623"/>
      <c r="DG35" s="623"/>
      <c r="DH35" s="623"/>
      <c r="DI35" s="623"/>
      <c r="DJ35" s="623"/>
      <c r="DK35" s="624"/>
      <c r="DL35" s="602">
        <v>143646</v>
      </c>
      <c r="DM35" s="623"/>
      <c r="DN35" s="623"/>
      <c r="DO35" s="623"/>
      <c r="DP35" s="623"/>
      <c r="DQ35" s="623"/>
      <c r="DR35" s="623"/>
      <c r="DS35" s="623"/>
      <c r="DT35" s="623"/>
      <c r="DU35" s="623"/>
      <c r="DV35" s="624"/>
      <c r="DW35" s="599">
        <v>3.5</v>
      </c>
      <c r="DX35" s="625"/>
      <c r="DY35" s="625"/>
      <c r="DZ35" s="625"/>
      <c r="EA35" s="625"/>
      <c r="EB35" s="625"/>
      <c r="EC35" s="627"/>
    </row>
    <row r="36" spans="2:133" ht="11.25" customHeight="1" x14ac:dyDescent="0.2">
      <c r="B36" s="597" t="s">
        <v>377</v>
      </c>
      <c r="C36" s="486"/>
      <c r="D36" s="486"/>
      <c r="E36" s="486"/>
      <c r="F36" s="486"/>
      <c r="G36" s="486"/>
      <c r="H36" s="486"/>
      <c r="I36" s="486"/>
      <c r="J36" s="486"/>
      <c r="K36" s="486"/>
      <c r="L36" s="486"/>
      <c r="M36" s="486"/>
      <c r="N36" s="486"/>
      <c r="O36" s="486"/>
      <c r="P36" s="486"/>
      <c r="Q36" s="598"/>
      <c r="R36" s="592">
        <v>360582</v>
      </c>
      <c r="S36" s="371"/>
      <c r="T36" s="371"/>
      <c r="U36" s="371"/>
      <c r="V36" s="371"/>
      <c r="W36" s="371"/>
      <c r="X36" s="371"/>
      <c r="Y36" s="593"/>
      <c r="Z36" s="594">
        <v>4.7</v>
      </c>
      <c r="AA36" s="594"/>
      <c r="AB36" s="594"/>
      <c r="AC36" s="594"/>
      <c r="AD36" s="595" t="s">
        <v>202</v>
      </c>
      <c r="AE36" s="595"/>
      <c r="AF36" s="595"/>
      <c r="AG36" s="595"/>
      <c r="AH36" s="595"/>
      <c r="AI36" s="595"/>
      <c r="AJ36" s="595"/>
      <c r="AK36" s="595"/>
      <c r="AL36" s="599" t="s">
        <v>202</v>
      </c>
      <c r="AM36" s="377"/>
      <c r="AN36" s="377"/>
      <c r="AO36" s="600"/>
      <c r="AP36" s="16"/>
      <c r="AQ36" s="639" t="s">
        <v>393</v>
      </c>
      <c r="AR36" s="640"/>
      <c r="AS36" s="640"/>
      <c r="AT36" s="640"/>
      <c r="AU36" s="640"/>
      <c r="AV36" s="640"/>
      <c r="AW36" s="640"/>
      <c r="AX36" s="640"/>
      <c r="AY36" s="641"/>
      <c r="AZ36" s="584">
        <v>898321</v>
      </c>
      <c r="BA36" s="585"/>
      <c r="BB36" s="585"/>
      <c r="BC36" s="585"/>
      <c r="BD36" s="585"/>
      <c r="BE36" s="585"/>
      <c r="BF36" s="642"/>
      <c r="BG36" s="581" t="s">
        <v>415</v>
      </c>
      <c r="BH36" s="582"/>
      <c r="BI36" s="582"/>
      <c r="BJ36" s="582"/>
      <c r="BK36" s="582"/>
      <c r="BL36" s="582"/>
      <c r="BM36" s="582"/>
      <c r="BN36" s="582"/>
      <c r="BO36" s="582"/>
      <c r="BP36" s="582"/>
      <c r="BQ36" s="582"/>
      <c r="BR36" s="582"/>
      <c r="BS36" s="582"/>
      <c r="BT36" s="582"/>
      <c r="BU36" s="583"/>
      <c r="BV36" s="584">
        <v>31256</v>
      </c>
      <c r="BW36" s="585"/>
      <c r="BX36" s="585"/>
      <c r="BY36" s="585"/>
      <c r="BZ36" s="585"/>
      <c r="CA36" s="585"/>
      <c r="CB36" s="642"/>
      <c r="CD36" s="597" t="s">
        <v>27</v>
      </c>
      <c r="CE36" s="486"/>
      <c r="CF36" s="486"/>
      <c r="CG36" s="486"/>
      <c r="CH36" s="486"/>
      <c r="CI36" s="486"/>
      <c r="CJ36" s="486"/>
      <c r="CK36" s="486"/>
      <c r="CL36" s="486"/>
      <c r="CM36" s="486"/>
      <c r="CN36" s="486"/>
      <c r="CO36" s="486"/>
      <c r="CP36" s="486"/>
      <c r="CQ36" s="598"/>
      <c r="CR36" s="592">
        <v>1109463</v>
      </c>
      <c r="CS36" s="371"/>
      <c r="CT36" s="371"/>
      <c r="CU36" s="371"/>
      <c r="CV36" s="371"/>
      <c r="CW36" s="371"/>
      <c r="CX36" s="371"/>
      <c r="CY36" s="593"/>
      <c r="CZ36" s="599">
        <v>16.100000000000001</v>
      </c>
      <c r="DA36" s="625"/>
      <c r="DB36" s="625"/>
      <c r="DC36" s="626"/>
      <c r="DD36" s="602">
        <v>864757</v>
      </c>
      <c r="DE36" s="371"/>
      <c r="DF36" s="371"/>
      <c r="DG36" s="371"/>
      <c r="DH36" s="371"/>
      <c r="DI36" s="371"/>
      <c r="DJ36" s="371"/>
      <c r="DK36" s="593"/>
      <c r="DL36" s="602">
        <v>697397</v>
      </c>
      <c r="DM36" s="371"/>
      <c r="DN36" s="371"/>
      <c r="DO36" s="371"/>
      <c r="DP36" s="371"/>
      <c r="DQ36" s="371"/>
      <c r="DR36" s="371"/>
      <c r="DS36" s="371"/>
      <c r="DT36" s="371"/>
      <c r="DU36" s="371"/>
      <c r="DV36" s="593"/>
      <c r="DW36" s="599">
        <v>17</v>
      </c>
      <c r="DX36" s="625"/>
      <c r="DY36" s="625"/>
      <c r="DZ36" s="625"/>
      <c r="EA36" s="625"/>
      <c r="EB36" s="625"/>
      <c r="EC36" s="627"/>
    </row>
    <row r="37" spans="2:133" ht="11.25" customHeight="1" x14ac:dyDescent="0.2">
      <c r="B37" s="597" t="s">
        <v>406</v>
      </c>
      <c r="C37" s="486"/>
      <c r="D37" s="486"/>
      <c r="E37" s="486"/>
      <c r="F37" s="486"/>
      <c r="G37" s="486"/>
      <c r="H37" s="486"/>
      <c r="I37" s="486"/>
      <c r="J37" s="486"/>
      <c r="K37" s="486"/>
      <c r="L37" s="486"/>
      <c r="M37" s="486"/>
      <c r="N37" s="486"/>
      <c r="O37" s="486"/>
      <c r="P37" s="486"/>
      <c r="Q37" s="598"/>
      <c r="R37" s="592">
        <v>257098</v>
      </c>
      <c r="S37" s="371"/>
      <c r="T37" s="371"/>
      <c r="U37" s="371"/>
      <c r="V37" s="371"/>
      <c r="W37" s="371"/>
      <c r="X37" s="371"/>
      <c r="Y37" s="593"/>
      <c r="Z37" s="594">
        <v>3.3</v>
      </c>
      <c r="AA37" s="594"/>
      <c r="AB37" s="594"/>
      <c r="AC37" s="594"/>
      <c r="AD37" s="595">
        <v>7644</v>
      </c>
      <c r="AE37" s="595"/>
      <c r="AF37" s="595"/>
      <c r="AG37" s="595"/>
      <c r="AH37" s="595"/>
      <c r="AI37" s="595"/>
      <c r="AJ37" s="595"/>
      <c r="AK37" s="595"/>
      <c r="AL37" s="599">
        <v>0.2</v>
      </c>
      <c r="AM37" s="377"/>
      <c r="AN37" s="377"/>
      <c r="AO37" s="600"/>
      <c r="AQ37" s="643" t="s">
        <v>416</v>
      </c>
      <c r="AR37" s="374"/>
      <c r="AS37" s="374"/>
      <c r="AT37" s="374"/>
      <c r="AU37" s="374"/>
      <c r="AV37" s="374"/>
      <c r="AW37" s="374"/>
      <c r="AX37" s="374"/>
      <c r="AY37" s="644"/>
      <c r="AZ37" s="592">
        <v>220016</v>
      </c>
      <c r="BA37" s="371"/>
      <c r="BB37" s="371"/>
      <c r="BC37" s="371"/>
      <c r="BD37" s="623"/>
      <c r="BE37" s="623"/>
      <c r="BF37" s="634"/>
      <c r="BG37" s="597" t="s">
        <v>418</v>
      </c>
      <c r="BH37" s="486"/>
      <c r="BI37" s="486"/>
      <c r="BJ37" s="486"/>
      <c r="BK37" s="486"/>
      <c r="BL37" s="486"/>
      <c r="BM37" s="486"/>
      <c r="BN37" s="486"/>
      <c r="BO37" s="486"/>
      <c r="BP37" s="486"/>
      <c r="BQ37" s="486"/>
      <c r="BR37" s="486"/>
      <c r="BS37" s="486"/>
      <c r="BT37" s="486"/>
      <c r="BU37" s="598"/>
      <c r="BV37" s="592">
        <v>13819</v>
      </c>
      <c r="BW37" s="371"/>
      <c r="BX37" s="371"/>
      <c r="BY37" s="371"/>
      <c r="BZ37" s="371"/>
      <c r="CA37" s="371"/>
      <c r="CB37" s="603"/>
      <c r="CD37" s="597" t="s">
        <v>159</v>
      </c>
      <c r="CE37" s="486"/>
      <c r="CF37" s="486"/>
      <c r="CG37" s="486"/>
      <c r="CH37" s="486"/>
      <c r="CI37" s="486"/>
      <c r="CJ37" s="486"/>
      <c r="CK37" s="486"/>
      <c r="CL37" s="486"/>
      <c r="CM37" s="486"/>
      <c r="CN37" s="486"/>
      <c r="CO37" s="486"/>
      <c r="CP37" s="486"/>
      <c r="CQ37" s="598"/>
      <c r="CR37" s="592">
        <v>421068</v>
      </c>
      <c r="CS37" s="623"/>
      <c r="CT37" s="623"/>
      <c r="CU37" s="623"/>
      <c r="CV37" s="623"/>
      <c r="CW37" s="623"/>
      <c r="CX37" s="623"/>
      <c r="CY37" s="624"/>
      <c r="CZ37" s="599">
        <v>6.1</v>
      </c>
      <c r="DA37" s="625"/>
      <c r="DB37" s="625"/>
      <c r="DC37" s="626"/>
      <c r="DD37" s="602">
        <v>368711</v>
      </c>
      <c r="DE37" s="623"/>
      <c r="DF37" s="623"/>
      <c r="DG37" s="623"/>
      <c r="DH37" s="623"/>
      <c r="DI37" s="623"/>
      <c r="DJ37" s="623"/>
      <c r="DK37" s="624"/>
      <c r="DL37" s="602">
        <v>364578</v>
      </c>
      <c r="DM37" s="623"/>
      <c r="DN37" s="623"/>
      <c r="DO37" s="623"/>
      <c r="DP37" s="623"/>
      <c r="DQ37" s="623"/>
      <c r="DR37" s="623"/>
      <c r="DS37" s="623"/>
      <c r="DT37" s="623"/>
      <c r="DU37" s="623"/>
      <c r="DV37" s="624"/>
      <c r="DW37" s="599">
        <v>8.9</v>
      </c>
      <c r="DX37" s="625"/>
      <c r="DY37" s="625"/>
      <c r="DZ37" s="625"/>
      <c r="EA37" s="625"/>
      <c r="EB37" s="625"/>
      <c r="EC37" s="627"/>
    </row>
    <row r="38" spans="2:133" ht="11.25" customHeight="1" x14ac:dyDescent="0.2">
      <c r="B38" s="597" t="s">
        <v>420</v>
      </c>
      <c r="C38" s="486"/>
      <c r="D38" s="486"/>
      <c r="E38" s="486"/>
      <c r="F38" s="486"/>
      <c r="G38" s="486"/>
      <c r="H38" s="486"/>
      <c r="I38" s="486"/>
      <c r="J38" s="486"/>
      <c r="K38" s="486"/>
      <c r="L38" s="486"/>
      <c r="M38" s="486"/>
      <c r="N38" s="486"/>
      <c r="O38" s="486"/>
      <c r="P38" s="486"/>
      <c r="Q38" s="598"/>
      <c r="R38" s="592">
        <v>605300</v>
      </c>
      <c r="S38" s="371"/>
      <c r="T38" s="371"/>
      <c r="U38" s="371"/>
      <c r="V38" s="371"/>
      <c r="W38" s="371"/>
      <c r="X38" s="371"/>
      <c r="Y38" s="593"/>
      <c r="Z38" s="594">
        <v>7.8</v>
      </c>
      <c r="AA38" s="594"/>
      <c r="AB38" s="594"/>
      <c r="AC38" s="594"/>
      <c r="AD38" s="595" t="s">
        <v>202</v>
      </c>
      <c r="AE38" s="595"/>
      <c r="AF38" s="595"/>
      <c r="AG38" s="595"/>
      <c r="AH38" s="595"/>
      <c r="AI38" s="595"/>
      <c r="AJ38" s="595"/>
      <c r="AK38" s="595"/>
      <c r="AL38" s="599" t="s">
        <v>202</v>
      </c>
      <c r="AM38" s="377"/>
      <c r="AN38" s="377"/>
      <c r="AO38" s="600"/>
      <c r="AQ38" s="643" t="s">
        <v>422</v>
      </c>
      <c r="AR38" s="374"/>
      <c r="AS38" s="374"/>
      <c r="AT38" s="374"/>
      <c r="AU38" s="374"/>
      <c r="AV38" s="374"/>
      <c r="AW38" s="374"/>
      <c r="AX38" s="374"/>
      <c r="AY38" s="644"/>
      <c r="AZ38" s="592">
        <v>130195</v>
      </c>
      <c r="BA38" s="371"/>
      <c r="BB38" s="371"/>
      <c r="BC38" s="371"/>
      <c r="BD38" s="623"/>
      <c r="BE38" s="623"/>
      <c r="BF38" s="634"/>
      <c r="BG38" s="597" t="s">
        <v>423</v>
      </c>
      <c r="BH38" s="486"/>
      <c r="BI38" s="486"/>
      <c r="BJ38" s="486"/>
      <c r="BK38" s="486"/>
      <c r="BL38" s="486"/>
      <c r="BM38" s="486"/>
      <c r="BN38" s="486"/>
      <c r="BO38" s="486"/>
      <c r="BP38" s="486"/>
      <c r="BQ38" s="486"/>
      <c r="BR38" s="486"/>
      <c r="BS38" s="486"/>
      <c r="BT38" s="486"/>
      <c r="BU38" s="598"/>
      <c r="BV38" s="592">
        <v>1015</v>
      </c>
      <c r="BW38" s="371"/>
      <c r="BX38" s="371"/>
      <c r="BY38" s="371"/>
      <c r="BZ38" s="371"/>
      <c r="CA38" s="371"/>
      <c r="CB38" s="603"/>
      <c r="CD38" s="597" t="s">
        <v>424</v>
      </c>
      <c r="CE38" s="486"/>
      <c r="CF38" s="486"/>
      <c r="CG38" s="486"/>
      <c r="CH38" s="486"/>
      <c r="CI38" s="486"/>
      <c r="CJ38" s="486"/>
      <c r="CK38" s="486"/>
      <c r="CL38" s="486"/>
      <c r="CM38" s="486"/>
      <c r="CN38" s="486"/>
      <c r="CO38" s="486"/>
      <c r="CP38" s="486"/>
      <c r="CQ38" s="598"/>
      <c r="CR38" s="592">
        <v>549767</v>
      </c>
      <c r="CS38" s="371"/>
      <c r="CT38" s="371"/>
      <c r="CU38" s="371"/>
      <c r="CV38" s="371"/>
      <c r="CW38" s="371"/>
      <c r="CX38" s="371"/>
      <c r="CY38" s="593"/>
      <c r="CZ38" s="599">
        <v>8</v>
      </c>
      <c r="DA38" s="625"/>
      <c r="DB38" s="625"/>
      <c r="DC38" s="626"/>
      <c r="DD38" s="602">
        <v>465031</v>
      </c>
      <c r="DE38" s="371"/>
      <c r="DF38" s="371"/>
      <c r="DG38" s="371"/>
      <c r="DH38" s="371"/>
      <c r="DI38" s="371"/>
      <c r="DJ38" s="371"/>
      <c r="DK38" s="593"/>
      <c r="DL38" s="602">
        <v>347361</v>
      </c>
      <c r="DM38" s="371"/>
      <c r="DN38" s="371"/>
      <c r="DO38" s="371"/>
      <c r="DP38" s="371"/>
      <c r="DQ38" s="371"/>
      <c r="DR38" s="371"/>
      <c r="DS38" s="371"/>
      <c r="DT38" s="371"/>
      <c r="DU38" s="371"/>
      <c r="DV38" s="593"/>
      <c r="DW38" s="599">
        <v>8.5</v>
      </c>
      <c r="DX38" s="625"/>
      <c r="DY38" s="625"/>
      <c r="DZ38" s="625"/>
      <c r="EA38" s="625"/>
      <c r="EB38" s="625"/>
      <c r="EC38" s="627"/>
    </row>
    <row r="39" spans="2:133" ht="11.25" customHeight="1" x14ac:dyDescent="0.2">
      <c r="B39" s="597" t="s">
        <v>425</v>
      </c>
      <c r="C39" s="486"/>
      <c r="D39" s="486"/>
      <c r="E39" s="486"/>
      <c r="F39" s="486"/>
      <c r="G39" s="486"/>
      <c r="H39" s="486"/>
      <c r="I39" s="486"/>
      <c r="J39" s="486"/>
      <c r="K39" s="486"/>
      <c r="L39" s="486"/>
      <c r="M39" s="486"/>
      <c r="N39" s="486"/>
      <c r="O39" s="486"/>
      <c r="P39" s="486"/>
      <c r="Q39" s="598"/>
      <c r="R39" s="592" t="s">
        <v>202</v>
      </c>
      <c r="S39" s="371"/>
      <c r="T39" s="371"/>
      <c r="U39" s="371"/>
      <c r="V39" s="371"/>
      <c r="W39" s="371"/>
      <c r="X39" s="371"/>
      <c r="Y39" s="593"/>
      <c r="Z39" s="594" t="s">
        <v>202</v>
      </c>
      <c r="AA39" s="594"/>
      <c r="AB39" s="594"/>
      <c r="AC39" s="594"/>
      <c r="AD39" s="595" t="s">
        <v>202</v>
      </c>
      <c r="AE39" s="595"/>
      <c r="AF39" s="595"/>
      <c r="AG39" s="595"/>
      <c r="AH39" s="595"/>
      <c r="AI39" s="595"/>
      <c r="AJ39" s="595"/>
      <c r="AK39" s="595"/>
      <c r="AL39" s="599" t="s">
        <v>202</v>
      </c>
      <c r="AM39" s="377"/>
      <c r="AN39" s="377"/>
      <c r="AO39" s="600"/>
      <c r="AQ39" s="643" t="s">
        <v>306</v>
      </c>
      <c r="AR39" s="374"/>
      <c r="AS39" s="374"/>
      <c r="AT39" s="374"/>
      <c r="AU39" s="374"/>
      <c r="AV39" s="374"/>
      <c r="AW39" s="374"/>
      <c r="AX39" s="374"/>
      <c r="AY39" s="644"/>
      <c r="AZ39" s="592" t="s">
        <v>202</v>
      </c>
      <c r="BA39" s="371"/>
      <c r="BB39" s="371"/>
      <c r="BC39" s="371"/>
      <c r="BD39" s="623"/>
      <c r="BE39" s="623"/>
      <c r="BF39" s="634"/>
      <c r="BG39" s="597" t="s">
        <v>336</v>
      </c>
      <c r="BH39" s="486"/>
      <c r="BI39" s="486"/>
      <c r="BJ39" s="486"/>
      <c r="BK39" s="486"/>
      <c r="BL39" s="486"/>
      <c r="BM39" s="486"/>
      <c r="BN39" s="486"/>
      <c r="BO39" s="486"/>
      <c r="BP39" s="486"/>
      <c r="BQ39" s="486"/>
      <c r="BR39" s="486"/>
      <c r="BS39" s="486"/>
      <c r="BT39" s="486"/>
      <c r="BU39" s="598"/>
      <c r="BV39" s="592">
        <v>1495</v>
      </c>
      <c r="BW39" s="371"/>
      <c r="BX39" s="371"/>
      <c r="BY39" s="371"/>
      <c r="BZ39" s="371"/>
      <c r="CA39" s="371"/>
      <c r="CB39" s="603"/>
      <c r="CD39" s="597" t="s">
        <v>192</v>
      </c>
      <c r="CE39" s="486"/>
      <c r="CF39" s="486"/>
      <c r="CG39" s="486"/>
      <c r="CH39" s="486"/>
      <c r="CI39" s="486"/>
      <c r="CJ39" s="486"/>
      <c r="CK39" s="486"/>
      <c r="CL39" s="486"/>
      <c r="CM39" s="486"/>
      <c r="CN39" s="486"/>
      <c r="CO39" s="486"/>
      <c r="CP39" s="486"/>
      <c r="CQ39" s="598"/>
      <c r="CR39" s="592">
        <v>252689</v>
      </c>
      <c r="CS39" s="623"/>
      <c r="CT39" s="623"/>
      <c r="CU39" s="623"/>
      <c r="CV39" s="623"/>
      <c r="CW39" s="623"/>
      <c r="CX39" s="623"/>
      <c r="CY39" s="624"/>
      <c r="CZ39" s="599">
        <v>3.7</v>
      </c>
      <c r="DA39" s="625"/>
      <c r="DB39" s="625"/>
      <c r="DC39" s="626"/>
      <c r="DD39" s="602">
        <v>160724</v>
      </c>
      <c r="DE39" s="623"/>
      <c r="DF39" s="623"/>
      <c r="DG39" s="623"/>
      <c r="DH39" s="623"/>
      <c r="DI39" s="623"/>
      <c r="DJ39" s="623"/>
      <c r="DK39" s="624"/>
      <c r="DL39" s="602" t="s">
        <v>202</v>
      </c>
      <c r="DM39" s="623"/>
      <c r="DN39" s="623"/>
      <c r="DO39" s="623"/>
      <c r="DP39" s="623"/>
      <c r="DQ39" s="623"/>
      <c r="DR39" s="623"/>
      <c r="DS39" s="623"/>
      <c r="DT39" s="623"/>
      <c r="DU39" s="623"/>
      <c r="DV39" s="624"/>
      <c r="DW39" s="599" t="s">
        <v>202</v>
      </c>
      <c r="DX39" s="625"/>
      <c r="DY39" s="625"/>
      <c r="DZ39" s="625"/>
      <c r="EA39" s="625"/>
      <c r="EB39" s="625"/>
      <c r="EC39" s="627"/>
    </row>
    <row r="40" spans="2:133" ht="11.25" customHeight="1" x14ac:dyDescent="0.2">
      <c r="B40" s="597" t="s">
        <v>426</v>
      </c>
      <c r="C40" s="486"/>
      <c r="D40" s="486"/>
      <c r="E40" s="486"/>
      <c r="F40" s="486"/>
      <c r="G40" s="486"/>
      <c r="H40" s="486"/>
      <c r="I40" s="486"/>
      <c r="J40" s="486"/>
      <c r="K40" s="486"/>
      <c r="L40" s="486"/>
      <c r="M40" s="486"/>
      <c r="N40" s="486"/>
      <c r="O40" s="486"/>
      <c r="P40" s="486"/>
      <c r="Q40" s="598"/>
      <c r="R40" s="592">
        <v>15200</v>
      </c>
      <c r="S40" s="371"/>
      <c r="T40" s="371"/>
      <c r="U40" s="371"/>
      <c r="V40" s="371"/>
      <c r="W40" s="371"/>
      <c r="X40" s="371"/>
      <c r="Y40" s="593"/>
      <c r="Z40" s="594">
        <v>0.2</v>
      </c>
      <c r="AA40" s="594"/>
      <c r="AB40" s="594"/>
      <c r="AC40" s="594"/>
      <c r="AD40" s="595" t="s">
        <v>202</v>
      </c>
      <c r="AE40" s="595"/>
      <c r="AF40" s="595"/>
      <c r="AG40" s="595"/>
      <c r="AH40" s="595"/>
      <c r="AI40" s="595"/>
      <c r="AJ40" s="595"/>
      <c r="AK40" s="595"/>
      <c r="AL40" s="599" t="s">
        <v>202</v>
      </c>
      <c r="AM40" s="377"/>
      <c r="AN40" s="377"/>
      <c r="AO40" s="600"/>
      <c r="AQ40" s="643" t="s">
        <v>428</v>
      </c>
      <c r="AR40" s="374"/>
      <c r="AS40" s="374"/>
      <c r="AT40" s="374"/>
      <c r="AU40" s="374"/>
      <c r="AV40" s="374"/>
      <c r="AW40" s="374"/>
      <c r="AX40" s="374"/>
      <c r="AY40" s="644"/>
      <c r="AZ40" s="592" t="s">
        <v>202</v>
      </c>
      <c r="BA40" s="371"/>
      <c r="BB40" s="371"/>
      <c r="BC40" s="371"/>
      <c r="BD40" s="623"/>
      <c r="BE40" s="623"/>
      <c r="BF40" s="634"/>
      <c r="BG40" s="674" t="s">
        <v>430</v>
      </c>
      <c r="BH40" s="533"/>
      <c r="BI40" s="533"/>
      <c r="BJ40" s="533"/>
      <c r="BK40" s="533"/>
      <c r="BL40" s="7"/>
      <c r="BM40" s="486" t="s">
        <v>231</v>
      </c>
      <c r="BN40" s="486"/>
      <c r="BO40" s="486"/>
      <c r="BP40" s="486"/>
      <c r="BQ40" s="486"/>
      <c r="BR40" s="486"/>
      <c r="BS40" s="486"/>
      <c r="BT40" s="486"/>
      <c r="BU40" s="598"/>
      <c r="BV40" s="592">
        <v>101</v>
      </c>
      <c r="BW40" s="371"/>
      <c r="BX40" s="371"/>
      <c r="BY40" s="371"/>
      <c r="BZ40" s="371"/>
      <c r="CA40" s="371"/>
      <c r="CB40" s="603"/>
      <c r="CD40" s="597" t="s">
        <v>373</v>
      </c>
      <c r="CE40" s="486"/>
      <c r="CF40" s="486"/>
      <c r="CG40" s="486"/>
      <c r="CH40" s="486"/>
      <c r="CI40" s="486"/>
      <c r="CJ40" s="486"/>
      <c r="CK40" s="486"/>
      <c r="CL40" s="486"/>
      <c r="CM40" s="486"/>
      <c r="CN40" s="486"/>
      <c r="CO40" s="486"/>
      <c r="CP40" s="486"/>
      <c r="CQ40" s="598"/>
      <c r="CR40" s="592">
        <v>358844</v>
      </c>
      <c r="CS40" s="371"/>
      <c r="CT40" s="371"/>
      <c r="CU40" s="371"/>
      <c r="CV40" s="371"/>
      <c r="CW40" s="371"/>
      <c r="CX40" s="371"/>
      <c r="CY40" s="593"/>
      <c r="CZ40" s="599">
        <v>5.2</v>
      </c>
      <c r="DA40" s="625"/>
      <c r="DB40" s="625"/>
      <c r="DC40" s="626"/>
      <c r="DD40" s="602">
        <v>153844</v>
      </c>
      <c r="DE40" s="371"/>
      <c r="DF40" s="371"/>
      <c r="DG40" s="371"/>
      <c r="DH40" s="371"/>
      <c r="DI40" s="371"/>
      <c r="DJ40" s="371"/>
      <c r="DK40" s="593"/>
      <c r="DL40" s="602">
        <v>75380</v>
      </c>
      <c r="DM40" s="371"/>
      <c r="DN40" s="371"/>
      <c r="DO40" s="371"/>
      <c r="DP40" s="371"/>
      <c r="DQ40" s="371"/>
      <c r="DR40" s="371"/>
      <c r="DS40" s="371"/>
      <c r="DT40" s="371"/>
      <c r="DU40" s="371"/>
      <c r="DV40" s="593"/>
      <c r="DW40" s="599">
        <v>1.8</v>
      </c>
      <c r="DX40" s="625"/>
      <c r="DY40" s="625"/>
      <c r="DZ40" s="625"/>
      <c r="EA40" s="625"/>
      <c r="EB40" s="625"/>
      <c r="EC40" s="627"/>
    </row>
    <row r="41" spans="2:133" ht="11.25" customHeight="1" x14ac:dyDescent="0.2">
      <c r="B41" s="610" t="s">
        <v>427</v>
      </c>
      <c r="C41" s="611"/>
      <c r="D41" s="611"/>
      <c r="E41" s="611"/>
      <c r="F41" s="611"/>
      <c r="G41" s="611"/>
      <c r="H41" s="611"/>
      <c r="I41" s="611"/>
      <c r="J41" s="611"/>
      <c r="K41" s="611"/>
      <c r="L41" s="611"/>
      <c r="M41" s="611"/>
      <c r="N41" s="611"/>
      <c r="O41" s="611"/>
      <c r="P41" s="611"/>
      <c r="Q41" s="612"/>
      <c r="R41" s="645">
        <v>7745398</v>
      </c>
      <c r="S41" s="646"/>
      <c r="T41" s="646"/>
      <c r="U41" s="646"/>
      <c r="V41" s="646"/>
      <c r="W41" s="646"/>
      <c r="X41" s="646"/>
      <c r="Y41" s="647"/>
      <c r="Z41" s="648">
        <v>100</v>
      </c>
      <c r="AA41" s="648"/>
      <c r="AB41" s="648"/>
      <c r="AC41" s="648"/>
      <c r="AD41" s="649">
        <v>4079193</v>
      </c>
      <c r="AE41" s="649"/>
      <c r="AF41" s="649"/>
      <c r="AG41" s="649"/>
      <c r="AH41" s="649"/>
      <c r="AI41" s="649"/>
      <c r="AJ41" s="649"/>
      <c r="AK41" s="649"/>
      <c r="AL41" s="650">
        <v>100</v>
      </c>
      <c r="AM41" s="637"/>
      <c r="AN41" s="637"/>
      <c r="AO41" s="651"/>
      <c r="AQ41" s="643" t="s">
        <v>431</v>
      </c>
      <c r="AR41" s="374"/>
      <c r="AS41" s="374"/>
      <c r="AT41" s="374"/>
      <c r="AU41" s="374"/>
      <c r="AV41" s="374"/>
      <c r="AW41" s="374"/>
      <c r="AX41" s="374"/>
      <c r="AY41" s="644"/>
      <c r="AZ41" s="592">
        <v>90534</v>
      </c>
      <c r="BA41" s="371"/>
      <c r="BB41" s="371"/>
      <c r="BC41" s="371"/>
      <c r="BD41" s="623"/>
      <c r="BE41" s="623"/>
      <c r="BF41" s="634"/>
      <c r="BG41" s="674"/>
      <c r="BH41" s="533"/>
      <c r="BI41" s="533"/>
      <c r="BJ41" s="533"/>
      <c r="BK41" s="533"/>
      <c r="BL41" s="7"/>
      <c r="BM41" s="486" t="s">
        <v>343</v>
      </c>
      <c r="BN41" s="486"/>
      <c r="BO41" s="486"/>
      <c r="BP41" s="486"/>
      <c r="BQ41" s="486"/>
      <c r="BR41" s="486"/>
      <c r="BS41" s="486"/>
      <c r="BT41" s="486"/>
      <c r="BU41" s="598"/>
      <c r="BV41" s="592" t="s">
        <v>202</v>
      </c>
      <c r="BW41" s="371"/>
      <c r="BX41" s="371"/>
      <c r="BY41" s="371"/>
      <c r="BZ41" s="371"/>
      <c r="CA41" s="371"/>
      <c r="CB41" s="603"/>
      <c r="CD41" s="597" t="s">
        <v>285</v>
      </c>
      <c r="CE41" s="486"/>
      <c r="CF41" s="486"/>
      <c r="CG41" s="486"/>
      <c r="CH41" s="486"/>
      <c r="CI41" s="486"/>
      <c r="CJ41" s="486"/>
      <c r="CK41" s="486"/>
      <c r="CL41" s="486"/>
      <c r="CM41" s="486"/>
      <c r="CN41" s="486"/>
      <c r="CO41" s="486"/>
      <c r="CP41" s="486"/>
      <c r="CQ41" s="598"/>
      <c r="CR41" s="592" t="s">
        <v>202</v>
      </c>
      <c r="CS41" s="623"/>
      <c r="CT41" s="623"/>
      <c r="CU41" s="623"/>
      <c r="CV41" s="623"/>
      <c r="CW41" s="623"/>
      <c r="CX41" s="623"/>
      <c r="CY41" s="624"/>
      <c r="CZ41" s="599" t="s">
        <v>202</v>
      </c>
      <c r="DA41" s="625"/>
      <c r="DB41" s="625"/>
      <c r="DC41" s="626"/>
      <c r="DD41" s="602" t="s">
        <v>202</v>
      </c>
      <c r="DE41" s="623"/>
      <c r="DF41" s="623"/>
      <c r="DG41" s="623"/>
      <c r="DH41" s="623"/>
      <c r="DI41" s="623"/>
      <c r="DJ41" s="623"/>
      <c r="DK41" s="624"/>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2">
      <c r="AQ42" s="658" t="s">
        <v>433</v>
      </c>
      <c r="AR42" s="659"/>
      <c r="AS42" s="659"/>
      <c r="AT42" s="659"/>
      <c r="AU42" s="659"/>
      <c r="AV42" s="659"/>
      <c r="AW42" s="659"/>
      <c r="AX42" s="659"/>
      <c r="AY42" s="660"/>
      <c r="AZ42" s="645">
        <v>457576</v>
      </c>
      <c r="BA42" s="646"/>
      <c r="BB42" s="646"/>
      <c r="BC42" s="646"/>
      <c r="BD42" s="636"/>
      <c r="BE42" s="636"/>
      <c r="BF42" s="638"/>
      <c r="BG42" s="549"/>
      <c r="BH42" s="550"/>
      <c r="BI42" s="550"/>
      <c r="BJ42" s="550"/>
      <c r="BK42" s="550"/>
      <c r="BL42" s="20"/>
      <c r="BM42" s="611" t="s">
        <v>434</v>
      </c>
      <c r="BN42" s="611"/>
      <c r="BO42" s="611"/>
      <c r="BP42" s="611"/>
      <c r="BQ42" s="611"/>
      <c r="BR42" s="611"/>
      <c r="BS42" s="611"/>
      <c r="BT42" s="611"/>
      <c r="BU42" s="612"/>
      <c r="BV42" s="645">
        <v>364</v>
      </c>
      <c r="BW42" s="646"/>
      <c r="BX42" s="646"/>
      <c r="BY42" s="646"/>
      <c r="BZ42" s="646"/>
      <c r="CA42" s="646"/>
      <c r="CB42" s="661"/>
      <c r="CD42" s="597" t="s">
        <v>278</v>
      </c>
      <c r="CE42" s="486"/>
      <c r="CF42" s="486"/>
      <c r="CG42" s="486"/>
      <c r="CH42" s="486"/>
      <c r="CI42" s="486"/>
      <c r="CJ42" s="486"/>
      <c r="CK42" s="486"/>
      <c r="CL42" s="486"/>
      <c r="CM42" s="486"/>
      <c r="CN42" s="486"/>
      <c r="CO42" s="486"/>
      <c r="CP42" s="486"/>
      <c r="CQ42" s="598"/>
      <c r="CR42" s="592">
        <v>1076324</v>
      </c>
      <c r="CS42" s="623"/>
      <c r="CT42" s="623"/>
      <c r="CU42" s="623"/>
      <c r="CV42" s="623"/>
      <c r="CW42" s="623"/>
      <c r="CX42" s="623"/>
      <c r="CY42" s="624"/>
      <c r="CZ42" s="599">
        <v>15.6</v>
      </c>
      <c r="DA42" s="625"/>
      <c r="DB42" s="625"/>
      <c r="DC42" s="626"/>
      <c r="DD42" s="602">
        <v>326903</v>
      </c>
      <c r="DE42" s="623"/>
      <c r="DF42" s="623"/>
      <c r="DG42" s="623"/>
      <c r="DH42" s="623"/>
      <c r="DI42" s="623"/>
      <c r="DJ42" s="623"/>
      <c r="DK42" s="624"/>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2">
      <c r="B43" s="1" t="s">
        <v>48</v>
      </c>
      <c r="CD43" s="597" t="s">
        <v>85</v>
      </c>
      <c r="CE43" s="486"/>
      <c r="CF43" s="486"/>
      <c r="CG43" s="486"/>
      <c r="CH43" s="486"/>
      <c r="CI43" s="486"/>
      <c r="CJ43" s="486"/>
      <c r="CK43" s="486"/>
      <c r="CL43" s="486"/>
      <c r="CM43" s="486"/>
      <c r="CN43" s="486"/>
      <c r="CO43" s="486"/>
      <c r="CP43" s="486"/>
      <c r="CQ43" s="598"/>
      <c r="CR43" s="592">
        <v>11004</v>
      </c>
      <c r="CS43" s="623"/>
      <c r="CT43" s="623"/>
      <c r="CU43" s="623"/>
      <c r="CV43" s="623"/>
      <c r="CW43" s="623"/>
      <c r="CX43" s="623"/>
      <c r="CY43" s="624"/>
      <c r="CZ43" s="599">
        <v>0.2</v>
      </c>
      <c r="DA43" s="625"/>
      <c r="DB43" s="625"/>
      <c r="DC43" s="626"/>
      <c r="DD43" s="602">
        <v>11004</v>
      </c>
      <c r="DE43" s="623"/>
      <c r="DF43" s="623"/>
      <c r="DG43" s="623"/>
      <c r="DH43" s="623"/>
      <c r="DI43" s="623"/>
      <c r="DJ43" s="623"/>
      <c r="DK43" s="624"/>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2">
      <c r="B44" s="662" t="s">
        <v>412</v>
      </c>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62"/>
      <c r="AY44" s="662"/>
      <c r="AZ44" s="662"/>
      <c r="BA44" s="662"/>
      <c r="BB44" s="662"/>
      <c r="BC44" s="662"/>
      <c r="BD44" s="662"/>
      <c r="BE44" s="662"/>
      <c r="BF44" s="662"/>
      <c r="BG44" s="662"/>
      <c r="BH44" s="662"/>
      <c r="BI44" s="662"/>
      <c r="BJ44" s="662"/>
      <c r="BK44" s="662"/>
      <c r="BL44" s="662"/>
      <c r="BM44" s="662"/>
      <c r="BN44" s="662"/>
      <c r="BO44" s="662"/>
      <c r="BP44" s="662"/>
      <c r="BQ44" s="662"/>
      <c r="BR44" s="662"/>
      <c r="BS44" s="662"/>
      <c r="BT44" s="662"/>
      <c r="BU44" s="662"/>
      <c r="BV44" s="662"/>
      <c r="BW44" s="662"/>
      <c r="BX44" s="662"/>
      <c r="BY44" s="662"/>
      <c r="BZ44" s="662"/>
      <c r="CA44" s="662"/>
      <c r="CB44" s="662"/>
      <c r="CC44" s="663"/>
      <c r="CD44" s="572" t="s">
        <v>172</v>
      </c>
      <c r="CE44" s="565"/>
      <c r="CF44" s="597" t="s">
        <v>435</v>
      </c>
      <c r="CG44" s="486"/>
      <c r="CH44" s="486"/>
      <c r="CI44" s="486"/>
      <c r="CJ44" s="486"/>
      <c r="CK44" s="486"/>
      <c r="CL44" s="486"/>
      <c r="CM44" s="486"/>
      <c r="CN44" s="486"/>
      <c r="CO44" s="486"/>
      <c r="CP44" s="486"/>
      <c r="CQ44" s="598"/>
      <c r="CR44" s="592">
        <v>514745</v>
      </c>
      <c r="CS44" s="371"/>
      <c r="CT44" s="371"/>
      <c r="CU44" s="371"/>
      <c r="CV44" s="371"/>
      <c r="CW44" s="371"/>
      <c r="CX44" s="371"/>
      <c r="CY44" s="593"/>
      <c r="CZ44" s="599">
        <v>7.5</v>
      </c>
      <c r="DA44" s="377"/>
      <c r="DB44" s="377"/>
      <c r="DC44" s="604"/>
      <c r="DD44" s="602">
        <v>107769</v>
      </c>
      <c r="DE44" s="371"/>
      <c r="DF44" s="371"/>
      <c r="DG44" s="371"/>
      <c r="DH44" s="371"/>
      <c r="DI44" s="371"/>
      <c r="DJ44" s="371"/>
      <c r="DK44" s="593"/>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2">
      <c r="B45" s="662" t="s">
        <v>262</v>
      </c>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2"/>
      <c r="AY45" s="662"/>
      <c r="AZ45" s="662"/>
      <c r="BA45" s="662"/>
      <c r="BB45" s="662"/>
      <c r="BC45" s="662"/>
      <c r="BD45" s="662"/>
      <c r="BE45" s="662"/>
      <c r="BF45" s="662"/>
      <c r="BG45" s="662"/>
      <c r="BH45" s="662"/>
      <c r="BI45" s="662"/>
      <c r="BJ45" s="662"/>
      <c r="BK45" s="662"/>
      <c r="BL45" s="662"/>
      <c r="BM45" s="662"/>
      <c r="BN45" s="662"/>
      <c r="BO45" s="662"/>
      <c r="BP45" s="662"/>
      <c r="BQ45" s="662"/>
      <c r="BR45" s="662"/>
      <c r="BS45" s="662"/>
      <c r="BT45" s="662"/>
      <c r="BU45" s="662"/>
      <c r="BV45" s="662"/>
      <c r="BW45" s="662"/>
      <c r="BX45" s="662"/>
      <c r="BY45" s="662"/>
      <c r="BZ45" s="662"/>
      <c r="CA45" s="662"/>
      <c r="CB45" s="662"/>
      <c r="CC45" s="663"/>
      <c r="CD45" s="573"/>
      <c r="CE45" s="568"/>
      <c r="CF45" s="597" t="s">
        <v>436</v>
      </c>
      <c r="CG45" s="486"/>
      <c r="CH45" s="486"/>
      <c r="CI45" s="486"/>
      <c r="CJ45" s="486"/>
      <c r="CK45" s="486"/>
      <c r="CL45" s="486"/>
      <c r="CM45" s="486"/>
      <c r="CN45" s="486"/>
      <c r="CO45" s="486"/>
      <c r="CP45" s="486"/>
      <c r="CQ45" s="598"/>
      <c r="CR45" s="592">
        <v>150569</v>
      </c>
      <c r="CS45" s="623"/>
      <c r="CT45" s="623"/>
      <c r="CU45" s="623"/>
      <c r="CV45" s="623"/>
      <c r="CW45" s="623"/>
      <c r="CX45" s="623"/>
      <c r="CY45" s="624"/>
      <c r="CZ45" s="599">
        <v>2.2000000000000002</v>
      </c>
      <c r="DA45" s="625"/>
      <c r="DB45" s="625"/>
      <c r="DC45" s="626"/>
      <c r="DD45" s="602">
        <v>1136</v>
      </c>
      <c r="DE45" s="623"/>
      <c r="DF45" s="623"/>
      <c r="DG45" s="623"/>
      <c r="DH45" s="623"/>
      <c r="DI45" s="623"/>
      <c r="DJ45" s="623"/>
      <c r="DK45" s="624"/>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2">
      <c r="B46" s="41"/>
      <c r="CD46" s="573"/>
      <c r="CE46" s="568"/>
      <c r="CF46" s="597" t="s">
        <v>437</v>
      </c>
      <c r="CG46" s="486"/>
      <c r="CH46" s="486"/>
      <c r="CI46" s="486"/>
      <c r="CJ46" s="486"/>
      <c r="CK46" s="486"/>
      <c r="CL46" s="486"/>
      <c r="CM46" s="486"/>
      <c r="CN46" s="486"/>
      <c r="CO46" s="486"/>
      <c r="CP46" s="486"/>
      <c r="CQ46" s="598"/>
      <c r="CR46" s="592">
        <v>301582</v>
      </c>
      <c r="CS46" s="371"/>
      <c r="CT46" s="371"/>
      <c r="CU46" s="371"/>
      <c r="CV46" s="371"/>
      <c r="CW46" s="371"/>
      <c r="CX46" s="371"/>
      <c r="CY46" s="593"/>
      <c r="CZ46" s="599">
        <v>4.4000000000000004</v>
      </c>
      <c r="DA46" s="377"/>
      <c r="DB46" s="377"/>
      <c r="DC46" s="604"/>
      <c r="DD46" s="602">
        <v>88118</v>
      </c>
      <c r="DE46" s="371"/>
      <c r="DF46" s="371"/>
      <c r="DG46" s="371"/>
      <c r="DH46" s="371"/>
      <c r="DI46" s="371"/>
      <c r="DJ46" s="371"/>
      <c r="DK46" s="593"/>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2">
      <c r="B47" s="41"/>
      <c r="CD47" s="573"/>
      <c r="CE47" s="568"/>
      <c r="CF47" s="597" t="s">
        <v>438</v>
      </c>
      <c r="CG47" s="486"/>
      <c r="CH47" s="486"/>
      <c r="CI47" s="486"/>
      <c r="CJ47" s="486"/>
      <c r="CK47" s="486"/>
      <c r="CL47" s="486"/>
      <c r="CM47" s="486"/>
      <c r="CN47" s="486"/>
      <c r="CO47" s="486"/>
      <c r="CP47" s="486"/>
      <c r="CQ47" s="598"/>
      <c r="CR47" s="592">
        <v>561579</v>
      </c>
      <c r="CS47" s="623"/>
      <c r="CT47" s="623"/>
      <c r="CU47" s="623"/>
      <c r="CV47" s="623"/>
      <c r="CW47" s="623"/>
      <c r="CX47" s="623"/>
      <c r="CY47" s="624"/>
      <c r="CZ47" s="599">
        <v>8.1</v>
      </c>
      <c r="DA47" s="625"/>
      <c r="DB47" s="625"/>
      <c r="DC47" s="626"/>
      <c r="DD47" s="602">
        <v>219134</v>
      </c>
      <c r="DE47" s="623"/>
      <c r="DF47" s="623"/>
      <c r="DG47" s="623"/>
      <c r="DH47" s="623"/>
      <c r="DI47" s="623"/>
      <c r="DJ47" s="623"/>
      <c r="DK47" s="624"/>
      <c r="DL47" s="652"/>
      <c r="DM47" s="653"/>
      <c r="DN47" s="653"/>
      <c r="DO47" s="653"/>
      <c r="DP47" s="653"/>
      <c r="DQ47" s="653"/>
      <c r="DR47" s="653"/>
      <c r="DS47" s="653"/>
      <c r="DT47" s="653"/>
      <c r="DU47" s="653"/>
      <c r="DV47" s="654"/>
      <c r="DW47" s="655"/>
      <c r="DX47" s="656"/>
      <c r="DY47" s="656"/>
      <c r="DZ47" s="656"/>
      <c r="EA47" s="656"/>
      <c r="EB47" s="656"/>
      <c r="EC47" s="657"/>
    </row>
    <row r="48" spans="2:133" ht="11" x14ac:dyDescent="0.2">
      <c r="B48" s="41"/>
      <c r="CD48" s="574"/>
      <c r="CE48" s="576"/>
      <c r="CF48" s="597" t="s">
        <v>440</v>
      </c>
      <c r="CG48" s="486"/>
      <c r="CH48" s="486"/>
      <c r="CI48" s="486"/>
      <c r="CJ48" s="486"/>
      <c r="CK48" s="486"/>
      <c r="CL48" s="486"/>
      <c r="CM48" s="486"/>
      <c r="CN48" s="486"/>
      <c r="CO48" s="486"/>
      <c r="CP48" s="486"/>
      <c r="CQ48" s="598"/>
      <c r="CR48" s="592" t="s">
        <v>202</v>
      </c>
      <c r="CS48" s="371"/>
      <c r="CT48" s="371"/>
      <c r="CU48" s="371"/>
      <c r="CV48" s="371"/>
      <c r="CW48" s="371"/>
      <c r="CX48" s="371"/>
      <c r="CY48" s="593"/>
      <c r="CZ48" s="599" t="s">
        <v>202</v>
      </c>
      <c r="DA48" s="377"/>
      <c r="DB48" s="377"/>
      <c r="DC48" s="604"/>
      <c r="DD48" s="602" t="s">
        <v>202</v>
      </c>
      <c r="DE48" s="371"/>
      <c r="DF48" s="371"/>
      <c r="DG48" s="371"/>
      <c r="DH48" s="371"/>
      <c r="DI48" s="371"/>
      <c r="DJ48" s="371"/>
      <c r="DK48" s="593"/>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2">
      <c r="B49" s="41"/>
      <c r="CD49" s="610" t="s">
        <v>191</v>
      </c>
      <c r="CE49" s="611"/>
      <c r="CF49" s="611"/>
      <c r="CG49" s="611"/>
      <c r="CH49" s="611"/>
      <c r="CI49" s="611"/>
      <c r="CJ49" s="611"/>
      <c r="CK49" s="611"/>
      <c r="CL49" s="611"/>
      <c r="CM49" s="611"/>
      <c r="CN49" s="611"/>
      <c r="CO49" s="611"/>
      <c r="CP49" s="611"/>
      <c r="CQ49" s="612"/>
      <c r="CR49" s="645">
        <v>6909228</v>
      </c>
      <c r="CS49" s="636"/>
      <c r="CT49" s="636"/>
      <c r="CU49" s="636"/>
      <c r="CV49" s="636"/>
      <c r="CW49" s="636"/>
      <c r="CX49" s="636"/>
      <c r="CY49" s="664"/>
      <c r="CZ49" s="650">
        <v>100</v>
      </c>
      <c r="DA49" s="665"/>
      <c r="DB49" s="665"/>
      <c r="DC49" s="666"/>
      <c r="DD49" s="667">
        <v>4795479</v>
      </c>
      <c r="DE49" s="636"/>
      <c r="DF49" s="636"/>
      <c r="DG49" s="636"/>
      <c r="DH49" s="636"/>
      <c r="DI49" s="636"/>
      <c r="DJ49" s="636"/>
      <c r="DK49" s="664"/>
      <c r="DL49" s="668"/>
      <c r="DM49" s="669"/>
      <c r="DN49" s="669"/>
      <c r="DO49" s="669"/>
      <c r="DP49" s="669"/>
      <c r="DQ49" s="669"/>
      <c r="DR49" s="669"/>
      <c r="DS49" s="669"/>
      <c r="DT49" s="669"/>
      <c r="DU49" s="669"/>
      <c r="DV49" s="670"/>
      <c r="DW49" s="671"/>
      <c r="DX49" s="672"/>
      <c r="DY49" s="672"/>
      <c r="DZ49" s="672"/>
      <c r="EA49" s="672"/>
      <c r="EB49" s="672"/>
      <c r="EC49" s="673"/>
    </row>
  </sheetData>
  <sheetProtection algorithmName="SHA-512" hashValue="ehi3giJHngZGOdMoDohqzoEfM/DH5kjkAT0TJ8RJLnnHb1QSl8SHEnd5894lW/4cyLnzi7SCBm0cX97IXDSJVw==" saltValue="b+iA/AwOQVf7IDNfKyon8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8" t="s">
        <v>296</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9" t="s">
        <v>300</v>
      </c>
      <c r="DK2" s="680"/>
      <c r="DL2" s="680"/>
      <c r="DM2" s="680"/>
      <c r="DN2" s="680"/>
      <c r="DO2" s="681"/>
      <c r="DP2" s="50"/>
      <c r="DQ2" s="679" t="s">
        <v>301</v>
      </c>
      <c r="DR2" s="680"/>
      <c r="DS2" s="680"/>
      <c r="DT2" s="680"/>
      <c r="DU2" s="680"/>
      <c r="DV2" s="680"/>
      <c r="DW2" s="680"/>
      <c r="DX2" s="680"/>
      <c r="DY2" s="680"/>
      <c r="DZ2" s="681"/>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2" t="s">
        <v>441</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56"/>
      <c r="BA4" s="56"/>
      <c r="BB4" s="56"/>
      <c r="BC4" s="56"/>
      <c r="BD4" s="56"/>
      <c r="BE4" s="67"/>
      <c r="BF4" s="67"/>
      <c r="BG4" s="67"/>
      <c r="BH4" s="67"/>
      <c r="BI4" s="67"/>
      <c r="BJ4" s="67"/>
      <c r="BK4" s="67"/>
      <c r="BL4" s="67"/>
      <c r="BM4" s="67"/>
      <c r="BN4" s="67"/>
      <c r="BO4" s="67"/>
      <c r="BP4" s="67"/>
      <c r="BQ4" s="683" t="s">
        <v>442</v>
      </c>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7"/>
    </row>
    <row r="5" spans="1:131" s="47" customFormat="1" ht="26.25" customHeight="1" x14ac:dyDescent="0.2">
      <c r="A5" s="937" t="s">
        <v>443</v>
      </c>
      <c r="B5" s="938"/>
      <c r="C5" s="938"/>
      <c r="D5" s="938"/>
      <c r="E5" s="938"/>
      <c r="F5" s="938"/>
      <c r="G5" s="938"/>
      <c r="H5" s="938"/>
      <c r="I5" s="938"/>
      <c r="J5" s="938"/>
      <c r="K5" s="938"/>
      <c r="L5" s="938"/>
      <c r="M5" s="938"/>
      <c r="N5" s="938"/>
      <c r="O5" s="938"/>
      <c r="P5" s="939"/>
      <c r="Q5" s="943" t="s">
        <v>178</v>
      </c>
      <c r="R5" s="944"/>
      <c r="S5" s="944"/>
      <c r="T5" s="944"/>
      <c r="U5" s="945"/>
      <c r="V5" s="943" t="s">
        <v>444</v>
      </c>
      <c r="W5" s="944"/>
      <c r="X5" s="944"/>
      <c r="Y5" s="944"/>
      <c r="Z5" s="945"/>
      <c r="AA5" s="943" t="s">
        <v>445</v>
      </c>
      <c r="AB5" s="944"/>
      <c r="AC5" s="944"/>
      <c r="AD5" s="944"/>
      <c r="AE5" s="944"/>
      <c r="AF5" s="949" t="s">
        <v>175</v>
      </c>
      <c r="AG5" s="944"/>
      <c r="AH5" s="944"/>
      <c r="AI5" s="944"/>
      <c r="AJ5" s="950"/>
      <c r="AK5" s="944" t="s">
        <v>447</v>
      </c>
      <c r="AL5" s="944"/>
      <c r="AM5" s="944"/>
      <c r="AN5" s="944"/>
      <c r="AO5" s="945"/>
      <c r="AP5" s="943" t="s">
        <v>448</v>
      </c>
      <c r="AQ5" s="944"/>
      <c r="AR5" s="944"/>
      <c r="AS5" s="944"/>
      <c r="AT5" s="945"/>
      <c r="AU5" s="943" t="s">
        <v>451</v>
      </c>
      <c r="AV5" s="944"/>
      <c r="AW5" s="944"/>
      <c r="AX5" s="944"/>
      <c r="AY5" s="950"/>
      <c r="AZ5" s="56"/>
      <c r="BA5" s="56"/>
      <c r="BB5" s="56"/>
      <c r="BC5" s="56"/>
      <c r="BD5" s="56"/>
      <c r="BE5" s="67"/>
      <c r="BF5" s="67"/>
      <c r="BG5" s="67"/>
      <c r="BH5" s="67"/>
      <c r="BI5" s="67"/>
      <c r="BJ5" s="67"/>
      <c r="BK5" s="67"/>
      <c r="BL5" s="67"/>
      <c r="BM5" s="67"/>
      <c r="BN5" s="67"/>
      <c r="BO5" s="67"/>
      <c r="BP5" s="67"/>
      <c r="BQ5" s="937" t="s">
        <v>452</v>
      </c>
      <c r="BR5" s="938"/>
      <c r="BS5" s="938"/>
      <c r="BT5" s="938"/>
      <c r="BU5" s="938"/>
      <c r="BV5" s="938"/>
      <c r="BW5" s="938"/>
      <c r="BX5" s="938"/>
      <c r="BY5" s="938"/>
      <c r="BZ5" s="938"/>
      <c r="CA5" s="938"/>
      <c r="CB5" s="938"/>
      <c r="CC5" s="938"/>
      <c r="CD5" s="938"/>
      <c r="CE5" s="938"/>
      <c r="CF5" s="938"/>
      <c r="CG5" s="939"/>
      <c r="CH5" s="943" t="s">
        <v>369</v>
      </c>
      <c r="CI5" s="944"/>
      <c r="CJ5" s="944"/>
      <c r="CK5" s="944"/>
      <c r="CL5" s="945"/>
      <c r="CM5" s="943" t="s">
        <v>322</v>
      </c>
      <c r="CN5" s="944"/>
      <c r="CO5" s="944"/>
      <c r="CP5" s="944"/>
      <c r="CQ5" s="945"/>
      <c r="CR5" s="943" t="s">
        <v>242</v>
      </c>
      <c r="CS5" s="944"/>
      <c r="CT5" s="944"/>
      <c r="CU5" s="944"/>
      <c r="CV5" s="945"/>
      <c r="CW5" s="943" t="s">
        <v>50</v>
      </c>
      <c r="CX5" s="944"/>
      <c r="CY5" s="944"/>
      <c r="CZ5" s="944"/>
      <c r="DA5" s="945"/>
      <c r="DB5" s="943" t="s">
        <v>453</v>
      </c>
      <c r="DC5" s="944"/>
      <c r="DD5" s="944"/>
      <c r="DE5" s="944"/>
      <c r="DF5" s="945"/>
      <c r="DG5" s="953" t="s">
        <v>239</v>
      </c>
      <c r="DH5" s="954"/>
      <c r="DI5" s="954"/>
      <c r="DJ5" s="954"/>
      <c r="DK5" s="955"/>
      <c r="DL5" s="953" t="s">
        <v>457</v>
      </c>
      <c r="DM5" s="954"/>
      <c r="DN5" s="954"/>
      <c r="DO5" s="954"/>
      <c r="DP5" s="955"/>
      <c r="DQ5" s="943" t="s">
        <v>458</v>
      </c>
      <c r="DR5" s="944"/>
      <c r="DS5" s="944"/>
      <c r="DT5" s="944"/>
      <c r="DU5" s="945"/>
      <c r="DV5" s="943" t="s">
        <v>451</v>
      </c>
      <c r="DW5" s="944"/>
      <c r="DX5" s="944"/>
      <c r="DY5" s="944"/>
      <c r="DZ5" s="950"/>
      <c r="EA5" s="67"/>
    </row>
    <row r="6" spans="1:131" s="47" customFormat="1" ht="26.25" customHeight="1" x14ac:dyDescent="0.2">
      <c r="A6" s="940"/>
      <c r="B6" s="941"/>
      <c r="C6" s="941"/>
      <c r="D6" s="941"/>
      <c r="E6" s="941"/>
      <c r="F6" s="941"/>
      <c r="G6" s="941"/>
      <c r="H6" s="941"/>
      <c r="I6" s="941"/>
      <c r="J6" s="941"/>
      <c r="K6" s="941"/>
      <c r="L6" s="941"/>
      <c r="M6" s="941"/>
      <c r="N6" s="941"/>
      <c r="O6" s="941"/>
      <c r="P6" s="942"/>
      <c r="Q6" s="946"/>
      <c r="R6" s="947"/>
      <c r="S6" s="947"/>
      <c r="T6" s="947"/>
      <c r="U6" s="948"/>
      <c r="V6" s="946"/>
      <c r="W6" s="947"/>
      <c r="X6" s="947"/>
      <c r="Y6" s="947"/>
      <c r="Z6" s="948"/>
      <c r="AA6" s="946"/>
      <c r="AB6" s="947"/>
      <c r="AC6" s="947"/>
      <c r="AD6" s="947"/>
      <c r="AE6" s="947"/>
      <c r="AF6" s="951"/>
      <c r="AG6" s="947"/>
      <c r="AH6" s="947"/>
      <c r="AI6" s="947"/>
      <c r="AJ6" s="952"/>
      <c r="AK6" s="947"/>
      <c r="AL6" s="947"/>
      <c r="AM6" s="947"/>
      <c r="AN6" s="947"/>
      <c r="AO6" s="948"/>
      <c r="AP6" s="946"/>
      <c r="AQ6" s="947"/>
      <c r="AR6" s="947"/>
      <c r="AS6" s="947"/>
      <c r="AT6" s="948"/>
      <c r="AU6" s="946"/>
      <c r="AV6" s="947"/>
      <c r="AW6" s="947"/>
      <c r="AX6" s="947"/>
      <c r="AY6" s="952"/>
      <c r="AZ6" s="56"/>
      <c r="BA6" s="56"/>
      <c r="BB6" s="56"/>
      <c r="BC6" s="56"/>
      <c r="BD6" s="56"/>
      <c r="BE6" s="67"/>
      <c r="BF6" s="67"/>
      <c r="BG6" s="67"/>
      <c r="BH6" s="67"/>
      <c r="BI6" s="67"/>
      <c r="BJ6" s="67"/>
      <c r="BK6" s="67"/>
      <c r="BL6" s="67"/>
      <c r="BM6" s="67"/>
      <c r="BN6" s="67"/>
      <c r="BO6" s="67"/>
      <c r="BP6" s="67"/>
      <c r="BQ6" s="940"/>
      <c r="BR6" s="941"/>
      <c r="BS6" s="941"/>
      <c r="BT6" s="941"/>
      <c r="BU6" s="941"/>
      <c r="BV6" s="941"/>
      <c r="BW6" s="941"/>
      <c r="BX6" s="941"/>
      <c r="BY6" s="941"/>
      <c r="BZ6" s="941"/>
      <c r="CA6" s="941"/>
      <c r="CB6" s="941"/>
      <c r="CC6" s="941"/>
      <c r="CD6" s="941"/>
      <c r="CE6" s="941"/>
      <c r="CF6" s="941"/>
      <c r="CG6" s="942"/>
      <c r="CH6" s="946"/>
      <c r="CI6" s="947"/>
      <c r="CJ6" s="947"/>
      <c r="CK6" s="947"/>
      <c r="CL6" s="948"/>
      <c r="CM6" s="946"/>
      <c r="CN6" s="947"/>
      <c r="CO6" s="947"/>
      <c r="CP6" s="947"/>
      <c r="CQ6" s="948"/>
      <c r="CR6" s="946"/>
      <c r="CS6" s="947"/>
      <c r="CT6" s="947"/>
      <c r="CU6" s="947"/>
      <c r="CV6" s="948"/>
      <c r="CW6" s="946"/>
      <c r="CX6" s="947"/>
      <c r="CY6" s="947"/>
      <c r="CZ6" s="947"/>
      <c r="DA6" s="948"/>
      <c r="DB6" s="946"/>
      <c r="DC6" s="947"/>
      <c r="DD6" s="947"/>
      <c r="DE6" s="947"/>
      <c r="DF6" s="948"/>
      <c r="DG6" s="956"/>
      <c r="DH6" s="957"/>
      <c r="DI6" s="957"/>
      <c r="DJ6" s="957"/>
      <c r="DK6" s="958"/>
      <c r="DL6" s="956"/>
      <c r="DM6" s="957"/>
      <c r="DN6" s="957"/>
      <c r="DO6" s="957"/>
      <c r="DP6" s="958"/>
      <c r="DQ6" s="946"/>
      <c r="DR6" s="947"/>
      <c r="DS6" s="947"/>
      <c r="DT6" s="947"/>
      <c r="DU6" s="948"/>
      <c r="DV6" s="946"/>
      <c r="DW6" s="947"/>
      <c r="DX6" s="947"/>
      <c r="DY6" s="947"/>
      <c r="DZ6" s="952"/>
      <c r="EA6" s="67"/>
    </row>
    <row r="7" spans="1:131" s="47" customFormat="1" ht="26.25" customHeight="1" x14ac:dyDescent="0.2">
      <c r="A7" s="51">
        <v>1</v>
      </c>
      <c r="B7" s="684" t="s">
        <v>265</v>
      </c>
      <c r="C7" s="685"/>
      <c r="D7" s="685"/>
      <c r="E7" s="685"/>
      <c r="F7" s="685"/>
      <c r="G7" s="685"/>
      <c r="H7" s="685"/>
      <c r="I7" s="685"/>
      <c r="J7" s="685"/>
      <c r="K7" s="685"/>
      <c r="L7" s="685"/>
      <c r="M7" s="685"/>
      <c r="N7" s="685"/>
      <c r="O7" s="685"/>
      <c r="P7" s="686"/>
      <c r="Q7" s="687">
        <v>7679</v>
      </c>
      <c r="R7" s="688"/>
      <c r="S7" s="688"/>
      <c r="T7" s="688"/>
      <c r="U7" s="688"/>
      <c r="V7" s="688">
        <v>6851</v>
      </c>
      <c r="W7" s="688"/>
      <c r="X7" s="688"/>
      <c r="Y7" s="688"/>
      <c r="Z7" s="688"/>
      <c r="AA7" s="688">
        <v>828</v>
      </c>
      <c r="AB7" s="688"/>
      <c r="AC7" s="688"/>
      <c r="AD7" s="688"/>
      <c r="AE7" s="689"/>
      <c r="AF7" s="690">
        <v>166</v>
      </c>
      <c r="AG7" s="691"/>
      <c r="AH7" s="691"/>
      <c r="AI7" s="691"/>
      <c r="AJ7" s="692"/>
      <c r="AK7" s="693">
        <v>737</v>
      </c>
      <c r="AL7" s="688"/>
      <c r="AM7" s="688"/>
      <c r="AN7" s="688"/>
      <c r="AO7" s="688"/>
      <c r="AP7" s="688">
        <v>6138</v>
      </c>
      <c r="AQ7" s="688"/>
      <c r="AR7" s="688"/>
      <c r="AS7" s="688"/>
      <c r="AT7" s="688"/>
      <c r="AU7" s="694"/>
      <c r="AV7" s="694"/>
      <c r="AW7" s="694"/>
      <c r="AX7" s="694"/>
      <c r="AY7" s="695"/>
      <c r="AZ7" s="56"/>
      <c r="BA7" s="56"/>
      <c r="BB7" s="56"/>
      <c r="BC7" s="56"/>
      <c r="BD7" s="56"/>
      <c r="BE7" s="67"/>
      <c r="BF7" s="67"/>
      <c r="BG7" s="67"/>
      <c r="BH7" s="67"/>
      <c r="BI7" s="67"/>
      <c r="BJ7" s="67"/>
      <c r="BK7" s="67"/>
      <c r="BL7" s="67"/>
      <c r="BM7" s="67"/>
      <c r="BN7" s="67"/>
      <c r="BO7" s="67"/>
      <c r="BP7" s="67"/>
      <c r="BQ7" s="51">
        <v>1</v>
      </c>
      <c r="BR7" s="71"/>
      <c r="BS7" s="684" t="s">
        <v>545</v>
      </c>
      <c r="BT7" s="685"/>
      <c r="BU7" s="685"/>
      <c r="BV7" s="685"/>
      <c r="BW7" s="685"/>
      <c r="BX7" s="685"/>
      <c r="BY7" s="685"/>
      <c r="BZ7" s="685"/>
      <c r="CA7" s="685"/>
      <c r="CB7" s="685"/>
      <c r="CC7" s="685"/>
      <c r="CD7" s="685"/>
      <c r="CE7" s="685"/>
      <c r="CF7" s="685"/>
      <c r="CG7" s="686"/>
      <c r="CH7" s="696">
        <v>5</v>
      </c>
      <c r="CI7" s="697"/>
      <c r="CJ7" s="697"/>
      <c r="CK7" s="697"/>
      <c r="CL7" s="698"/>
      <c r="CM7" s="696">
        <v>227</v>
      </c>
      <c r="CN7" s="697"/>
      <c r="CO7" s="697"/>
      <c r="CP7" s="697"/>
      <c r="CQ7" s="698"/>
      <c r="CR7" s="696">
        <v>90</v>
      </c>
      <c r="CS7" s="697"/>
      <c r="CT7" s="697"/>
      <c r="CU7" s="697"/>
      <c r="CV7" s="698"/>
      <c r="CW7" s="696" t="s">
        <v>202</v>
      </c>
      <c r="CX7" s="697"/>
      <c r="CY7" s="697"/>
      <c r="CZ7" s="697"/>
      <c r="DA7" s="698"/>
      <c r="DB7" s="696" t="s">
        <v>202</v>
      </c>
      <c r="DC7" s="697"/>
      <c r="DD7" s="697"/>
      <c r="DE7" s="697"/>
      <c r="DF7" s="698"/>
      <c r="DG7" s="696" t="s">
        <v>202</v>
      </c>
      <c r="DH7" s="697"/>
      <c r="DI7" s="697"/>
      <c r="DJ7" s="697"/>
      <c r="DK7" s="698"/>
      <c r="DL7" s="696" t="s">
        <v>202</v>
      </c>
      <c r="DM7" s="697"/>
      <c r="DN7" s="697"/>
      <c r="DO7" s="697"/>
      <c r="DP7" s="698"/>
      <c r="DQ7" s="696" t="s">
        <v>202</v>
      </c>
      <c r="DR7" s="697"/>
      <c r="DS7" s="697"/>
      <c r="DT7" s="697"/>
      <c r="DU7" s="698"/>
      <c r="DV7" s="684"/>
      <c r="DW7" s="685"/>
      <c r="DX7" s="685"/>
      <c r="DY7" s="685"/>
      <c r="DZ7" s="699"/>
      <c r="EA7" s="67"/>
    </row>
    <row r="8" spans="1:131" s="47" customFormat="1" ht="26.25" customHeight="1" x14ac:dyDescent="0.2">
      <c r="A8" s="52">
        <v>2</v>
      </c>
      <c r="B8" s="700" t="s">
        <v>429</v>
      </c>
      <c r="C8" s="701"/>
      <c r="D8" s="701"/>
      <c r="E8" s="701"/>
      <c r="F8" s="701"/>
      <c r="G8" s="701"/>
      <c r="H8" s="701"/>
      <c r="I8" s="701"/>
      <c r="J8" s="701"/>
      <c r="K8" s="701"/>
      <c r="L8" s="701"/>
      <c r="M8" s="701"/>
      <c r="N8" s="701"/>
      <c r="O8" s="701"/>
      <c r="P8" s="702"/>
      <c r="Q8" s="703">
        <v>87</v>
      </c>
      <c r="R8" s="704"/>
      <c r="S8" s="704"/>
      <c r="T8" s="704"/>
      <c r="U8" s="704"/>
      <c r="V8" s="704">
        <v>79</v>
      </c>
      <c r="W8" s="704"/>
      <c r="X8" s="704"/>
      <c r="Y8" s="704"/>
      <c r="Z8" s="704"/>
      <c r="AA8" s="704">
        <v>8</v>
      </c>
      <c r="AB8" s="704"/>
      <c r="AC8" s="704"/>
      <c r="AD8" s="704"/>
      <c r="AE8" s="705"/>
      <c r="AF8" s="706">
        <v>8</v>
      </c>
      <c r="AG8" s="707"/>
      <c r="AH8" s="707"/>
      <c r="AI8" s="707"/>
      <c r="AJ8" s="708"/>
      <c r="AK8" s="709">
        <v>13</v>
      </c>
      <c r="AL8" s="704"/>
      <c r="AM8" s="704"/>
      <c r="AN8" s="704"/>
      <c r="AO8" s="704"/>
      <c r="AP8" s="704" t="s">
        <v>202</v>
      </c>
      <c r="AQ8" s="704"/>
      <c r="AR8" s="704"/>
      <c r="AS8" s="704"/>
      <c r="AT8" s="704"/>
      <c r="AU8" s="710"/>
      <c r="AV8" s="710"/>
      <c r="AW8" s="710"/>
      <c r="AX8" s="710"/>
      <c r="AY8" s="711"/>
      <c r="AZ8" s="56"/>
      <c r="BA8" s="56"/>
      <c r="BB8" s="56"/>
      <c r="BC8" s="56"/>
      <c r="BD8" s="56"/>
      <c r="BE8" s="67"/>
      <c r="BF8" s="67"/>
      <c r="BG8" s="67"/>
      <c r="BH8" s="67"/>
      <c r="BI8" s="67"/>
      <c r="BJ8" s="67"/>
      <c r="BK8" s="67"/>
      <c r="BL8" s="67"/>
      <c r="BM8" s="67"/>
      <c r="BN8" s="67"/>
      <c r="BO8" s="67"/>
      <c r="BP8" s="67"/>
      <c r="BQ8" s="52">
        <v>2</v>
      </c>
      <c r="BR8" s="72"/>
      <c r="BS8" s="700" t="s">
        <v>396</v>
      </c>
      <c r="BT8" s="701"/>
      <c r="BU8" s="701"/>
      <c r="BV8" s="701"/>
      <c r="BW8" s="701"/>
      <c r="BX8" s="701"/>
      <c r="BY8" s="701"/>
      <c r="BZ8" s="701"/>
      <c r="CA8" s="701"/>
      <c r="CB8" s="701"/>
      <c r="CC8" s="701"/>
      <c r="CD8" s="701"/>
      <c r="CE8" s="701"/>
      <c r="CF8" s="701"/>
      <c r="CG8" s="702"/>
      <c r="CH8" s="712">
        <v>-10</v>
      </c>
      <c r="CI8" s="707"/>
      <c r="CJ8" s="707"/>
      <c r="CK8" s="707"/>
      <c r="CL8" s="713"/>
      <c r="CM8" s="712">
        <v>-9</v>
      </c>
      <c r="CN8" s="707"/>
      <c r="CO8" s="707"/>
      <c r="CP8" s="707"/>
      <c r="CQ8" s="713"/>
      <c r="CR8" s="712">
        <v>60</v>
      </c>
      <c r="CS8" s="707"/>
      <c r="CT8" s="707"/>
      <c r="CU8" s="707"/>
      <c r="CV8" s="713"/>
      <c r="CW8" s="712" t="s">
        <v>202</v>
      </c>
      <c r="CX8" s="707"/>
      <c r="CY8" s="707"/>
      <c r="CZ8" s="707"/>
      <c r="DA8" s="713"/>
      <c r="DB8" s="712">
        <v>15</v>
      </c>
      <c r="DC8" s="707"/>
      <c r="DD8" s="707"/>
      <c r="DE8" s="707"/>
      <c r="DF8" s="713"/>
      <c r="DG8" s="712" t="s">
        <v>202</v>
      </c>
      <c r="DH8" s="707"/>
      <c r="DI8" s="707"/>
      <c r="DJ8" s="707"/>
      <c r="DK8" s="713"/>
      <c r="DL8" s="712" t="s">
        <v>202</v>
      </c>
      <c r="DM8" s="707"/>
      <c r="DN8" s="707"/>
      <c r="DO8" s="707"/>
      <c r="DP8" s="713"/>
      <c r="DQ8" s="712" t="s">
        <v>202</v>
      </c>
      <c r="DR8" s="707"/>
      <c r="DS8" s="707"/>
      <c r="DT8" s="707"/>
      <c r="DU8" s="713"/>
      <c r="DV8" s="700"/>
      <c r="DW8" s="701"/>
      <c r="DX8" s="701"/>
      <c r="DY8" s="701"/>
      <c r="DZ8" s="714"/>
      <c r="EA8" s="67"/>
    </row>
    <row r="9" spans="1:131" s="47" customFormat="1" ht="26.25" customHeight="1" x14ac:dyDescent="0.2">
      <c r="A9" s="52">
        <v>3</v>
      </c>
      <c r="B9" s="700"/>
      <c r="C9" s="701"/>
      <c r="D9" s="701"/>
      <c r="E9" s="701"/>
      <c r="F9" s="701"/>
      <c r="G9" s="701"/>
      <c r="H9" s="701"/>
      <c r="I9" s="701"/>
      <c r="J9" s="701"/>
      <c r="K9" s="701"/>
      <c r="L9" s="701"/>
      <c r="M9" s="701"/>
      <c r="N9" s="701"/>
      <c r="O9" s="701"/>
      <c r="P9" s="702"/>
      <c r="Q9" s="703"/>
      <c r="R9" s="704"/>
      <c r="S9" s="704"/>
      <c r="T9" s="704"/>
      <c r="U9" s="704"/>
      <c r="V9" s="704"/>
      <c r="W9" s="704"/>
      <c r="X9" s="704"/>
      <c r="Y9" s="704"/>
      <c r="Z9" s="704"/>
      <c r="AA9" s="704"/>
      <c r="AB9" s="704"/>
      <c r="AC9" s="704"/>
      <c r="AD9" s="704"/>
      <c r="AE9" s="705"/>
      <c r="AF9" s="706"/>
      <c r="AG9" s="707"/>
      <c r="AH9" s="707"/>
      <c r="AI9" s="707"/>
      <c r="AJ9" s="708"/>
      <c r="AK9" s="709"/>
      <c r="AL9" s="704"/>
      <c r="AM9" s="704"/>
      <c r="AN9" s="704"/>
      <c r="AO9" s="704"/>
      <c r="AP9" s="704"/>
      <c r="AQ9" s="704"/>
      <c r="AR9" s="704"/>
      <c r="AS9" s="704"/>
      <c r="AT9" s="704"/>
      <c r="AU9" s="710"/>
      <c r="AV9" s="710"/>
      <c r="AW9" s="710"/>
      <c r="AX9" s="710"/>
      <c r="AY9" s="711"/>
      <c r="AZ9" s="56"/>
      <c r="BA9" s="56"/>
      <c r="BB9" s="56"/>
      <c r="BC9" s="56"/>
      <c r="BD9" s="56"/>
      <c r="BE9" s="67"/>
      <c r="BF9" s="67"/>
      <c r="BG9" s="67"/>
      <c r="BH9" s="67"/>
      <c r="BI9" s="67"/>
      <c r="BJ9" s="67"/>
      <c r="BK9" s="67"/>
      <c r="BL9" s="67"/>
      <c r="BM9" s="67"/>
      <c r="BN9" s="67"/>
      <c r="BO9" s="67"/>
      <c r="BP9" s="67"/>
      <c r="BQ9" s="52">
        <v>3</v>
      </c>
      <c r="BR9" s="72"/>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67"/>
    </row>
    <row r="10" spans="1:131" s="47" customFormat="1" ht="26.25" customHeight="1" x14ac:dyDescent="0.2">
      <c r="A10" s="52">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56"/>
      <c r="BA10" s="56"/>
      <c r="BB10" s="56"/>
      <c r="BC10" s="56"/>
      <c r="BD10" s="56"/>
      <c r="BE10" s="67"/>
      <c r="BF10" s="67"/>
      <c r="BG10" s="67"/>
      <c r="BH10" s="67"/>
      <c r="BI10" s="67"/>
      <c r="BJ10" s="67"/>
      <c r="BK10" s="67"/>
      <c r="BL10" s="67"/>
      <c r="BM10" s="67"/>
      <c r="BN10" s="67"/>
      <c r="BO10" s="67"/>
      <c r="BP10" s="67"/>
      <c r="BQ10" s="52">
        <v>4</v>
      </c>
      <c r="BR10" s="72"/>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67"/>
    </row>
    <row r="11" spans="1:131" s="47" customFormat="1" ht="26.25" customHeight="1" x14ac:dyDescent="0.2">
      <c r="A11" s="52">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56"/>
      <c r="BA11" s="56"/>
      <c r="BB11" s="56"/>
      <c r="BC11" s="56"/>
      <c r="BD11" s="56"/>
      <c r="BE11" s="67"/>
      <c r="BF11" s="67"/>
      <c r="BG11" s="67"/>
      <c r="BH11" s="67"/>
      <c r="BI11" s="67"/>
      <c r="BJ11" s="67"/>
      <c r="BK11" s="67"/>
      <c r="BL11" s="67"/>
      <c r="BM11" s="67"/>
      <c r="BN11" s="67"/>
      <c r="BO11" s="67"/>
      <c r="BP11" s="67"/>
      <c r="BQ11" s="52">
        <v>5</v>
      </c>
      <c r="BR11" s="72"/>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67"/>
    </row>
    <row r="12" spans="1:131" s="47" customFormat="1" ht="26.25" customHeight="1" x14ac:dyDescent="0.2">
      <c r="A12" s="52">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56"/>
      <c r="BA12" s="56"/>
      <c r="BB12" s="56"/>
      <c r="BC12" s="56"/>
      <c r="BD12" s="56"/>
      <c r="BE12" s="67"/>
      <c r="BF12" s="67"/>
      <c r="BG12" s="67"/>
      <c r="BH12" s="67"/>
      <c r="BI12" s="67"/>
      <c r="BJ12" s="67"/>
      <c r="BK12" s="67"/>
      <c r="BL12" s="67"/>
      <c r="BM12" s="67"/>
      <c r="BN12" s="67"/>
      <c r="BO12" s="67"/>
      <c r="BP12" s="67"/>
      <c r="BQ12" s="52">
        <v>6</v>
      </c>
      <c r="BR12" s="72"/>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67"/>
    </row>
    <row r="13" spans="1:131" s="47" customFormat="1" ht="26.25" customHeight="1" x14ac:dyDescent="0.2">
      <c r="A13" s="52">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56"/>
      <c r="BA13" s="56"/>
      <c r="BB13" s="56"/>
      <c r="BC13" s="56"/>
      <c r="BD13" s="56"/>
      <c r="BE13" s="67"/>
      <c r="BF13" s="67"/>
      <c r="BG13" s="67"/>
      <c r="BH13" s="67"/>
      <c r="BI13" s="67"/>
      <c r="BJ13" s="67"/>
      <c r="BK13" s="67"/>
      <c r="BL13" s="67"/>
      <c r="BM13" s="67"/>
      <c r="BN13" s="67"/>
      <c r="BO13" s="67"/>
      <c r="BP13" s="67"/>
      <c r="BQ13" s="52">
        <v>7</v>
      </c>
      <c r="BR13" s="72"/>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67"/>
    </row>
    <row r="14" spans="1:131" s="47" customFormat="1" ht="26.25" customHeight="1" x14ac:dyDescent="0.2">
      <c r="A14" s="52">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56"/>
      <c r="BA14" s="56"/>
      <c r="BB14" s="56"/>
      <c r="BC14" s="56"/>
      <c r="BD14" s="56"/>
      <c r="BE14" s="67"/>
      <c r="BF14" s="67"/>
      <c r="BG14" s="67"/>
      <c r="BH14" s="67"/>
      <c r="BI14" s="67"/>
      <c r="BJ14" s="67"/>
      <c r="BK14" s="67"/>
      <c r="BL14" s="67"/>
      <c r="BM14" s="67"/>
      <c r="BN14" s="67"/>
      <c r="BO14" s="67"/>
      <c r="BP14" s="67"/>
      <c r="BQ14" s="52">
        <v>8</v>
      </c>
      <c r="BR14" s="72"/>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67"/>
    </row>
    <row r="15" spans="1:131" s="47" customFormat="1" ht="26.25" customHeight="1" x14ac:dyDescent="0.2">
      <c r="A15" s="52">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56"/>
      <c r="BA15" s="56"/>
      <c r="BB15" s="56"/>
      <c r="BC15" s="56"/>
      <c r="BD15" s="56"/>
      <c r="BE15" s="67"/>
      <c r="BF15" s="67"/>
      <c r="BG15" s="67"/>
      <c r="BH15" s="67"/>
      <c r="BI15" s="67"/>
      <c r="BJ15" s="67"/>
      <c r="BK15" s="67"/>
      <c r="BL15" s="67"/>
      <c r="BM15" s="67"/>
      <c r="BN15" s="67"/>
      <c r="BO15" s="67"/>
      <c r="BP15" s="67"/>
      <c r="BQ15" s="52">
        <v>9</v>
      </c>
      <c r="BR15" s="72"/>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67"/>
    </row>
    <row r="16" spans="1:131" s="47" customFormat="1" ht="26.25" customHeight="1" x14ac:dyDescent="0.2">
      <c r="A16" s="52">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56"/>
      <c r="BA16" s="56"/>
      <c r="BB16" s="56"/>
      <c r="BC16" s="56"/>
      <c r="BD16" s="56"/>
      <c r="BE16" s="67"/>
      <c r="BF16" s="67"/>
      <c r="BG16" s="67"/>
      <c r="BH16" s="67"/>
      <c r="BI16" s="67"/>
      <c r="BJ16" s="67"/>
      <c r="BK16" s="67"/>
      <c r="BL16" s="67"/>
      <c r="BM16" s="67"/>
      <c r="BN16" s="67"/>
      <c r="BO16" s="67"/>
      <c r="BP16" s="67"/>
      <c r="BQ16" s="52">
        <v>10</v>
      </c>
      <c r="BR16" s="72"/>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67"/>
    </row>
    <row r="17" spans="1:131" s="47" customFormat="1" ht="26.25" customHeight="1" x14ac:dyDescent="0.2">
      <c r="A17" s="52">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56"/>
      <c r="BA17" s="56"/>
      <c r="BB17" s="56"/>
      <c r="BC17" s="56"/>
      <c r="BD17" s="56"/>
      <c r="BE17" s="67"/>
      <c r="BF17" s="67"/>
      <c r="BG17" s="67"/>
      <c r="BH17" s="67"/>
      <c r="BI17" s="67"/>
      <c r="BJ17" s="67"/>
      <c r="BK17" s="67"/>
      <c r="BL17" s="67"/>
      <c r="BM17" s="67"/>
      <c r="BN17" s="67"/>
      <c r="BO17" s="67"/>
      <c r="BP17" s="67"/>
      <c r="BQ17" s="52">
        <v>11</v>
      </c>
      <c r="BR17" s="72"/>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67"/>
    </row>
    <row r="18" spans="1:131" s="47" customFormat="1" ht="26.25" customHeight="1" x14ac:dyDescent="0.2">
      <c r="A18" s="52">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56"/>
      <c r="BA18" s="56"/>
      <c r="BB18" s="56"/>
      <c r="BC18" s="56"/>
      <c r="BD18" s="56"/>
      <c r="BE18" s="67"/>
      <c r="BF18" s="67"/>
      <c r="BG18" s="67"/>
      <c r="BH18" s="67"/>
      <c r="BI18" s="67"/>
      <c r="BJ18" s="67"/>
      <c r="BK18" s="67"/>
      <c r="BL18" s="67"/>
      <c r="BM18" s="67"/>
      <c r="BN18" s="67"/>
      <c r="BO18" s="67"/>
      <c r="BP18" s="67"/>
      <c r="BQ18" s="52">
        <v>12</v>
      </c>
      <c r="BR18" s="72"/>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67"/>
    </row>
    <row r="19" spans="1:131" s="47" customFormat="1" ht="26.25" customHeight="1" x14ac:dyDescent="0.2">
      <c r="A19" s="52">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56"/>
      <c r="BA19" s="56"/>
      <c r="BB19" s="56"/>
      <c r="BC19" s="56"/>
      <c r="BD19" s="56"/>
      <c r="BE19" s="67"/>
      <c r="BF19" s="67"/>
      <c r="BG19" s="67"/>
      <c r="BH19" s="67"/>
      <c r="BI19" s="67"/>
      <c r="BJ19" s="67"/>
      <c r="BK19" s="67"/>
      <c r="BL19" s="67"/>
      <c r="BM19" s="67"/>
      <c r="BN19" s="67"/>
      <c r="BO19" s="67"/>
      <c r="BP19" s="67"/>
      <c r="BQ19" s="52">
        <v>13</v>
      </c>
      <c r="BR19" s="72"/>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67"/>
    </row>
    <row r="20" spans="1:131" s="47" customFormat="1" ht="26.25" customHeight="1" x14ac:dyDescent="0.2">
      <c r="A20" s="52">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56"/>
      <c r="BA20" s="56"/>
      <c r="BB20" s="56"/>
      <c r="BC20" s="56"/>
      <c r="BD20" s="56"/>
      <c r="BE20" s="67"/>
      <c r="BF20" s="67"/>
      <c r="BG20" s="67"/>
      <c r="BH20" s="67"/>
      <c r="BI20" s="67"/>
      <c r="BJ20" s="67"/>
      <c r="BK20" s="67"/>
      <c r="BL20" s="67"/>
      <c r="BM20" s="67"/>
      <c r="BN20" s="67"/>
      <c r="BO20" s="67"/>
      <c r="BP20" s="67"/>
      <c r="BQ20" s="52">
        <v>14</v>
      </c>
      <c r="BR20" s="72"/>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67"/>
    </row>
    <row r="21" spans="1:131" s="47" customFormat="1" ht="26.25" customHeight="1" x14ac:dyDescent="0.2">
      <c r="A21" s="52">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56"/>
      <c r="BA21" s="56"/>
      <c r="BB21" s="56"/>
      <c r="BC21" s="56"/>
      <c r="BD21" s="56"/>
      <c r="BE21" s="67"/>
      <c r="BF21" s="67"/>
      <c r="BG21" s="67"/>
      <c r="BH21" s="67"/>
      <c r="BI21" s="67"/>
      <c r="BJ21" s="67"/>
      <c r="BK21" s="67"/>
      <c r="BL21" s="67"/>
      <c r="BM21" s="67"/>
      <c r="BN21" s="67"/>
      <c r="BO21" s="67"/>
      <c r="BP21" s="67"/>
      <c r="BQ21" s="52">
        <v>15</v>
      </c>
      <c r="BR21" s="72"/>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67"/>
    </row>
    <row r="22" spans="1:131" s="47" customFormat="1" ht="26.25" customHeight="1" x14ac:dyDescent="0.2">
      <c r="A22" s="52">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460</v>
      </c>
      <c r="BA22" s="721"/>
      <c r="BB22" s="721"/>
      <c r="BC22" s="721"/>
      <c r="BD22" s="722"/>
      <c r="BE22" s="67"/>
      <c r="BF22" s="67"/>
      <c r="BG22" s="67"/>
      <c r="BH22" s="67"/>
      <c r="BI22" s="67"/>
      <c r="BJ22" s="67"/>
      <c r="BK22" s="67"/>
      <c r="BL22" s="67"/>
      <c r="BM22" s="67"/>
      <c r="BN22" s="67"/>
      <c r="BO22" s="67"/>
      <c r="BP22" s="67"/>
      <c r="BQ22" s="52">
        <v>16</v>
      </c>
      <c r="BR22" s="72"/>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67"/>
    </row>
    <row r="23" spans="1:131" s="47" customFormat="1" ht="26.25" customHeight="1" x14ac:dyDescent="0.2">
      <c r="A23" s="53" t="s">
        <v>249</v>
      </c>
      <c r="B23" s="723" t="s">
        <v>303</v>
      </c>
      <c r="C23" s="724"/>
      <c r="D23" s="724"/>
      <c r="E23" s="724"/>
      <c r="F23" s="724"/>
      <c r="G23" s="724"/>
      <c r="H23" s="724"/>
      <c r="I23" s="724"/>
      <c r="J23" s="724"/>
      <c r="K23" s="724"/>
      <c r="L23" s="724"/>
      <c r="M23" s="724"/>
      <c r="N23" s="724"/>
      <c r="O23" s="724"/>
      <c r="P23" s="725"/>
      <c r="Q23" s="726">
        <v>7745</v>
      </c>
      <c r="R23" s="727"/>
      <c r="S23" s="727"/>
      <c r="T23" s="727"/>
      <c r="U23" s="727"/>
      <c r="V23" s="727">
        <v>6909</v>
      </c>
      <c r="W23" s="727"/>
      <c r="X23" s="727"/>
      <c r="Y23" s="727"/>
      <c r="Z23" s="727"/>
      <c r="AA23" s="727">
        <v>836</v>
      </c>
      <c r="AB23" s="727"/>
      <c r="AC23" s="727"/>
      <c r="AD23" s="727"/>
      <c r="AE23" s="728"/>
      <c r="AF23" s="729">
        <v>175</v>
      </c>
      <c r="AG23" s="727"/>
      <c r="AH23" s="727"/>
      <c r="AI23" s="727"/>
      <c r="AJ23" s="730"/>
      <c r="AK23" s="731"/>
      <c r="AL23" s="732"/>
      <c r="AM23" s="732"/>
      <c r="AN23" s="732"/>
      <c r="AO23" s="732"/>
      <c r="AP23" s="727">
        <v>6138</v>
      </c>
      <c r="AQ23" s="727"/>
      <c r="AR23" s="727"/>
      <c r="AS23" s="727"/>
      <c r="AT23" s="727"/>
      <c r="AU23" s="733"/>
      <c r="AV23" s="733"/>
      <c r="AW23" s="733"/>
      <c r="AX23" s="733"/>
      <c r="AY23" s="734"/>
      <c r="AZ23" s="735" t="s">
        <v>202</v>
      </c>
      <c r="BA23" s="736"/>
      <c r="BB23" s="736"/>
      <c r="BC23" s="736"/>
      <c r="BD23" s="737"/>
      <c r="BE23" s="67"/>
      <c r="BF23" s="67"/>
      <c r="BG23" s="67"/>
      <c r="BH23" s="67"/>
      <c r="BI23" s="67"/>
      <c r="BJ23" s="67"/>
      <c r="BK23" s="67"/>
      <c r="BL23" s="67"/>
      <c r="BM23" s="67"/>
      <c r="BN23" s="67"/>
      <c r="BO23" s="67"/>
      <c r="BP23" s="67"/>
      <c r="BQ23" s="52">
        <v>17</v>
      </c>
      <c r="BR23" s="72"/>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67"/>
    </row>
    <row r="24" spans="1:131" s="47" customFormat="1" ht="26.25" customHeight="1" x14ac:dyDescent="0.2">
      <c r="A24" s="738" t="s">
        <v>390</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56"/>
      <c r="BA24" s="56"/>
      <c r="BB24" s="56"/>
      <c r="BC24" s="56"/>
      <c r="BD24" s="56"/>
      <c r="BE24" s="67"/>
      <c r="BF24" s="67"/>
      <c r="BG24" s="67"/>
      <c r="BH24" s="67"/>
      <c r="BI24" s="67"/>
      <c r="BJ24" s="67"/>
      <c r="BK24" s="67"/>
      <c r="BL24" s="67"/>
      <c r="BM24" s="67"/>
      <c r="BN24" s="67"/>
      <c r="BO24" s="67"/>
      <c r="BP24" s="67"/>
      <c r="BQ24" s="52">
        <v>18</v>
      </c>
      <c r="BR24" s="72"/>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67"/>
    </row>
    <row r="25" spans="1:131" ht="26.25" customHeight="1" x14ac:dyDescent="0.2">
      <c r="A25" s="682" t="s">
        <v>194</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56"/>
      <c r="BK25" s="56"/>
      <c r="BL25" s="56"/>
      <c r="BM25" s="56"/>
      <c r="BN25" s="56"/>
      <c r="BO25" s="55"/>
      <c r="BP25" s="55"/>
      <c r="BQ25" s="52">
        <v>19</v>
      </c>
      <c r="BR25" s="72"/>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48"/>
    </row>
    <row r="26" spans="1:131" ht="26.25" customHeight="1" x14ac:dyDescent="0.2">
      <c r="A26" s="937" t="s">
        <v>443</v>
      </c>
      <c r="B26" s="938"/>
      <c r="C26" s="938"/>
      <c r="D26" s="938"/>
      <c r="E26" s="938"/>
      <c r="F26" s="938"/>
      <c r="G26" s="938"/>
      <c r="H26" s="938"/>
      <c r="I26" s="938"/>
      <c r="J26" s="938"/>
      <c r="K26" s="938"/>
      <c r="L26" s="938"/>
      <c r="M26" s="938"/>
      <c r="N26" s="938"/>
      <c r="O26" s="938"/>
      <c r="P26" s="939"/>
      <c r="Q26" s="943" t="s">
        <v>462</v>
      </c>
      <c r="R26" s="944"/>
      <c r="S26" s="944"/>
      <c r="T26" s="944"/>
      <c r="U26" s="945"/>
      <c r="V26" s="943" t="s">
        <v>463</v>
      </c>
      <c r="W26" s="944"/>
      <c r="X26" s="944"/>
      <c r="Y26" s="944"/>
      <c r="Z26" s="945"/>
      <c r="AA26" s="943" t="s">
        <v>464</v>
      </c>
      <c r="AB26" s="944"/>
      <c r="AC26" s="944"/>
      <c r="AD26" s="944"/>
      <c r="AE26" s="944"/>
      <c r="AF26" s="959" t="s">
        <v>246</v>
      </c>
      <c r="AG26" s="960"/>
      <c r="AH26" s="960"/>
      <c r="AI26" s="960"/>
      <c r="AJ26" s="961"/>
      <c r="AK26" s="944" t="s">
        <v>394</v>
      </c>
      <c r="AL26" s="944"/>
      <c r="AM26" s="944"/>
      <c r="AN26" s="944"/>
      <c r="AO26" s="945"/>
      <c r="AP26" s="943" t="s">
        <v>360</v>
      </c>
      <c r="AQ26" s="944"/>
      <c r="AR26" s="944"/>
      <c r="AS26" s="944"/>
      <c r="AT26" s="945"/>
      <c r="AU26" s="943" t="s">
        <v>465</v>
      </c>
      <c r="AV26" s="944"/>
      <c r="AW26" s="944"/>
      <c r="AX26" s="944"/>
      <c r="AY26" s="945"/>
      <c r="AZ26" s="943" t="s">
        <v>466</v>
      </c>
      <c r="BA26" s="944"/>
      <c r="BB26" s="944"/>
      <c r="BC26" s="944"/>
      <c r="BD26" s="945"/>
      <c r="BE26" s="943" t="s">
        <v>451</v>
      </c>
      <c r="BF26" s="944"/>
      <c r="BG26" s="944"/>
      <c r="BH26" s="944"/>
      <c r="BI26" s="950"/>
      <c r="BJ26" s="56"/>
      <c r="BK26" s="56"/>
      <c r="BL26" s="56"/>
      <c r="BM26" s="56"/>
      <c r="BN26" s="56"/>
      <c r="BO26" s="55"/>
      <c r="BP26" s="55"/>
      <c r="BQ26" s="52">
        <v>20</v>
      </c>
      <c r="BR26" s="72"/>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48"/>
    </row>
    <row r="27" spans="1:131" ht="26.25" customHeight="1" x14ac:dyDescent="0.2">
      <c r="A27" s="940"/>
      <c r="B27" s="941"/>
      <c r="C27" s="941"/>
      <c r="D27" s="941"/>
      <c r="E27" s="941"/>
      <c r="F27" s="941"/>
      <c r="G27" s="941"/>
      <c r="H27" s="941"/>
      <c r="I27" s="941"/>
      <c r="J27" s="941"/>
      <c r="K27" s="941"/>
      <c r="L27" s="941"/>
      <c r="M27" s="941"/>
      <c r="N27" s="941"/>
      <c r="O27" s="941"/>
      <c r="P27" s="942"/>
      <c r="Q27" s="946"/>
      <c r="R27" s="947"/>
      <c r="S27" s="947"/>
      <c r="T27" s="947"/>
      <c r="U27" s="948"/>
      <c r="V27" s="946"/>
      <c r="W27" s="947"/>
      <c r="X27" s="947"/>
      <c r="Y27" s="947"/>
      <c r="Z27" s="948"/>
      <c r="AA27" s="946"/>
      <c r="AB27" s="947"/>
      <c r="AC27" s="947"/>
      <c r="AD27" s="947"/>
      <c r="AE27" s="947"/>
      <c r="AF27" s="962"/>
      <c r="AG27" s="963"/>
      <c r="AH27" s="963"/>
      <c r="AI27" s="963"/>
      <c r="AJ27" s="964"/>
      <c r="AK27" s="947"/>
      <c r="AL27" s="947"/>
      <c r="AM27" s="947"/>
      <c r="AN27" s="947"/>
      <c r="AO27" s="948"/>
      <c r="AP27" s="946"/>
      <c r="AQ27" s="947"/>
      <c r="AR27" s="947"/>
      <c r="AS27" s="947"/>
      <c r="AT27" s="948"/>
      <c r="AU27" s="946"/>
      <c r="AV27" s="947"/>
      <c r="AW27" s="947"/>
      <c r="AX27" s="947"/>
      <c r="AY27" s="948"/>
      <c r="AZ27" s="946"/>
      <c r="BA27" s="947"/>
      <c r="BB27" s="947"/>
      <c r="BC27" s="947"/>
      <c r="BD27" s="948"/>
      <c r="BE27" s="946"/>
      <c r="BF27" s="947"/>
      <c r="BG27" s="947"/>
      <c r="BH27" s="947"/>
      <c r="BI27" s="952"/>
      <c r="BJ27" s="56"/>
      <c r="BK27" s="56"/>
      <c r="BL27" s="56"/>
      <c r="BM27" s="56"/>
      <c r="BN27" s="56"/>
      <c r="BO27" s="55"/>
      <c r="BP27" s="55"/>
      <c r="BQ27" s="52">
        <v>21</v>
      </c>
      <c r="BR27" s="72"/>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48"/>
    </row>
    <row r="28" spans="1:131" ht="26.25" customHeight="1" x14ac:dyDescent="0.2">
      <c r="A28" s="54">
        <v>1</v>
      </c>
      <c r="B28" s="684" t="s">
        <v>401</v>
      </c>
      <c r="C28" s="685"/>
      <c r="D28" s="685"/>
      <c r="E28" s="685"/>
      <c r="F28" s="685"/>
      <c r="G28" s="685"/>
      <c r="H28" s="685"/>
      <c r="I28" s="685"/>
      <c r="J28" s="685"/>
      <c r="K28" s="685"/>
      <c r="L28" s="685"/>
      <c r="M28" s="685"/>
      <c r="N28" s="685"/>
      <c r="O28" s="685"/>
      <c r="P28" s="686"/>
      <c r="Q28" s="739">
        <v>815</v>
      </c>
      <c r="R28" s="740"/>
      <c r="S28" s="740"/>
      <c r="T28" s="740"/>
      <c r="U28" s="740"/>
      <c r="V28" s="740">
        <v>784</v>
      </c>
      <c r="W28" s="740"/>
      <c r="X28" s="740"/>
      <c r="Y28" s="740"/>
      <c r="Z28" s="740"/>
      <c r="AA28" s="740">
        <v>31</v>
      </c>
      <c r="AB28" s="740"/>
      <c r="AC28" s="740"/>
      <c r="AD28" s="740"/>
      <c r="AE28" s="741"/>
      <c r="AF28" s="742">
        <v>31</v>
      </c>
      <c r="AG28" s="740"/>
      <c r="AH28" s="740"/>
      <c r="AI28" s="740"/>
      <c r="AJ28" s="743"/>
      <c r="AK28" s="744">
        <v>78</v>
      </c>
      <c r="AL28" s="740"/>
      <c r="AM28" s="740"/>
      <c r="AN28" s="740"/>
      <c r="AO28" s="740"/>
      <c r="AP28" s="740" t="s">
        <v>202</v>
      </c>
      <c r="AQ28" s="740"/>
      <c r="AR28" s="740"/>
      <c r="AS28" s="740"/>
      <c r="AT28" s="740"/>
      <c r="AU28" s="740" t="s">
        <v>202</v>
      </c>
      <c r="AV28" s="740"/>
      <c r="AW28" s="740"/>
      <c r="AX28" s="740"/>
      <c r="AY28" s="740"/>
      <c r="AZ28" s="745" t="s">
        <v>202</v>
      </c>
      <c r="BA28" s="745"/>
      <c r="BB28" s="745"/>
      <c r="BC28" s="745"/>
      <c r="BD28" s="745"/>
      <c r="BE28" s="746"/>
      <c r="BF28" s="746"/>
      <c r="BG28" s="746"/>
      <c r="BH28" s="746"/>
      <c r="BI28" s="747"/>
      <c r="BJ28" s="56"/>
      <c r="BK28" s="56"/>
      <c r="BL28" s="56"/>
      <c r="BM28" s="56"/>
      <c r="BN28" s="56"/>
      <c r="BO28" s="55"/>
      <c r="BP28" s="55"/>
      <c r="BQ28" s="52">
        <v>22</v>
      </c>
      <c r="BR28" s="72"/>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48"/>
    </row>
    <row r="29" spans="1:131" ht="26.25" customHeight="1" x14ac:dyDescent="0.2">
      <c r="A29" s="54">
        <v>2</v>
      </c>
      <c r="B29" s="700" t="s">
        <v>467</v>
      </c>
      <c r="C29" s="701"/>
      <c r="D29" s="701"/>
      <c r="E29" s="701"/>
      <c r="F29" s="701"/>
      <c r="G29" s="701"/>
      <c r="H29" s="701"/>
      <c r="I29" s="701"/>
      <c r="J29" s="701"/>
      <c r="K29" s="701"/>
      <c r="L29" s="701"/>
      <c r="M29" s="701"/>
      <c r="N29" s="701"/>
      <c r="O29" s="701"/>
      <c r="P29" s="702"/>
      <c r="Q29" s="703">
        <v>1456</v>
      </c>
      <c r="R29" s="704"/>
      <c r="S29" s="704"/>
      <c r="T29" s="704"/>
      <c r="U29" s="704"/>
      <c r="V29" s="704">
        <v>1310</v>
      </c>
      <c r="W29" s="704"/>
      <c r="X29" s="704"/>
      <c r="Y29" s="704"/>
      <c r="Z29" s="704"/>
      <c r="AA29" s="704">
        <v>146</v>
      </c>
      <c r="AB29" s="704"/>
      <c r="AC29" s="704"/>
      <c r="AD29" s="704"/>
      <c r="AE29" s="705"/>
      <c r="AF29" s="706">
        <v>146</v>
      </c>
      <c r="AG29" s="707"/>
      <c r="AH29" s="707"/>
      <c r="AI29" s="707"/>
      <c r="AJ29" s="708"/>
      <c r="AK29" s="709">
        <v>194</v>
      </c>
      <c r="AL29" s="704"/>
      <c r="AM29" s="704"/>
      <c r="AN29" s="704"/>
      <c r="AO29" s="704"/>
      <c r="AP29" s="704" t="s">
        <v>202</v>
      </c>
      <c r="AQ29" s="704"/>
      <c r="AR29" s="704"/>
      <c r="AS29" s="704"/>
      <c r="AT29" s="704"/>
      <c r="AU29" s="704" t="s">
        <v>202</v>
      </c>
      <c r="AV29" s="704"/>
      <c r="AW29" s="704"/>
      <c r="AX29" s="704"/>
      <c r="AY29" s="704"/>
      <c r="AZ29" s="748" t="s">
        <v>202</v>
      </c>
      <c r="BA29" s="748"/>
      <c r="BB29" s="748"/>
      <c r="BC29" s="748"/>
      <c r="BD29" s="748"/>
      <c r="BE29" s="710"/>
      <c r="BF29" s="710"/>
      <c r="BG29" s="710"/>
      <c r="BH29" s="710"/>
      <c r="BI29" s="711"/>
      <c r="BJ29" s="56"/>
      <c r="BK29" s="56"/>
      <c r="BL29" s="56"/>
      <c r="BM29" s="56"/>
      <c r="BN29" s="56"/>
      <c r="BO29" s="55"/>
      <c r="BP29" s="55"/>
      <c r="BQ29" s="52">
        <v>23</v>
      </c>
      <c r="BR29" s="72"/>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48"/>
    </row>
    <row r="30" spans="1:131" ht="26.25" customHeight="1" x14ac:dyDescent="0.2">
      <c r="A30" s="54">
        <v>3</v>
      </c>
      <c r="B30" s="700" t="s">
        <v>454</v>
      </c>
      <c r="C30" s="701"/>
      <c r="D30" s="701"/>
      <c r="E30" s="701"/>
      <c r="F30" s="701"/>
      <c r="G30" s="701"/>
      <c r="H30" s="701"/>
      <c r="I30" s="701"/>
      <c r="J30" s="701"/>
      <c r="K30" s="701"/>
      <c r="L30" s="701"/>
      <c r="M30" s="701"/>
      <c r="N30" s="701"/>
      <c r="O30" s="701"/>
      <c r="P30" s="702"/>
      <c r="Q30" s="703">
        <v>107</v>
      </c>
      <c r="R30" s="704"/>
      <c r="S30" s="704"/>
      <c r="T30" s="704"/>
      <c r="U30" s="704"/>
      <c r="V30" s="704">
        <v>106</v>
      </c>
      <c r="W30" s="704"/>
      <c r="X30" s="704"/>
      <c r="Y30" s="704"/>
      <c r="Z30" s="704"/>
      <c r="AA30" s="704">
        <v>0</v>
      </c>
      <c r="AB30" s="704"/>
      <c r="AC30" s="704"/>
      <c r="AD30" s="704"/>
      <c r="AE30" s="705"/>
      <c r="AF30" s="706">
        <v>0</v>
      </c>
      <c r="AG30" s="707"/>
      <c r="AH30" s="707"/>
      <c r="AI30" s="707"/>
      <c r="AJ30" s="708"/>
      <c r="AK30" s="709">
        <v>38</v>
      </c>
      <c r="AL30" s="704"/>
      <c r="AM30" s="704"/>
      <c r="AN30" s="704"/>
      <c r="AO30" s="704"/>
      <c r="AP30" s="704" t="s">
        <v>202</v>
      </c>
      <c r="AQ30" s="704"/>
      <c r="AR30" s="704"/>
      <c r="AS30" s="704"/>
      <c r="AT30" s="704"/>
      <c r="AU30" s="704" t="s">
        <v>202</v>
      </c>
      <c r="AV30" s="704"/>
      <c r="AW30" s="704"/>
      <c r="AX30" s="704"/>
      <c r="AY30" s="704"/>
      <c r="AZ30" s="748" t="s">
        <v>202</v>
      </c>
      <c r="BA30" s="748"/>
      <c r="BB30" s="748"/>
      <c r="BC30" s="748"/>
      <c r="BD30" s="748"/>
      <c r="BE30" s="710"/>
      <c r="BF30" s="710"/>
      <c r="BG30" s="710"/>
      <c r="BH30" s="710"/>
      <c r="BI30" s="711"/>
      <c r="BJ30" s="56"/>
      <c r="BK30" s="56"/>
      <c r="BL30" s="56"/>
      <c r="BM30" s="56"/>
      <c r="BN30" s="56"/>
      <c r="BO30" s="55"/>
      <c r="BP30" s="55"/>
      <c r="BQ30" s="52">
        <v>24</v>
      </c>
      <c r="BR30" s="72"/>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48"/>
    </row>
    <row r="31" spans="1:131" ht="26.25" customHeight="1" x14ac:dyDescent="0.2">
      <c r="A31" s="54">
        <v>4</v>
      </c>
      <c r="B31" s="700" t="s">
        <v>432</v>
      </c>
      <c r="C31" s="701"/>
      <c r="D31" s="701"/>
      <c r="E31" s="701"/>
      <c r="F31" s="701"/>
      <c r="G31" s="701"/>
      <c r="H31" s="701"/>
      <c r="I31" s="701"/>
      <c r="J31" s="701"/>
      <c r="K31" s="701"/>
      <c r="L31" s="701"/>
      <c r="M31" s="701"/>
      <c r="N31" s="701"/>
      <c r="O31" s="701"/>
      <c r="P31" s="702"/>
      <c r="Q31" s="703">
        <v>194</v>
      </c>
      <c r="R31" s="704"/>
      <c r="S31" s="704"/>
      <c r="T31" s="704"/>
      <c r="U31" s="704"/>
      <c r="V31" s="704">
        <v>278</v>
      </c>
      <c r="W31" s="704"/>
      <c r="X31" s="704"/>
      <c r="Y31" s="704"/>
      <c r="Z31" s="704"/>
      <c r="AA31" s="704">
        <v>-83</v>
      </c>
      <c r="AB31" s="704"/>
      <c r="AC31" s="704"/>
      <c r="AD31" s="704"/>
      <c r="AE31" s="705"/>
      <c r="AF31" s="706">
        <v>268</v>
      </c>
      <c r="AG31" s="707"/>
      <c r="AH31" s="707"/>
      <c r="AI31" s="707"/>
      <c r="AJ31" s="708"/>
      <c r="AK31" s="709">
        <v>130</v>
      </c>
      <c r="AL31" s="704"/>
      <c r="AM31" s="704"/>
      <c r="AN31" s="704"/>
      <c r="AO31" s="704"/>
      <c r="AP31" s="704">
        <v>1427</v>
      </c>
      <c r="AQ31" s="704"/>
      <c r="AR31" s="704"/>
      <c r="AS31" s="704"/>
      <c r="AT31" s="704"/>
      <c r="AU31" s="704">
        <v>763</v>
      </c>
      <c r="AV31" s="704"/>
      <c r="AW31" s="704"/>
      <c r="AX31" s="704"/>
      <c r="AY31" s="704"/>
      <c r="AZ31" s="748" t="s">
        <v>202</v>
      </c>
      <c r="BA31" s="748"/>
      <c r="BB31" s="748"/>
      <c r="BC31" s="748"/>
      <c r="BD31" s="748"/>
      <c r="BE31" s="710" t="s">
        <v>469</v>
      </c>
      <c r="BF31" s="710"/>
      <c r="BG31" s="710"/>
      <c r="BH31" s="710"/>
      <c r="BI31" s="711"/>
      <c r="BJ31" s="56"/>
      <c r="BK31" s="56"/>
      <c r="BL31" s="56"/>
      <c r="BM31" s="56"/>
      <c r="BN31" s="56"/>
      <c r="BO31" s="55"/>
      <c r="BP31" s="55"/>
      <c r="BQ31" s="52">
        <v>25</v>
      </c>
      <c r="BR31" s="72"/>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48"/>
    </row>
    <row r="32" spans="1:131" ht="26.25" customHeight="1" x14ac:dyDescent="0.2">
      <c r="A32" s="54">
        <v>5</v>
      </c>
      <c r="B32" s="700" t="s">
        <v>470</v>
      </c>
      <c r="C32" s="701"/>
      <c r="D32" s="701"/>
      <c r="E32" s="701"/>
      <c r="F32" s="701"/>
      <c r="G32" s="701"/>
      <c r="H32" s="701"/>
      <c r="I32" s="701"/>
      <c r="J32" s="701"/>
      <c r="K32" s="701"/>
      <c r="L32" s="701"/>
      <c r="M32" s="701"/>
      <c r="N32" s="701"/>
      <c r="O32" s="701"/>
      <c r="P32" s="702"/>
      <c r="Q32" s="703">
        <v>372</v>
      </c>
      <c r="R32" s="704"/>
      <c r="S32" s="704"/>
      <c r="T32" s="704"/>
      <c r="U32" s="704"/>
      <c r="V32" s="704">
        <v>451</v>
      </c>
      <c r="W32" s="704"/>
      <c r="X32" s="704"/>
      <c r="Y32" s="704"/>
      <c r="Z32" s="704"/>
      <c r="AA32" s="704">
        <v>-79</v>
      </c>
      <c r="AB32" s="704"/>
      <c r="AC32" s="704"/>
      <c r="AD32" s="704"/>
      <c r="AE32" s="705"/>
      <c r="AF32" s="706">
        <v>340</v>
      </c>
      <c r="AG32" s="707"/>
      <c r="AH32" s="707"/>
      <c r="AI32" s="707"/>
      <c r="AJ32" s="708"/>
      <c r="AK32" s="709">
        <v>218</v>
      </c>
      <c r="AL32" s="704"/>
      <c r="AM32" s="704"/>
      <c r="AN32" s="704"/>
      <c r="AO32" s="704"/>
      <c r="AP32" s="704">
        <v>1467</v>
      </c>
      <c r="AQ32" s="704"/>
      <c r="AR32" s="704"/>
      <c r="AS32" s="704"/>
      <c r="AT32" s="704"/>
      <c r="AU32" s="704">
        <v>1467</v>
      </c>
      <c r="AV32" s="704"/>
      <c r="AW32" s="704"/>
      <c r="AX32" s="704"/>
      <c r="AY32" s="704"/>
      <c r="AZ32" s="748" t="s">
        <v>202</v>
      </c>
      <c r="BA32" s="748"/>
      <c r="BB32" s="748"/>
      <c r="BC32" s="748"/>
      <c r="BD32" s="748"/>
      <c r="BE32" s="710" t="s">
        <v>469</v>
      </c>
      <c r="BF32" s="710"/>
      <c r="BG32" s="710"/>
      <c r="BH32" s="710"/>
      <c r="BI32" s="711"/>
      <c r="BJ32" s="56"/>
      <c r="BK32" s="56"/>
      <c r="BL32" s="56"/>
      <c r="BM32" s="56"/>
      <c r="BN32" s="56"/>
      <c r="BO32" s="55"/>
      <c r="BP32" s="55"/>
      <c r="BQ32" s="52">
        <v>26</v>
      </c>
      <c r="BR32" s="72"/>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48"/>
    </row>
    <row r="33" spans="1:131" ht="26.25" customHeight="1" x14ac:dyDescent="0.2">
      <c r="A33" s="54">
        <v>6</v>
      </c>
      <c r="B33" s="700" t="s">
        <v>471</v>
      </c>
      <c r="C33" s="701"/>
      <c r="D33" s="701"/>
      <c r="E33" s="701"/>
      <c r="F33" s="701"/>
      <c r="G33" s="701"/>
      <c r="H33" s="701"/>
      <c r="I33" s="701"/>
      <c r="J33" s="701"/>
      <c r="K33" s="701"/>
      <c r="L33" s="701"/>
      <c r="M33" s="701"/>
      <c r="N33" s="701"/>
      <c r="O33" s="701"/>
      <c r="P33" s="702"/>
      <c r="Q33" s="703">
        <v>5</v>
      </c>
      <c r="R33" s="704"/>
      <c r="S33" s="704"/>
      <c r="T33" s="704"/>
      <c r="U33" s="704"/>
      <c r="V33" s="704">
        <v>2</v>
      </c>
      <c r="W33" s="704"/>
      <c r="X33" s="704"/>
      <c r="Y33" s="704"/>
      <c r="Z33" s="704"/>
      <c r="AA33" s="704">
        <v>4</v>
      </c>
      <c r="AB33" s="704"/>
      <c r="AC33" s="704"/>
      <c r="AD33" s="704"/>
      <c r="AE33" s="705"/>
      <c r="AF33" s="706">
        <v>4</v>
      </c>
      <c r="AG33" s="707"/>
      <c r="AH33" s="707"/>
      <c r="AI33" s="707"/>
      <c r="AJ33" s="708"/>
      <c r="AK33" s="709">
        <v>2</v>
      </c>
      <c r="AL33" s="704"/>
      <c r="AM33" s="704"/>
      <c r="AN33" s="704"/>
      <c r="AO33" s="704"/>
      <c r="AP33" s="704">
        <v>0</v>
      </c>
      <c r="AQ33" s="704"/>
      <c r="AR33" s="704"/>
      <c r="AS33" s="704"/>
      <c r="AT33" s="704"/>
      <c r="AU33" s="704">
        <v>0</v>
      </c>
      <c r="AV33" s="704"/>
      <c r="AW33" s="704"/>
      <c r="AX33" s="704"/>
      <c r="AY33" s="704"/>
      <c r="AZ33" s="748" t="s">
        <v>202</v>
      </c>
      <c r="BA33" s="748"/>
      <c r="BB33" s="748"/>
      <c r="BC33" s="748"/>
      <c r="BD33" s="748"/>
      <c r="BE33" s="710" t="s">
        <v>22</v>
      </c>
      <c r="BF33" s="710"/>
      <c r="BG33" s="710"/>
      <c r="BH33" s="710"/>
      <c r="BI33" s="711"/>
      <c r="BJ33" s="56"/>
      <c r="BK33" s="56"/>
      <c r="BL33" s="56"/>
      <c r="BM33" s="56"/>
      <c r="BN33" s="56"/>
      <c r="BO33" s="55"/>
      <c r="BP33" s="55"/>
      <c r="BQ33" s="52">
        <v>27</v>
      </c>
      <c r="BR33" s="72"/>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48"/>
    </row>
    <row r="34" spans="1:131" ht="26.25" customHeight="1" x14ac:dyDescent="0.2">
      <c r="A34" s="54">
        <v>7</v>
      </c>
      <c r="B34" s="700"/>
      <c r="C34" s="701"/>
      <c r="D34" s="701"/>
      <c r="E34" s="701"/>
      <c r="F34" s="701"/>
      <c r="G34" s="701"/>
      <c r="H34" s="701"/>
      <c r="I34" s="701"/>
      <c r="J34" s="701"/>
      <c r="K34" s="701"/>
      <c r="L34" s="701"/>
      <c r="M34" s="701"/>
      <c r="N34" s="701"/>
      <c r="O34" s="701"/>
      <c r="P34" s="702"/>
      <c r="Q34" s="703"/>
      <c r="R34" s="704"/>
      <c r="S34" s="704"/>
      <c r="T34" s="704"/>
      <c r="U34" s="704"/>
      <c r="V34" s="704"/>
      <c r="W34" s="704"/>
      <c r="X34" s="704"/>
      <c r="Y34" s="704"/>
      <c r="Z34" s="704"/>
      <c r="AA34" s="704"/>
      <c r="AB34" s="704"/>
      <c r="AC34" s="704"/>
      <c r="AD34" s="704"/>
      <c r="AE34" s="705"/>
      <c r="AF34" s="706"/>
      <c r="AG34" s="707"/>
      <c r="AH34" s="707"/>
      <c r="AI34" s="707"/>
      <c r="AJ34" s="708"/>
      <c r="AK34" s="709"/>
      <c r="AL34" s="704"/>
      <c r="AM34" s="704"/>
      <c r="AN34" s="704"/>
      <c r="AO34" s="704"/>
      <c r="AP34" s="704"/>
      <c r="AQ34" s="704"/>
      <c r="AR34" s="704"/>
      <c r="AS34" s="704"/>
      <c r="AT34" s="704"/>
      <c r="AU34" s="704"/>
      <c r="AV34" s="704"/>
      <c r="AW34" s="704"/>
      <c r="AX34" s="704"/>
      <c r="AY34" s="704"/>
      <c r="AZ34" s="748"/>
      <c r="BA34" s="748"/>
      <c r="BB34" s="748"/>
      <c r="BC34" s="748"/>
      <c r="BD34" s="748"/>
      <c r="BE34" s="710"/>
      <c r="BF34" s="710"/>
      <c r="BG34" s="710"/>
      <c r="BH34" s="710"/>
      <c r="BI34" s="711"/>
      <c r="BJ34" s="56"/>
      <c r="BK34" s="56"/>
      <c r="BL34" s="56"/>
      <c r="BM34" s="56"/>
      <c r="BN34" s="56"/>
      <c r="BO34" s="55"/>
      <c r="BP34" s="55"/>
      <c r="BQ34" s="52">
        <v>28</v>
      </c>
      <c r="BR34" s="72"/>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48"/>
    </row>
    <row r="35" spans="1:131" ht="26.25" customHeight="1" x14ac:dyDescent="0.2">
      <c r="A35" s="54">
        <v>8</v>
      </c>
      <c r="B35" s="700"/>
      <c r="C35" s="701"/>
      <c r="D35" s="701"/>
      <c r="E35" s="701"/>
      <c r="F35" s="701"/>
      <c r="G35" s="701"/>
      <c r="H35" s="701"/>
      <c r="I35" s="701"/>
      <c r="J35" s="701"/>
      <c r="K35" s="701"/>
      <c r="L35" s="701"/>
      <c r="M35" s="701"/>
      <c r="N35" s="701"/>
      <c r="O35" s="701"/>
      <c r="P35" s="702"/>
      <c r="Q35" s="703"/>
      <c r="R35" s="704"/>
      <c r="S35" s="704"/>
      <c r="T35" s="704"/>
      <c r="U35" s="704"/>
      <c r="V35" s="704"/>
      <c r="W35" s="704"/>
      <c r="X35" s="704"/>
      <c r="Y35" s="704"/>
      <c r="Z35" s="704"/>
      <c r="AA35" s="704"/>
      <c r="AB35" s="704"/>
      <c r="AC35" s="704"/>
      <c r="AD35" s="704"/>
      <c r="AE35" s="705"/>
      <c r="AF35" s="706"/>
      <c r="AG35" s="707"/>
      <c r="AH35" s="707"/>
      <c r="AI35" s="707"/>
      <c r="AJ35" s="708"/>
      <c r="AK35" s="709"/>
      <c r="AL35" s="704"/>
      <c r="AM35" s="704"/>
      <c r="AN35" s="704"/>
      <c r="AO35" s="704"/>
      <c r="AP35" s="704"/>
      <c r="AQ35" s="704"/>
      <c r="AR35" s="704"/>
      <c r="AS35" s="704"/>
      <c r="AT35" s="704"/>
      <c r="AU35" s="704"/>
      <c r="AV35" s="704"/>
      <c r="AW35" s="704"/>
      <c r="AX35" s="704"/>
      <c r="AY35" s="704"/>
      <c r="AZ35" s="748"/>
      <c r="BA35" s="748"/>
      <c r="BB35" s="748"/>
      <c r="BC35" s="748"/>
      <c r="BD35" s="748"/>
      <c r="BE35" s="710"/>
      <c r="BF35" s="710"/>
      <c r="BG35" s="710"/>
      <c r="BH35" s="710"/>
      <c r="BI35" s="711"/>
      <c r="BJ35" s="56"/>
      <c r="BK35" s="56"/>
      <c r="BL35" s="56"/>
      <c r="BM35" s="56"/>
      <c r="BN35" s="56"/>
      <c r="BO35" s="55"/>
      <c r="BP35" s="55"/>
      <c r="BQ35" s="52">
        <v>29</v>
      </c>
      <c r="BR35" s="72"/>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48"/>
    </row>
    <row r="36" spans="1:131" ht="26.25" customHeight="1" x14ac:dyDescent="0.2">
      <c r="A36" s="54">
        <v>9</v>
      </c>
      <c r="B36" s="700"/>
      <c r="C36" s="701"/>
      <c r="D36" s="701"/>
      <c r="E36" s="701"/>
      <c r="F36" s="701"/>
      <c r="G36" s="701"/>
      <c r="H36" s="701"/>
      <c r="I36" s="701"/>
      <c r="J36" s="701"/>
      <c r="K36" s="701"/>
      <c r="L36" s="701"/>
      <c r="M36" s="701"/>
      <c r="N36" s="701"/>
      <c r="O36" s="701"/>
      <c r="P36" s="702"/>
      <c r="Q36" s="703"/>
      <c r="R36" s="704"/>
      <c r="S36" s="704"/>
      <c r="T36" s="704"/>
      <c r="U36" s="704"/>
      <c r="V36" s="704"/>
      <c r="W36" s="704"/>
      <c r="X36" s="704"/>
      <c r="Y36" s="704"/>
      <c r="Z36" s="704"/>
      <c r="AA36" s="704"/>
      <c r="AB36" s="704"/>
      <c r="AC36" s="704"/>
      <c r="AD36" s="704"/>
      <c r="AE36" s="705"/>
      <c r="AF36" s="706"/>
      <c r="AG36" s="707"/>
      <c r="AH36" s="707"/>
      <c r="AI36" s="707"/>
      <c r="AJ36" s="708"/>
      <c r="AK36" s="709"/>
      <c r="AL36" s="704"/>
      <c r="AM36" s="704"/>
      <c r="AN36" s="704"/>
      <c r="AO36" s="704"/>
      <c r="AP36" s="704"/>
      <c r="AQ36" s="704"/>
      <c r="AR36" s="704"/>
      <c r="AS36" s="704"/>
      <c r="AT36" s="704"/>
      <c r="AU36" s="704"/>
      <c r="AV36" s="704"/>
      <c r="AW36" s="704"/>
      <c r="AX36" s="704"/>
      <c r="AY36" s="704"/>
      <c r="AZ36" s="748"/>
      <c r="BA36" s="748"/>
      <c r="BB36" s="748"/>
      <c r="BC36" s="748"/>
      <c r="BD36" s="748"/>
      <c r="BE36" s="710"/>
      <c r="BF36" s="710"/>
      <c r="BG36" s="710"/>
      <c r="BH36" s="710"/>
      <c r="BI36" s="711"/>
      <c r="BJ36" s="56"/>
      <c r="BK36" s="56"/>
      <c r="BL36" s="56"/>
      <c r="BM36" s="56"/>
      <c r="BN36" s="56"/>
      <c r="BO36" s="55"/>
      <c r="BP36" s="55"/>
      <c r="BQ36" s="52">
        <v>30</v>
      </c>
      <c r="BR36" s="72"/>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48"/>
    </row>
    <row r="37" spans="1:131" ht="26.25" customHeight="1" x14ac:dyDescent="0.2">
      <c r="A37" s="54">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56"/>
      <c r="BK37" s="56"/>
      <c r="BL37" s="56"/>
      <c r="BM37" s="56"/>
      <c r="BN37" s="56"/>
      <c r="BO37" s="55"/>
      <c r="BP37" s="55"/>
      <c r="BQ37" s="52">
        <v>31</v>
      </c>
      <c r="BR37" s="72"/>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48"/>
    </row>
    <row r="38" spans="1:131" ht="26.25" customHeight="1" x14ac:dyDescent="0.2">
      <c r="A38" s="54">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56"/>
      <c r="BK38" s="56"/>
      <c r="BL38" s="56"/>
      <c r="BM38" s="56"/>
      <c r="BN38" s="56"/>
      <c r="BO38" s="55"/>
      <c r="BP38" s="55"/>
      <c r="BQ38" s="52">
        <v>32</v>
      </c>
      <c r="BR38" s="72"/>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48"/>
    </row>
    <row r="39" spans="1:131" ht="26.25" customHeight="1" x14ac:dyDescent="0.2">
      <c r="A39" s="54">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56"/>
      <c r="BK39" s="56"/>
      <c r="BL39" s="56"/>
      <c r="BM39" s="56"/>
      <c r="BN39" s="56"/>
      <c r="BO39" s="55"/>
      <c r="BP39" s="55"/>
      <c r="BQ39" s="52">
        <v>33</v>
      </c>
      <c r="BR39" s="72"/>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48"/>
    </row>
    <row r="40" spans="1:131" ht="26.25" customHeight="1" x14ac:dyDescent="0.2">
      <c r="A40" s="52">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56"/>
      <c r="BK40" s="56"/>
      <c r="BL40" s="56"/>
      <c r="BM40" s="56"/>
      <c r="BN40" s="56"/>
      <c r="BO40" s="55"/>
      <c r="BP40" s="55"/>
      <c r="BQ40" s="52">
        <v>34</v>
      </c>
      <c r="BR40" s="72"/>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48"/>
    </row>
    <row r="41" spans="1:131" ht="26.25" customHeight="1" x14ac:dyDescent="0.2">
      <c r="A41" s="52">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56"/>
      <c r="BK41" s="56"/>
      <c r="BL41" s="56"/>
      <c r="BM41" s="56"/>
      <c r="BN41" s="56"/>
      <c r="BO41" s="55"/>
      <c r="BP41" s="55"/>
      <c r="BQ41" s="52">
        <v>35</v>
      </c>
      <c r="BR41" s="72"/>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48"/>
    </row>
    <row r="42" spans="1:131" ht="26.25" customHeight="1" x14ac:dyDescent="0.2">
      <c r="A42" s="52">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56"/>
      <c r="BK42" s="56"/>
      <c r="BL42" s="56"/>
      <c r="BM42" s="56"/>
      <c r="BN42" s="56"/>
      <c r="BO42" s="55"/>
      <c r="BP42" s="55"/>
      <c r="BQ42" s="52">
        <v>36</v>
      </c>
      <c r="BR42" s="72"/>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48"/>
    </row>
    <row r="43" spans="1:131" ht="26.25" customHeight="1" x14ac:dyDescent="0.2">
      <c r="A43" s="52">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56"/>
      <c r="BK43" s="56"/>
      <c r="BL43" s="56"/>
      <c r="BM43" s="56"/>
      <c r="BN43" s="56"/>
      <c r="BO43" s="55"/>
      <c r="BP43" s="55"/>
      <c r="BQ43" s="52">
        <v>37</v>
      </c>
      <c r="BR43" s="72"/>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48"/>
    </row>
    <row r="44" spans="1:131" ht="26.25" customHeight="1" x14ac:dyDescent="0.2">
      <c r="A44" s="52">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56"/>
      <c r="BK44" s="56"/>
      <c r="BL44" s="56"/>
      <c r="BM44" s="56"/>
      <c r="BN44" s="56"/>
      <c r="BO44" s="55"/>
      <c r="BP44" s="55"/>
      <c r="BQ44" s="52">
        <v>38</v>
      </c>
      <c r="BR44" s="72"/>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48"/>
    </row>
    <row r="45" spans="1:131" ht="26.25" customHeight="1" x14ac:dyDescent="0.2">
      <c r="A45" s="52">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56"/>
      <c r="BK45" s="56"/>
      <c r="BL45" s="56"/>
      <c r="BM45" s="56"/>
      <c r="BN45" s="56"/>
      <c r="BO45" s="55"/>
      <c r="BP45" s="55"/>
      <c r="BQ45" s="52">
        <v>39</v>
      </c>
      <c r="BR45" s="72"/>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48"/>
    </row>
    <row r="46" spans="1:131" ht="26.25" customHeight="1" x14ac:dyDescent="0.2">
      <c r="A46" s="52">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56"/>
      <c r="BK46" s="56"/>
      <c r="BL46" s="56"/>
      <c r="BM46" s="56"/>
      <c r="BN46" s="56"/>
      <c r="BO46" s="55"/>
      <c r="BP46" s="55"/>
      <c r="BQ46" s="52">
        <v>40</v>
      </c>
      <c r="BR46" s="72"/>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48"/>
    </row>
    <row r="47" spans="1:131" ht="26.25" customHeight="1" x14ac:dyDescent="0.2">
      <c r="A47" s="52">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56"/>
      <c r="BK47" s="56"/>
      <c r="BL47" s="56"/>
      <c r="BM47" s="56"/>
      <c r="BN47" s="56"/>
      <c r="BO47" s="55"/>
      <c r="BP47" s="55"/>
      <c r="BQ47" s="52">
        <v>41</v>
      </c>
      <c r="BR47" s="72"/>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48"/>
    </row>
    <row r="48" spans="1:131" ht="26.25" customHeight="1" x14ac:dyDescent="0.2">
      <c r="A48" s="52">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56"/>
      <c r="BK48" s="56"/>
      <c r="BL48" s="56"/>
      <c r="BM48" s="56"/>
      <c r="BN48" s="56"/>
      <c r="BO48" s="55"/>
      <c r="BP48" s="55"/>
      <c r="BQ48" s="52">
        <v>42</v>
      </c>
      <c r="BR48" s="72"/>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48"/>
    </row>
    <row r="49" spans="1:131" ht="26.25" customHeight="1" x14ac:dyDescent="0.2">
      <c r="A49" s="52">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56"/>
      <c r="BK49" s="56"/>
      <c r="BL49" s="56"/>
      <c r="BM49" s="56"/>
      <c r="BN49" s="56"/>
      <c r="BO49" s="55"/>
      <c r="BP49" s="55"/>
      <c r="BQ49" s="52">
        <v>43</v>
      </c>
      <c r="BR49" s="72"/>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48"/>
    </row>
    <row r="50" spans="1:131" ht="26.25" customHeight="1" x14ac:dyDescent="0.2">
      <c r="A50" s="52">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56"/>
      <c r="BK50" s="56"/>
      <c r="BL50" s="56"/>
      <c r="BM50" s="56"/>
      <c r="BN50" s="56"/>
      <c r="BO50" s="55"/>
      <c r="BP50" s="55"/>
      <c r="BQ50" s="52">
        <v>44</v>
      </c>
      <c r="BR50" s="72"/>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48"/>
    </row>
    <row r="51" spans="1:131" ht="26.25" customHeight="1" x14ac:dyDescent="0.2">
      <c r="A51" s="52">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56"/>
      <c r="BK51" s="56"/>
      <c r="BL51" s="56"/>
      <c r="BM51" s="56"/>
      <c r="BN51" s="56"/>
      <c r="BO51" s="55"/>
      <c r="BP51" s="55"/>
      <c r="BQ51" s="52">
        <v>45</v>
      </c>
      <c r="BR51" s="72"/>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48"/>
    </row>
    <row r="52" spans="1:131" ht="26.25" customHeight="1" x14ac:dyDescent="0.2">
      <c r="A52" s="52">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56"/>
      <c r="BK52" s="56"/>
      <c r="BL52" s="56"/>
      <c r="BM52" s="56"/>
      <c r="BN52" s="56"/>
      <c r="BO52" s="55"/>
      <c r="BP52" s="55"/>
      <c r="BQ52" s="52">
        <v>46</v>
      </c>
      <c r="BR52" s="72"/>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48"/>
    </row>
    <row r="53" spans="1:131" ht="26.25" customHeight="1" x14ac:dyDescent="0.2">
      <c r="A53" s="52">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56"/>
      <c r="BK53" s="56"/>
      <c r="BL53" s="56"/>
      <c r="BM53" s="56"/>
      <c r="BN53" s="56"/>
      <c r="BO53" s="55"/>
      <c r="BP53" s="55"/>
      <c r="BQ53" s="52">
        <v>47</v>
      </c>
      <c r="BR53" s="72"/>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48"/>
    </row>
    <row r="54" spans="1:131" ht="26.25" customHeight="1" x14ac:dyDescent="0.2">
      <c r="A54" s="52">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56"/>
      <c r="BK54" s="56"/>
      <c r="BL54" s="56"/>
      <c r="BM54" s="56"/>
      <c r="BN54" s="56"/>
      <c r="BO54" s="55"/>
      <c r="BP54" s="55"/>
      <c r="BQ54" s="52">
        <v>48</v>
      </c>
      <c r="BR54" s="72"/>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48"/>
    </row>
    <row r="55" spans="1:131" ht="26.25" customHeight="1" x14ac:dyDescent="0.2">
      <c r="A55" s="52">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56"/>
      <c r="BK55" s="56"/>
      <c r="BL55" s="56"/>
      <c r="BM55" s="56"/>
      <c r="BN55" s="56"/>
      <c r="BO55" s="55"/>
      <c r="BP55" s="55"/>
      <c r="BQ55" s="52">
        <v>49</v>
      </c>
      <c r="BR55" s="72"/>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48"/>
    </row>
    <row r="56" spans="1:131" ht="26.25" customHeight="1" x14ac:dyDescent="0.2">
      <c r="A56" s="52">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56"/>
      <c r="BK56" s="56"/>
      <c r="BL56" s="56"/>
      <c r="BM56" s="56"/>
      <c r="BN56" s="56"/>
      <c r="BO56" s="55"/>
      <c r="BP56" s="55"/>
      <c r="BQ56" s="52">
        <v>50</v>
      </c>
      <c r="BR56" s="72"/>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48"/>
    </row>
    <row r="57" spans="1:131" ht="26.25" customHeight="1" x14ac:dyDescent="0.2">
      <c r="A57" s="52">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56"/>
      <c r="BK57" s="56"/>
      <c r="BL57" s="56"/>
      <c r="BM57" s="56"/>
      <c r="BN57" s="56"/>
      <c r="BO57" s="55"/>
      <c r="BP57" s="55"/>
      <c r="BQ57" s="52">
        <v>51</v>
      </c>
      <c r="BR57" s="72"/>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48"/>
    </row>
    <row r="58" spans="1:131" ht="26.25" customHeight="1" x14ac:dyDescent="0.2">
      <c r="A58" s="52">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56"/>
      <c r="BK58" s="56"/>
      <c r="BL58" s="56"/>
      <c r="BM58" s="56"/>
      <c r="BN58" s="56"/>
      <c r="BO58" s="55"/>
      <c r="BP58" s="55"/>
      <c r="BQ58" s="52">
        <v>52</v>
      </c>
      <c r="BR58" s="72"/>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48"/>
    </row>
    <row r="59" spans="1:131" ht="26.25" customHeight="1" x14ac:dyDescent="0.2">
      <c r="A59" s="52">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56"/>
      <c r="BK59" s="56"/>
      <c r="BL59" s="56"/>
      <c r="BM59" s="56"/>
      <c r="BN59" s="56"/>
      <c r="BO59" s="55"/>
      <c r="BP59" s="55"/>
      <c r="BQ59" s="52">
        <v>53</v>
      </c>
      <c r="BR59" s="72"/>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48"/>
    </row>
    <row r="60" spans="1:131" ht="26.25" customHeight="1" x14ac:dyDescent="0.2">
      <c r="A60" s="52">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56"/>
      <c r="BK60" s="56"/>
      <c r="BL60" s="56"/>
      <c r="BM60" s="56"/>
      <c r="BN60" s="56"/>
      <c r="BO60" s="55"/>
      <c r="BP60" s="55"/>
      <c r="BQ60" s="52">
        <v>54</v>
      </c>
      <c r="BR60" s="72"/>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48"/>
    </row>
    <row r="61" spans="1:131" ht="26.25" customHeight="1" x14ac:dyDescent="0.2">
      <c r="A61" s="52">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56"/>
      <c r="BK61" s="56"/>
      <c r="BL61" s="56"/>
      <c r="BM61" s="56"/>
      <c r="BN61" s="56"/>
      <c r="BO61" s="55"/>
      <c r="BP61" s="55"/>
      <c r="BQ61" s="52">
        <v>55</v>
      </c>
      <c r="BR61" s="72"/>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48"/>
    </row>
    <row r="62" spans="1:131" ht="26.25" customHeight="1" x14ac:dyDescent="0.2">
      <c r="A62" s="52">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472</v>
      </c>
      <c r="BK62" s="721"/>
      <c r="BL62" s="721"/>
      <c r="BM62" s="721"/>
      <c r="BN62" s="722"/>
      <c r="BO62" s="55"/>
      <c r="BP62" s="55"/>
      <c r="BQ62" s="52">
        <v>56</v>
      </c>
      <c r="BR62" s="72"/>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48"/>
    </row>
    <row r="63" spans="1:131" ht="26.25" customHeight="1" x14ac:dyDescent="0.2">
      <c r="A63" s="53" t="s">
        <v>249</v>
      </c>
      <c r="B63" s="723" t="s">
        <v>379</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789</v>
      </c>
      <c r="AG63" s="727"/>
      <c r="AH63" s="727"/>
      <c r="AI63" s="727"/>
      <c r="AJ63" s="730"/>
      <c r="AK63" s="731"/>
      <c r="AL63" s="732"/>
      <c r="AM63" s="732"/>
      <c r="AN63" s="732"/>
      <c r="AO63" s="732"/>
      <c r="AP63" s="727">
        <v>2894</v>
      </c>
      <c r="AQ63" s="727"/>
      <c r="AR63" s="727"/>
      <c r="AS63" s="727"/>
      <c r="AT63" s="727"/>
      <c r="AU63" s="727">
        <v>2230</v>
      </c>
      <c r="AV63" s="727"/>
      <c r="AW63" s="727"/>
      <c r="AX63" s="727"/>
      <c r="AY63" s="727"/>
      <c r="AZ63" s="757"/>
      <c r="BA63" s="757"/>
      <c r="BB63" s="757"/>
      <c r="BC63" s="757"/>
      <c r="BD63" s="757"/>
      <c r="BE63" s="733"/>
      <c r="BF63" s="733"/>
      <c r="BG63" s="733"/>
      <c r="BH63" s="733"/>
      <c r="BI63" s="734"/>
      <c r="BJ63" s="735" t="s">
        <v>202</v>
      </c>
      <c r="BK63" s="736"/>
      <c r="BL63" s="736"/>
      <c r="BM63" s="736"/>
      <c r="BN63" s="737"/>
      <c r="BO63" s="55"/>
      <c r="BP63" s="55"/>
      <c r="BQ63" s="52">
        <v>57</v>
      </c>
      <c r="BR63" s="72"/>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48"/>
    </row>
    <row r="65" spans="1:131" ht="26.25" customHeight="1" x14ac:dyDescent="0.2">
      <c r="A65" s="56" t="s">
        <v>266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48"/>
    </row>
    <row r="66" spans="1:131" ht="26.25" customHeight="1" x14ac:dyDescent="0.2">
      <c r="A66" s="937" t="s">
        <v>455</v>
      </c>
      <c r="B66" s="938"/>
      <c r="C66" s="938"/>
      <c r="D66" s="938"/>
      <c r="E66" s="938"/>
      <c r="F66" s="938"/>
      <c r="G66" s="938"/>
      <c r="H66" s="938"/>
      <c r="I66" s="938"/>
      <c r="J66" s="938"/>
      <c r="K66" s="938"/>
      <c r="L66" s="938"/>
      <c r="M66" s="938"/>
      <c r="N66" s="938"/>
      <c r="O66" s="938"/>
      <c r="P66" s="939"/>
      <c r="Q66" s="943" t="s">
        <v>462</v>
      </c>
      <c r="R66" s="944"/>
      <c r="S66" s="944"/>
      <c r="T66" s="944"/>
      <c r="U66" s="945"/>
      <c r="V66" s="943" t="s">
        <v>463</v>
      </c>
      <c r="W66" s="944"/>
      <c r="X66" s="944"/>
      <c r="Y66" s="944"/>
      <c r="Z66" s="945"/>
      <c r="AA66" s="943" t="s">
        <v>464</v>
      </c>
      <c r="AB66" s="944"/>
      <c r="AC66" s="944"/>
      <c r="AD66" s="944"/>
      <c r="AE66" s="945"/>
      <c r="AF66" s="965" t="s">
        <v>246</v>
      </c>
      <c r="AG66" s="960"/>
      <c r="AH66" s="960"/>
      <c r="AI66" s="960"/>
      <c r="AJ66" s="966"/>
      <c r="AK66" s="943" t="s">
        <v>394</v>
      </c>
      <c r="AL66" s="938"/>
      <c r="AM66" s="938"/>
      <c r="AN66" s="938"/>
      <c r="AO66" s="939"/>
      <c r="AP66" s="943" t="s">
        <v>360</v>
      </c>
      <c r="AQ66" s="944"/>
      <c r="AR66" s="944"/>
      <c r="AS66" s="944"/>
      <c r="AT66" s="945"/>
      <c r="AU66" s="943" t="s">
        <v>473</v>
      </c>
      <c r="AV66" s="944"/>
      <c r="AW66" s="944"/>
      <c r="AX66" s="944"/>
      <c r="AY66" s="945"/>
      <c r="AZ66" s="943" t="s">
        <v>451</v>
      </c>
      <c r="BA66" s="944"/>
      <c r="BB66" s="944"/>
      <c r="BC66" s="944"/>
      <c r="BD66" s="950"/>
      <c r="BE66" s="55"/>
      <c r="BF66" s="55"/>
      <c r="BG66" s="55"/>
      <c r="BH66" s="55"/>
      <c r="BI66" s="55"/>
      <c r="BJ66" s="55"/>
      <c r="BK66" s="55"/>
      <c r="BL66" s="55"/>
      <c r="BM66" s="55"/>
      <c r="BN66" s="55"/>
      <c r="BO66" s="55"/>
      <c r="BP66" s="55"/>
      <c r="BQ66" s="52">
        <v>60</v>
      </c>
      <c r="BR66" s="73"/>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48"/>
    </row>
    <row r="67" spans="1:131" ht="26.25" customHeight="1" x14ac:dyDescent="0.2">
      <c r="A67" s="940"/>
      <c r="B67" s="941"/>
      <c r="C67" s="941"/>
      <c r="D67" s="941"/>
      <c r="E67" s="941"/>
      <c r="F67" s="941"/>
      <c r="G67" s="941"/>
      <c r="H67" s="941"/>
      <c r="I67" s="941"/>
      <c r="J67" s="941"/>
      <c r="K67" s="941"/>
      <c r="L67" s="941"/>
      <c r="M67" s="941"/>
      <c r="N67" s="941"/>
      <c r="O67" s="941"/>
      <c r="P67" s="942"/>
      <c r="Q67" s="946"/>
      <c r="R67" s="947"/>
      <c r="S67" s="947"/>
      <c r="T67" s="947"/>
      <c r="U67" s="948"/>
      <c r="V67" s="946"/>
      <c r="W67" s="947"/>
      <c r="X67" s="947"/>
      <c r="Y67" s="947"/>
      <c r="Z67" s="948"/>
      <c r="AA67" s="946"/>
      <c r="AB67" s="947"/>
      <c r="AC67" s="947"/>
      <c r="AD67" s="947"/>
      <c r="AE67" s="948"/>
      <c r="AF67" s="967"/>
      <c r="AG67" s="963"/>
      <c r="AH67" s="963"/>
      <c r="AI67" s="963"/>
      <c r="AJ67" s="968"/>
      <c r="AK67" s="969"/>
      <c r="AL67" s="941"/>
      <c r="AM67" s="941"/>
      <c r="AN67" s="941"/>
      <c r="AO67" s="942"/>
      <c r="AP67" s="946"/>
      <c r="AQ67" s="947"/>
      <c r="AR67" s="947"/>
      <c r="AS67" s="947"/>
      <c r="AT67" s="948"/>
      <c r="AU67" s="946"/>
      <c r="AV67" s="947"/>
      <c r="AW67" s="947"/>
      <c r="AX67" s="947"/>
      <c r="AY67" s="948"/>
      <c r="AZ67" s="946"/>
      <c r="BA67" s="947"/>
      <c r="BB67" s="947"/>
      <c r="BC67" s="947"/>
      <c r="BD67" s="952"/>
      <c r="BE67" s="55"/>
      <c r="BF67" s="55"/>
      <c r="BG67" s="55"/>
      <c r="BH67" s="55"/>
      <c r="BI67" s="55"/>
      <c r="BJ67" s="55"/>
      <c r="BK67" s="55"/>
      <c r="BL67" s="55"/>
      <c r="BM67" s="55"/>
      <c r="BN67" s="55"/>
      <c r="BO67" s="55"/>
      <c r="BP67" s="55"/>
      <c r="BQ67" s="52">
        <v>61</v>
      </c>
      <c r="BR67" s="73"/>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48"/>
    </row>
    <row r="68" spans="1:131" ht="26.25" customHeight="1" x14ac:dyDescent="0.2">
      <c r="A68" s="51">
        <v>1</v>
      </c>
      <c r="B68" s="684" t="s">
        <v>539</v>
      </c>
      <c r="C68" s="685"/>
      <c r="D68" s="685"/>
      <c r="E68" s="685"/>
      <c r="F68" s="685"/>
      <c r="G68" s="685"/>
      <c r="H68" s="685"/>
      <c r="I68" s="685"/>
      <c r="J68" s="685"/>
      <c r="K68" s="685"/>
      <c r="L68" s="685"/>
      <c r="M68" s="685"/>
      <c r="N68" s="685"/>
      <c r="O68" s="685"/>
      <c r="P68" s="686"/>
      <c r="Q68" s="687">
        <v>4627</v>
      </c>
      <c r="R68" s="688"/>
      <c r="S68" s="688"/>
      <c r="T68" s="688"/>
      <c r="U68" s="688"/>
      <c r="V68" s="688">
        <v>4362</v>
      </c>
      <c r="W68" s="688"/>
      <c r="X68" s="688"/>
      <c r="Y68" s="688"/>
      <c r="Z68" s="688"/>
      <c r="AA68" s="688">
        <v>265</v>
      </c>
      <c r="AB68" s="688"/>
      <c r="AC68" s="688"/>
      <c r="AD68" s="688"/>
      <c r="AE68" s="688"/>
      <c r="AF68" s="688">
        <v>265</v>
      </c>
      <c r="AG68" s="688"/>
      <c r="AH68" s="688"/>
      <c r="AI68" s="688"/>
      <c r="AJ68" s="688"/>
      <c r="AK68" s="688">
        <v>7</v>
      </c>
      <c r="AL68" s="688"/>
      <c r="AM68" s="688"/>
      <c r="AN68" s="688"/>
      <c r="AO68" s="688"/>
      <c r="AP68" s="688" t="s">
        <v>202</v>
      </c>
      <c r="AQ68" s="688"/>
      <c r="AR68" s="688"/>
      <c r="AS68" s="688"/>
      <c r="AT68" s="688"/>
      <c r="AU68" s="688" t="s">
        <v>202</v>
      </c>
      <c r="AV68" s="688"/>
      <c r="AW68" s="688"/>
      <c r="AX68" s="688"/>
      <c r="AY68" s="688"/>
      <c r="AZ68" s="694"/>
      <c r="BA68" s="694"/>
      <c r="BB68" s="694"/>
      <c r="BC68" s="694"/>
      <c r="BD68" s="695"/>
      <c r="BE68" s="55"/>
      <c r="BF68" s="55"/>
      <c r="BG68" s="55"/>
      <c r="BH68" s="55"/>
      <c r="BI68" s="55"/>
      <c r="BJ68" s="55"/>
      <c r="BK68" s="55"/>
      <c r="BL68" s="55"/>
      <c r="BM68" s="55"/>
      <c r="BN68" s="55"/>
      <c r="BO68" s="55"/>
      <c r="BP68" s="55"/>
      <c r="BQ68" s="52">
        <v>62</v>
      </c>
      <c r="BR68" s="73"/>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48"/>
    </row>
    <row r="69" spans="1:131" ht="26.25" customHeight="1" x14ac:dyDescent="0.2">
      <c r="A69" s="52">
        <v>2</v>
      </c>
      <c r="B69" s="700" t="s">
        <v>540</v>
      </c>
      <c r="C69" s="701"/>
      <c r="D69" s="701"/>
      <c r="E69" s="701"/>
      <c r="F69" s="701"/>
      <c r="G69" s="701"/>
      <c r="H69" s="701"/>
      <c r="I69" s="701"/>
      <c r="J69" s="701"/>
      <c r="K69" s="701"/>
      <c r="L69" s="701"/>
      <c r="M69" s="701"/>
      <c r="N69" s="701"/>
      <c r="O69" s="701"/>
      <c r="P69" s="702"/>
      <c r="Q69" s="703">
        <v>83</v>
      </c>
      <c r="R69" s="704"/>
      <c r="S69" s="704"/>
      <c r="T69" s="704"/>
      <c r="U69" s="704"/>
      <c r="V69" s="704">
        <v>74</v>
      </c>
      <c r="W69" s="704"/>
      <c r="X69" s="704"/>
      <c r="Y69" s="704"/>
      <c r="Z69" s="704"/>
      <c r="AA69" s="704">
        <v>9</v>
      </c>
      <c r="AB69" s="704"/>
      <c r="AC69" s="704"/>
      <c r="AD69" s="704"/>
      <c r="AE69" s="704"/>
      <c r="AF69" s="704">
        <v>9</v>
      </c>
      <c r="AG69" s="704"/>
      <c r="AH69" s="704"/>
      <c r="AI69" s="704"/>
      <c r="AJ69" s="704"/>
      <c r="AK69" s="704" t="s">
        <v>202</v>
      </c>
      <c r="AL69" s="704"/>
      <c r="AM69" s="704"/>
      <c r="AN69" s="704"/>
      <c r="AO69" s="704"/>
      <c r="AP69" s="704" t="s">
        <v>202</v>
      </c>
      <c r="AQ69" s="704"/>
      <c r="AR69" s="704"/>
      <c r="AS69" s="704"/>
      <c r="AT69" s="704"/>
      <c r="AU69" s="704" t="s">
        <v>202</v>
      </c>
      <c r="AV69" s="704"/>
      <c r="AW69" s="704"/>
      <c r="AX69" s="704"/>
      <c r="AY69" s="704"/>
      <c r="AZ69" s="710"/>
      <c r="BA69" s="710"/>
      <c r="BB69" s="710"/>
      <c r="BC69" s="710"/>
      <c r="BD69" s="711"/>
      <c r="BE69" s="55"/>
      <c r="BF69" s="55"/>
      <c r="BG69" s="55"/>
      <c r="BH69" s="55"/>
      <c r="BI69" s="55"/>
      <c r="BJ69" s="55"/>
      <c r="BK69" s="55"/>
      <c r="BL69" s="55"/>
      <c r="BM69" s="55"/>
      <c r="BN69" s="55"/>
      <c r="BO69" s="55"/>
      <c r="BP69" s="55"/>
      <c r="BQ69" s="52">
        <v>63</v>
      </c>
      <c r="BR69" s="73"/>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48"/>
    </row>
    <row r="70" spans="1:131" ht="26.25" customHeight="1" x14ac:dyDescent="0.2">
      <c r="A70" s="52">
        <v>3</v>
      </c>
      <c r="B70" s="700" t="s">
        <v>484</v>
      </c>
      <c r="C70" s="701"/>
      <c r="D70" s="701"/>
      <c r="E70" s="701"/>
      <c r="F70" s="701"/>
      <c r="G70" s="701"/>
      <c r="H70" s="701"/>
      <c r="I70" s="701"/>
      <c r="J70" s="701"/>
      <c r="K70" s="701"/>
      <c r="L70" s="701"/>
      <c r="M70" s="701"/>
      <c r="N70" s="701"/>
      <c r="O70" s="701"/>
      <c r="P70" s="702"/>
      <c r="Q70" s="703">
        <v>118</v>
      </c>
      <c r="R70" s="704"/>
      <c r="S70" s="704"/>
      <c r="T70" s="704"/>
      <c r="U70" s="704"/>
      <c r="V70" s="704">
        <v>106</v>
      </c>
      <c r="W70" s="704"/>
      <c r="X70" s="704"/>
      <c r="Y70" s="704"/>
      <c r="Z70" s="704"/>
      <c r="AA70" s="704">
        <v>12</v>
      </c>
      <c r="AB70" s="704"/>
      <c r="AC70" s="704"/>
      <c r="AD70" s="704"/>
      <c r="AE70" s="704"/>
      <c r="AF70" s="704">
        <v>12</v>
      </c>
      <c r="AG70" s="704"/>
      <c r="AH70" s="704"/>
      <c r="AI70" s="704"/>
      <c r="AJ70" s="704"/>
      <c r="AK70" s="704" t="s">
        <v>202</v>
      </c>
      <c r="AL70" s="704"/>
      <c r="AM70" s="704"/>
      <c r="AN70" s="704"/>
      <c r="AO70" s="704"/>
      <c r="AP70" s="704" t="s">
        <v>202</v>
      </c>
      <c r="AQ70" s="704"/>
      <c r="AR70" s="704"/>
      <c r="AS70" s="704"/>
      <c r="AT70" s="704"/>
      <c r="AU70" s="704" t="s">
        <v>202</v>
      </c>
      <c r="AV70" s="704"/>
      <c r="AW70" s="704"/>
      <c r="AX70" s="704"/>
      <c r="AY70" s="704"/>
      <c r="AZ70" s="710"/>
      <c r="BA70" s="710"/>
      <c r="BB70" s="710"/>
      <c r="BC70" s="710"/>
      <c r="BD70" s="711"/>
      <c r="BE70" s="55"/>
      <c r="BF70" s="55"/>
      <c r="BG70" s="55"/>
      <c r="BH70" s="55"/>
      <c r="BI70" s="55"/>
      <c r="BJ70" s="55"/>
      <c r="BK70" s="55"/>
      <c r="BL70" s="55"/>
      <c r="BM70" s="55"/>
      <c r="BN70" s="55"/>
      <c r="BO70" s="55"/>
      <c r="BP70" s="55"/>
      <c r="BQ70" s="52">
        <v>64</v>
      </c>
      <c r="BR70" s="73"/>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48"/>
    </row>
    <row r="71" spans="1:131" ht="26.25" customHeight="1" x14ac:dyDescent="0.2">
      <c r="A71" s="52">
        <v>4</v>
      </c>
      <c r="B71" s="700" t="s">
        <v>541</v>
      </c>
      <c r="C71" s="701"/>
      <c r="D71" s="701"/>
      <c r="E71" s="701"/>
      <c r="F71" s="701"/>
      <c r="G71" s="701"/>
      <c r="H71" s="701"/>
      <c r="I71" s="701"/>
      <c r="J71" s="701"/>
      <c r="K71" s="701"/>
      <c r="L71" s="701"/>
      <c r="M71" s="701"/>
      <c r="N71" s="701"/>
      <c r="O71" s="701"/>
      <c r="P71" s="702"/>
      <c r="Q71" s="703">
        <v>590</v>
      </c>
      <c r="R71" s="704"/>
      <c r="S71" s="704"/>
      <c r="T71" s="704"/>
      <c r="U71" s="704"/>
      <c r="V71" s="704">
        <v>542</v>
      </c>
      <c r="W71" s="704"/>
      <c r="X71" s="704"/>
      <c r="Y71" s="704"/>
      <c r="Z71" s="704"/>
      <c r="AA71" s="704">
        <v>48</v>
      </c>
      <c r="AB71" s="704"/>
      <c r="AC71" s="704"/>
      <c r="AD71" s="704"/>
      <c r="AE71" s="704"/>
      <c r="AF71" s="704">
        <v>48</v>
      </c>
      <c r="AG71" s="704"/>
      <c r="AH71" s="704"/>
      <c r="AI71" s="704"/>
      <c r="AJ71" s="704"/>
      <c r="AK71" s="704" t="s">
        <v>202</v>
      </c>
      <c r="AL71" s="704"/>
      <c r="AM71" s="704"/>
      <c r="AN71" s="704"/>
      <c r="AO71" s="704"/>
      <c r="AP71" s="704" t="s">
        <v>202</v>
      </c>
      <c r="AQ71" s="704"/>
      <c r="AR71" s="704"/>
      <c r="AS71" s="704"/>
      <c r="AT71" s="704"/>
      <c r="AU71" s="704" t="s">
        <v>202</v>
      </c>
      <c r="AV71" s="704"/>
      <c r="AW71" s="704"/>
      <c r="AX71" s="704"/>
      <c r="AY71" s="704"/>
      <c r="AZ71" s="710"/>
      <c r="BA71" s="710"/>
      <c r="BB71" s="710"/>
      <c r="BC71" s="710"/>
      <c r="BD71" s="711"/>
      <c r="BE71" s="55"/>
      <c r="BF71" s="55"/>
      <c r="BG71" s="55"/>
      <c r="BH71" s="55"/>
      <c r="BI71" s="55"/>
      <c r="BJ71" s="55"/>
      <c r="BK71" s="55"/>
      <c r="BL71" s="55"/>
      <c r="BM71" s="55"/>
      <c r="BN71" s="55"/>
      <c r="BO71" s="55"/>
      <c r="BP71" s="55"/>
      <c r="BQ71" s="52">
        <v>65</v>
      </c>
      <c r="BR71" s="73"/>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48"/>
    </row>
    <row r="72" spans="1:131" ht="26.25" customHeight="1" x14ac:dyDescent="0.2">
      <c r="A72" s="52">
        <v>5</v>
      </c>
      <c r="B72" s="700" t="s">
        <v>381</v>
      </c>
      <c r="C72" s="701"/>
      <c r="D72" s="701"/>
      <c r="E72" s="701"/>
      <c r="F72" s="701"/>
      <c r="G72" s="701"/>
      <c r="H72" s="701"/>
      <c r="I72" s="701"/>
      <c r="J72" s="701"/>
      <c r="K72" s="701"/>
      <c r="L72" s="701"/>
      <c r="M72" s="701"/>
      <c r="N72" s="701"/>
      <c r="O72" s="701"/>
      <c r="P72" s="702"/>
      <c r="Q72" s="703">
        <v>153545</v>
      </c>
      <c r="R72" s="704"/>
      <c r="S72" s="704"/>
      <c r="T72" s="704"/>
      <c r="U72" s="704"/>
      <c r="V72" s="704">
        <v>151526</v>
      </c>
      <c r="W72" s="704"/>
      <c r="X72" s="704"/>
      <c r="Y72" s="704"/>
      <c r="Z72" s="704"/>
      <c r="AA72" s="704">
        <v>2019</v>
      </c>
      <c r="AB72" s="704"/>
      <c r="AC72" s="704"/>
      <c r="AD72" s="704"/>
      <c r="AE72" s="704"/>
      <c r="AF72" s="704">
        <v>2019</v>
      </c>
      <c r="AG72" s="704"/>
      <c r="AH72" s="704"/>
      <c r="AI72" s="704"/>
      <c r="AJ72" s="704"/>
      <c r="AK72" s="704">
        <v>1106</v>
      </c>
      <c r="AL72" s="704"/>
      <c r="AM72" s="704"/>
      <c r="AN72" s="704"/>
      <c r="AO72" s="704"/>
      <c r="AP72" s="704" t="s">
        <v>202</v>
      </c>
      <c r="AQ72" s="704"/>
      <c r="AR72" s="704"/>
      <c r="AS72" s="704"/>
      <c r="AT72" s="704"/>
      <c r="AU72" s="704" t="s">
        <v>202</v>
      </c>
      <c r="AV72" s="704"/>
      <c r="AW72" s="704"/>
      <c r="AX72" s="704"/>
      <c r="AY72" s="704"/>
      <c r="AZ72" s="710"/>
      <c r="BA72" s="710"/>
      <c r="BB72" s="710"/>
      <c r="BC72" s="710"/>
      <c r="BD72" s="711"/>
      <c r="BE72" s="55"/>
      <c r="BF72" s="55"/>
      <c r="BG72" s="55"/>
      <c r="BH72" s="55"/>
      <c r="BI72" s="55"/>
      <c r="BJ72" s="55"/>
      <c r="BK72" s="55"/>
      <c r="BL72" s="55"/>
      <c r="BM72" s="55"/>
      <c r="BN72" s="55"/>
      <c r="BO72" s="55"/>
      <c r="BP72" s="55"/>
      <c r="BQ72" s="52">
        <v>66</v>
      </c>
      <c r="BR72" s="73"/>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48"/>
    </row>
    <row r="73" spans="1:131" ht="26.25" customHeight="1" x14ac:dyDescent="0.2">
      <c r="A73" s="52">
        <v>6</v>
      </c>
      <c r="B73" s="700" t="s">
        <v>80</v>
      </c>
      <c r="C73" s="701"/>
      <c r="D73" s="701"/>
      <c r="E73" s="701"/>
      <c r="F73" s="701"/>
      <c r="G73" s="701"/>
      <c r="H73" s="701"/>
      <c r="I73" s="701"/>
      <c r="J73" s="701"/>
      <c r="K73" s="701"/>
      <c r="L73" s="701"/>
      <c r="M73" s="701"/>
      <c r="N73" s="701"/>
      <c r="O73" s="701"/>
      <c r="P73" s="702"/>
      <c r="Q73" s="703">
        <v>671</v>
      </c>
      <c r="R73" s="704"/>
      <c r="S73" s="704"/>
      <c r="T73" s="704"/>
      <c r="U73" s="704"/>
      <c r="V73" s="704">
        <v>664</v>
      </c>
      <c r="W73" s="704"/>
      <c r="X73" s="704"/>
      <c r="Y73" s="704"/>
      <c r="Z73" s="704"/>
      <c r="AA73" s="704">
        <v>7</v>
      </c>
      <c r="AB73" s="704"/>
      <c r="AC73" s="704"/>
      <c r="AD73" s="704"/>
      <c r="AE73" s="704"/>
      <c r="AF73" s="704">
        <v>7</v>
      </c>
      <c r="AG73" s="704"/>
      <c r="AH73" s="704"/>
      <c r="AI73" s="704"/>
      <c r="AJ73" s="704"/>
      <c r="AK73" s="704" t="s">
        <v>202</v>
      </c>
      <c r="AL73" s="704"/>
      <c r="AM73" s="704"/>
      <c r="AN73" s="704"/>
      <c r="AO73" s="704"/>
      <c r="AP73" s="704" t="s">
        <v>202</v>
      </c>
      <c r="AQ73" s="704"/>
      <c r="AR73" s="704"/>
      <c r="AS73" s="704"/>
      <c r="AT73" s="704"/>
      <c r="AU73" s="704" t="s">
        <v>202</v>
      </c>
      <c r="AV73" s="704"/>
      <c r="AW73" s="704"/>
      <c r="AX73" s="704"/>
      <c r="AY73" s="704"/>
      <c r="AZ73" s="710"/>
      <c r="BA73" s="710"/>
      <c r="BB73" s="710"/>
      <c r="BC73" s="710"/>
      <c r="BD73" s="711"/>
      <c r="BE73" s="55"/>
      <c r="BF73" s="55"/>
      <c r="BG73" s="55"/>
      <c r="BH73" s="55"/>
      <c r="BI73" s="55"/>
      <c r="BJ73" s="55"/>
      <c r="BK73" s="55"/>
      <c r="BL73" s="55"/>
      <c r="BM73" s="55"/>
      <c r="BN73" s="55"/>
      <c r="BO73" s="55"/>
      <c r="BP73" s="55"/>
      <c r="BQ73" s="52">
        <v>67</v>
      </c>
      <c r="BR73" s="73"/>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48"/>
    </row>
    <row r="74" spans="1:131" ht="26.25" customHeight="1" x14ac:dyDescent="0.2">
      <c r="A74" s="52">
        <v>7</v>
      </c>
      <c r="B74" s="700" t="s">
        <v>542</v>
      </c>
      <c r="C74" s="701"/>
      <c r="D74" s="701"/>
      <c r="E74" s="701"/>
      <c r="F74" s="701"/>
      <c r="G74" s="701"/>
      <c r="H74" s="701"/>
      <c r="I74" s="701"/>
      <c r="J74" s="701"/>
      <c r="K74" s="701"/>
      <c r="L74" s="701"/>
      <c r="M74" s="701"/>
      <c r="N74" s="701"/>
      <c r="O74" s="701"/>
      <c r="P74" s="702"/>
      <c r="Q74" s="703">
        <v>3834</v>
      </c>
      <c r="R74" s="704"/>
      <c r="S74" s="704"/>
      <c r="T74" s="704"/>
      <c r="U74" s="704"/>
      <c r="V74" s="704">
        <v>3703</v>
      </c>
      <c r="W74" s="704"/>
      <c r="X74" s="704"/>
      <c r="Y74" s="704"/>
      <c r="Z74" s="704"/>
      <c r="AA74" s="704">
        <v>131</v>
      </c>
      <c r="AB74" s="704"/>
      <c r="AC74" s="704"/>
      <c r="AD74" s="704"/>
      <c r="AE74" s="704"/>
      <c r="AF74" s="704">
        <v>131</v>
      </c>
      <c r="AG74" s="704"/>
      <c r="AH74" s="704"/>
      <c r="AI74" s="704"/>
      <c r="AJ74" s="704"/>
      <c r="AK74" s="704" t="s">
        <v>202</v>
      </c>
      <c r="AL74" s="704"/>
      <c r="AM74" s="704"/>
      <c r="AN74" s="704"/>
      <c r="AO74" s="704"/>
      <c r="AP74" s="704" t="s">
        <v>202</v>
      </c>
      <c r="AQ74" s="704"/>
      <c r="AR74" s="704"/>
      <c r="AS74" s="704"/>
      <c r="AT74" s="704"/>
      <c r="AU74" s="704" t="s">
        <v>202</v>
      </c>
      <c r="AV74" s="704"/>
      <c r="AW74" s="704"/>
      <c r="AX74" s="704"/>
      <c r="AY74" s="704"/>
      <c r="AZ74" s="710"/>
      <c r="BA74" s="710"/>
      <c r="BB74" s="710"/>
      <c r="BC74" s="710"/>
      <c r="BD74" s="711"/>
      <c r="BE74" s="55"/>
      <c r="BF74" s="55"/>
      <c r="BG74" s="55"/>
      <c r="BH74" s="55"/>
      <c r="BI74" s="55"/>
      <c r="BJ74" s="55"/>
      <c r="BK74" s="55"/>
      <c r="BL74" s="55"/>
      <c r="BM74" s="55"/>
      <c r="BN74" s="55"/>
      <c r="BO74" s="55"/>
      <c r="BP74" s="55"/>
      <c r="BQ74" s="52">
        <v>68</v>
      </c>
      <c r="BR74" s="73"/>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48"/>
    </row>
    <row r="75" spans="1:131" ht="26.25" customHeight="1" x14ac:dyDescent="0.2">
      <c r="A75" s="52">
        <v>8</v>
      </c>
      <c r="B75" s="700" t="s">
        <v>543</v>
      </c>
      <c r="C75" s="701"/>
      <c r="D75" s="701"/>
      <c r="E75" s="701"/>
      <c r="F75" s="701"/>
      <c r="G75" s="701"/>
      <c r="H75" s="701"/>
      <c r="I75" s="701"/>
      <c r="J75" s="701"/>
      <c r="K75" s="701"/>
      <c r="L75" s="701"/>
      <c r="M75" s="701"/>
      <c r="N75" s="701"/>
      <c r="O75" s="701"/>
      <c r="P75" s="702"/>
      <c r="Q75" s="712">
        <v>589</v>
      </c>
      <c r="R75" s="707"/>
      <c r="S75" s="707"/>
      <c r="T75" s="707"/>
      <c r="U75" s="709"/>
      <c r="V75" s="705">
        <v>530</v>
      </c>
      <c r="W75" s="707"/>
      <c r="X75" s="707"/>
      <c r="Y75" s="707"/>
      <c r="Z75" s="709"/>
      <c r="AA75" s="705">
        <v>59</v>
      </c>
      <c r="AB75" s="707"/>
      <c r="AC75" s="707"/>
      <c r="AD75" s="707"/>
      <c r="AE75" s="709"/>
      <c r="AF75" s="705">
        <v>59</v>
      </c>
      <c r="AG75" s="707"/>
      <c r="AH75" s="707"/>
      <c r="AI75" s="707"/>
      <c r="AJ75" s="709"/>
      <c r="AK75" s="705">
        <v>277</v>
      </c>
      <c r="AL75" s="707"/>
      <c r="AM75" s="707"/>
      <c r="AN75" s="707"/>
      <c r="AO75" s="709"/>
      <c r="AP75" s="705" t="s">
        <v>202</v>
      </c>
      <c r="AQ75" s="707"/>
      <c r="AR75" s="707"/>
      <c r="AS75" s="707"/>
      <c r="AT75" s="709"/>
      <c r="AU75" s="705" t="s">
        <v>202</v>
      </c>
      <c r="AV75" s="707"/>
      <c r="AW75" s="707"/>
      <c r="AX75" s="707"/>
      <c r="AY75" s="709"/>
      <c r="AZ75" s="710"/>
      <c r="BA75" s="710"/>
      <c r="BB75" s="710"/>
      <c r="BC75" s="710"/>
      <c r="BD75" s="711"/>
      <c r="BE75" s="55"/>
      <c r="BF75" s="55"/>
      <c r="BG75" s="55"/>
      <c r="BH75" s="55"/>
      <c r="BI75" s="55"/>
      <c r="BJ75" s="55"/>
      <c r="BK75" s="55"/>
      <c r="BL75" s="55"/>
      <c r="BM75" s="55"/>
      <c r="BN75" s="55"/>
      <c r="BO75" s="55"/>
      <c r="BP75" s="55"/>
      <c r="BQ75" s="52">
        <v>69</v>
      </c>
      <c r="BR75" s="73"/>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48"/>
    </row>
    <row r="76" spans="1:131" ht="26.25" customHeight="1" x14ac:dyDescent="0.2">
      <c r="A76" s="52">
        <v>9</v>
      </c>
      <c r="B76" s="700" t="s">
        <v>370</v>
      </c>
      <c r="C76" s="701"/>
      <c r="D76" s="701"/>
      <c r="E76" s="701"/>
      <c r="F76" s="701"/>
      <c r="G76" s="701"/>
      <c r="H76" s="701"/>
      <c r="I76" s="701"/>
      <c r="J76" s="701"/>
      <c r="K76" s="701"/>
      <c r="L76" s="701"/>
      <c r="M76" s="701"/>
      <c r="N76" s="701"/>
      <c r="O76" s="701"/>
      <c r="P76" s="702"/>
      <c r="Q76" s="712">
        <v>2</v>
      </c>
      <c r="R76" s="707"/>
      <c r="S76" s="707"/>
      <c r="T76" s="707"/>
      <c r="U76" s="709"/>
      <c r="V76" s="705">
        <v>1</v>
      </c>
      <c r="W76" s="707"/>
      <c r="X76" s="707"/>
      <c r="Y76" s="707"/>
      <c r="Z76" s="709"/>
      <c r="AA76" s="705">
        <v>1</v>
      </c>
      <c r="AB76" s="707"/>
      <c r="AC76" s="707"/>
      <c r="AD76" s="707"/>
      <c r="AE76" s="709"/>
      <c r="AF76" s="705">
        <v>1</v>
      </c>
      <c r="AG76" s="707"/>
      <c r="AH76" s="707"/>
      <c r="AI76" s="707"/>
      <c r="AJ76" s="709"/>
      <c r="AK76" s="705" t="s">
        <v>202</v>
      </c>
      <c r="AL76" s="707"/>
      <c r="AM76" s="707"/>
      <c r="AN76" s="707"/>
      <c r="AO76" s="709"/>
      <c r="AP76" s="705" t="s">
        <v>202</v>
      </c>
      <c r="AQ76" s="707"/>
      <c r="AR76" s="707"/>
      <c r="AS76" s="707"/>
      <c r="AT76" s="709"/>
      <c r="AU76" s="705" t="s">
        <v>202</v>
      </c>
      <c r="AV76" s="707"/>
      <c r="AW76" s="707"/>
      <c r="AX76" s="707"/>
      <c r="AY76" s="709"/>
      <c r="AZ76" s="710"/>
      <c r="BA76" s="710"/>
      <c r="BB76" s="710"/>
      <c r="BC76" s="710"/>
      <c r="BD76" s="711"/>
      <c r="BE76" s="55"/>
      <c r="BF76" s="55"/>
      <c r="BG76" s="55"/>
      <c r="BH76" s="55"/>
      <c r="BI76" s="55"/>
      <c r="BJ76" s="55"/>
      <c r="BK76" s="55"/>
      <c r="BL76" s="55"/>
      <c r="BM76" s="55"/>
      <c r="BN76" s="55"/>
      <c r="BO76" s="55"/>
      <c r="BP76" s="55"/>
      <c r="BQ76" s="52">
        <v>70</v>
      </c>
      <c r="BR76" s="73"/>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48"/>
    </row>
    <row r="77" spans="1:131" ht="26.25" customHeight="1" x14ac:dyDescent="0.2">
      <c r="A77" s="52">
        <v>10</v>
      </c>
      <c r="B77" s="700" t="s">
        <v>544</v>
      </c>
      <c r="C77" s="701"/>
      <c r="D77" s="701"/>
      <c r="E77" s="701"/>
      <c r="F77" s="701"/>
      <c r="G77" s="701"/>
      <c r="H77" s="701"/>
      <c r="I77" s="701"/>
      <c r="J77" s="701"/>
      <c r="K77" s="701"/>
      <c r="L77" s="701"/>
      <c r="M77" s="701"/>
      <c r="N77" s="701"/>
      <c r="O77" s="701"/>
      <c r="P77" s="702"/>
      <c r="Q77" s="712">
        <v>271</v>
      </c>
      <c r="R77" s="707"/>
      <c r="S77" s="707"/>
      <c r="T77" s="707"/>
      <c r="U77" s="709"/>
      <c r="V77" s="705">
        <v>186</v>
      </c>
      <c r="W77" s="707"/>
      <c r="X77" s="707"/>
      <c r="Y77" s="707"/>
      <c r="Z77" s="709"/>
      <c r="AA77" s="705">
        <v>85</v>
      </c>
      <c r="AB77" s="707"/>
      <c r="AC77" s="707"/>
      <c r="AD77" s="707"/>
      <c r="AE77" s="709"/>
      <c r="AF77" s="705">
        <v>85</v>
      </c>
      <c r="AG77" s="707"/>
      <c r="AH77" s="707"/>
      <c r="AI77" s="707"/>
      <c r="AJ77" s="709"/>
      <c r="AK77" s="705">
        <v>76</v>
      </c>
      <c r="AL77" s="707"/>
      <c r="AM77" s="707"/>
      <c r="AN77" s="707"/>
      <c r="AO77" s="709"/>
      <c r="AP77" s="705" t="s">
        <v>202</v>
      </c>
      <c r="AQ77" s="707"/>
      <c r="AR77" s="707"/>
      <c r="AS77" s="707"/>
      <c r="AT77" s="709"/>
      <c r="AU77" s="705" t="s">
        <v>202</v>
      </c>
      <c r="AV77" s="707"/>
      <c r="AW77" s="707"/>
      <c r="AX77" s="707"/>
      <c r="AY77" s="709"/>
      <c r="AZ77" s="710"/>
      <c r="BA77" s="710"/>
      <c r="BB77" s="710"/>
      <c r="BC77" s="710"/>
      <c r="BD77" s="711"/>
      <c r="BE77" s="55"/>
      <c r="BF77" s="55"/>
      <c r="BG77" s="55"/>
      <c r="BH77" s="55"/>
      <c r="BI77" s="55"/>
      <c r="BJ77" s="55"/>
      <c r="BK77" s="55"/>
      <c r="BL77" s="55"/>
      <c r="BM77" s="55"/>
      <c r="BN77" s="55"/>
      <c r="BO77" s="55"/>
      <c r="BP77" s="55"/>
      <c r="BQ77" s="52">
        <v>71</v>
      </c>
      <c r="BR77" s="73"/>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48"/>
    </row>
    <row r="78" spans="1:131" ht="26.25" customHeight="1" x14ac:dyDescent="0.2">
      <c r="A78" s="52">
        <v>11</v>
      </c>
      <c r="B78" s="700" t="s">
        <v>197</v>
      </c>
      <c r="C78" s="701"/>
      <c r="D78" s="701"/>
      <c r="E78" s="701"/>
      <c r="F78" s="701"/>
      <c r="G78" s="701"/>
      <c r="H78" s="701"/>
      <c r="I78" s="701"/>
      <c r="J78" s="701"/>
      <c r="K78" s="701"/>
      <c r="L78" s="701"/>
      <c r="M78" s="701"/>
      <c r="N78" s="701"/>
      <c r="O78" s="701"/>
      <c r="P78" s="702"/>
      <c r="Q78" s="703">
        <v>77</v>
      </c>
      <c r="R78" s="704"/>
      <c r="S78" s="704"/>
      <c r="T78" s="704"/>
      <c r="U78" s="704"/>
      <c r="V78" s="704">
        <v>77</v>
      </c>
      <c r="W78" s="704"/>
      <c r="X78" s="704"/>
      <c r="Y78" s="704"/>
      <c r="Z78" s="704"/>
      <c r="AA78" s="704">
        <v>0</v>
      </c>
      <c r="AB78" s="704"/>
      <c r="AC78" s="704"/>
      <c r="AD78" s="704"/>
      <c r="AE78" s="704"/>
      <c r="AF78" s="704">
        <v>0</v>
      </c>
      <c r="AG78" s="704"/>
      <c r="AH78" s="704"/>
      <c r="AI78" s="704"/>
      <c r="AJ78" s="704"/>
      <c r="AK78" s="704" t="s">
        <v>202</v>
      </c>
      <c r="AL78" s="704"/>
      <c r="AM78" s="704"/>
      <c r="AN78" s="704"/>
      <c r="AO78" s="704"/>
      <c r="AP78" s="704" t="s">
        <v>202</v>
      </c>
      <c r="AQ78" s="704"/>
      <c r="AR78" s="704"/>
      <c r="AS78" s="704"/>
      <c r="AT78" s="704"/>
      <c r="AU78" s="704" t="s">
        <v>202</v>
      </c>
      <c r="AV78" s="704"/>
      <c r="AW78" s="704"/>
      <c r="AX78" s="704"/>
      <c r="AY78" s="704"/>
      <c r="AZ78" s="710"/>
      <c r="BA78" s="710"/>
      <c r="BB78" s="710"/>
      <c r="BC78" s="710"/>
      <c r="BD78" s="711"/>
      <c r="BE78" s="55"/>
      <c r="BF78" s="55"/>
      <c r="BG78" s="55"/>
      <c r="BH78" s="55"/>
      <c r="BI78" s="55"/>
      <c r="BJ78" s="48"/>
      <c r="BK78" s="48"/>
      <c r="BL78" s="48"/>
      <c r="BM78" s="48"/>
      <c r="BN78" s="48"/>
      <c r="BO78" s="55"/>
      <c r="BP78" s="55"/>
      <c r="BQ78" s="52">
        <v>72</v>
      </c>
      <c r="BR78" s="73"/>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48"/>
    </row>
    <row r="79" spans="1:131" ht="26.25" customHeight="1" x14ac:dyDescent="0.2">
      <c r="A79" s="52">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55"/>
      <c r="BF79" s="55"/>
      <c r="BG79" s="55"/>
      <c r="BH79" s="55"/>
      <c r="BI79" s="55"/>
      <c r="BJ79" s="48"/>
      <c r="BK79" s="48"/>
      <c r="BL79" s="48"/>
      <c r="BM79" s="48"/>
      <c r="BN79" s="48"/>
      <c r="BO79" s="55"/>
      <c r="BP79" s="55"/>
      <c r="BQ79" s="52">
        <v>73</v>
      </c>
      <c r="BR79" s="73"/>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48"/>
    </row>
    <row r="80" spans="1:131" ht="26.25" customHeight="1" x14ac:dyDescent="0.2">
      <c r="A80" s="52">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55"/>
      <c r="BF80" s="55"/>
      <c r="BG80" s="55"/>
      <c r="BH80" s="55"/>
      <c r="BI80" s="55"/>
      <c r="BJ80" s="55"/>
      <c r="BK80" s="55"/>
      <c r="BL80" s="55"/>
      <c r="BM80" s="55"/>
      <c r="BN80" s="55"/>
      <c r="BO80" s="55"/>
      <c r="BP80" s="55"/>
      <c r="BQ80" s="52">
        <v>74</v>
      </c>
      <c r="BR80" s="73"/>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48"/>
    </row>
    <row r="81" spans="1:131" ht="26.25" customHeight="1" x14ac:dyDescent="0.2">
      <c r="A81" s="52">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55"/>
      <c r="BF81" s="55"/>
      <c r="BG81" s="55"/>
      <c r="BH81" s="55"/>
      <c r="BI81" s="55"/>
      <c r="BJ81" s="55"/>
      <c r="BK81" s="55"/>
      <c r="BL81" s="55"/>
      <c r="BM81" s="55"/>
      <c r="BN81" s="55"/>
      <c r="BO81" s="55"/>
      <c r="BP81" s="55"/>
      <c r="BQ81" s="52">
        <v>75</v>
      </c>
      <c r="BR81" s="73"/>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48"/>
    </row>
    <row r="82" spans="1:131" ht="26.25" customHeight="1" x14ac:dyDescent="0.2">
      <c r="A82" s="52">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55"/>
      <c r="BF82" s="55"/>
      <c r="BG82" s="55"/>
      <c r="BH82" s="55"/>
      <c r="BI82" s="55"/>
      <c r="BJ82" s="55"/>
      <c r="BK82" s="55"/>
      <c r="BL82" s="55"/>
      <c r="BM82" s="55"/>
      <c r="BN82" s="55"/>
      <c r="BO82" s="55"/>
      <c r="BP82" s="55"/>
      <c r="BQ82" s="52">
        <v>76</v>
      </c>
      <c r="BR82" s="73"/>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48"/>
    </row>
    <row r="83" spans="1:131" ht="26.25" customHeight="1" x14ac:dyDescent="0.2">
      <c r="A83" s="52">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55"/>
      <c r="BF83" s="55"/>
      <c r="BG83" s="55"/>
      <c r="BH83" s="55"/>
      <c r="BI83" s="55"/>
      <c r="BJ83" s="55"/>
      <c r="BK83" s="55"/>
      <c r="BL83" s="55"/>
      <c r="BM83" s="55"/>
      <c r="BN83" s="55"/>
      <c r="BO83" s="55"/>
      <c r="BP83" s="55"/>
      <c r="BQ83" s="52">
        <v>77</v>
      </c>
      <c r="BR83" s="73"/>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48"/>
    </row>
    <row r="84" spans="1:131" ht="26.25" customHeight="1" x14ac:dyDescent="0.2">
      <c r="A84" s="52">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55"/>
      <c r="BF84" s="55"/>
      <c r="BG84" s="55"/>
      <c r="BH84" s="55"/>
      <c r="BI84" s="55"/>
      <c r="BJ84" s="55"/>
      <c r="BK84" s="55"/>
      <c r="BL84" s="55"/>
      <c r="BM84" s="55"/>
      <c r="BN84" s="55"/>
      <c r="BO84" s="55"/>
      <c r="BP84" s="55"/>
      <c r="BQ84" s="52">
        <v>78</v>
      </c>
      <c r="BR84" s="73"/>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48"/>
    </row>
    <row r="85" spans="1:131" ht="26.25" customHeight="1" x14ac:dyDescent="0.2">
      <c r="A85" s="52">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55"/>
      <c r="BF85" s="55"/>
      <c r="BG85" s="55"/>
      <c r="BH85" s="55"/>
      <c r="BI85" s="55"/>
      <c r="BJ85" s="55"/>
      <c r="BK85" s="55"/>
      <c r="BL85" s="55"/>
      <c r="BM85" s="55"/>
      <c r="BN85" s="55"/>
      <c r="BO85" s="55"/>
      <c r="BP85" s="55"/>
      <c r="BQ85" s="52">
        <v>79</v>
      </c>
      <c r="BR85" s="73"/>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48"/>
    </row>
    <row r="86" spans="1:131" ht="26.25" customHeight="1" x14ac:dyDescent="0.2">
      <c r="A86" s="52">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55"/>
      <c r="BF86" s="55"/>
      <c r="BG86" s="55"/>
      <c r="BH86" s="55"/>
      <c r="BI86" s="55"/>
      <c r="BJ86" s="55"/>
      <c r="BK86" s="55"/>
      <c r="BL86" s="55"/>
      <c r="BM86" s="55"/>
      <c r="BN86" s="55"/>
      <c r="BO86" s="55"/>
      <c r="BP86" s="55"/>
      <c r="BQ86" s="52">
        <v>80</v>
      </c>
      <c r="BR86" s="73"/>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48"/>
    </row>
    <row r="87" spans="1:131" ht="26.25" customHeight="1" x14ac:dyDescent="0.2">
      <c r="A87" s="57">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55"/>
      <c r="BF87" s="55"/>
      <c r="BG87" s="55"/>
      <c r="BH87" s="55"/>
      <c r="BI87" s="55"/>
      <c r="BJ87" s="55"/>
      <c r="BK87" s="55"/>
      <c r="BL87" s="55"/>
      <c r="BM87" s="55"/>
      <c r="BN87" s="55"/>
      <c r="BO87" s="55"/>
      <c r="BP87" s="55"/>
      <c r="BQ87" s="52">
        <v>81</v>
      </c>
      <c r="BR87" s="73"/>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48"/>
    </row>
    <row r="88" spans="1:131" ht="26.25" customHeight="1" x14ac:dyDescent="0.2">
      <c r="A88" s="53" t="s">
        <v>249</v>
      </c>
      <c r="B88" s="723" t="s">
        <v>182</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v>2636</v>
      </c>
      <c r="AG88" s="727"/>
      <c r="AH88" s="727"/>
      <c r="AI88" s="727"/>
      <c r="AJ88" s="727"/>
      <c r="AK88" s="732"/>
      <c r="AL88" s="732"/>
      <c r="AM88" s="732"/>
      <c r="AN88" s="732"/>
      <c r="AO88" s="732"/>
      <c r="AP88" s="727"/>
      <c r="AQ88" s="727"/>
      <c r="AR88" s="727"/>
      <c r="AS88" s="727"/>
      <c r="AT88" s="727"/>
      <c r="AU88" s="727"/>
      <c r="AV88" s="727"/>
      <c r="AW88" s="727"/>
      <c r="AX88" s="727"/>
      <c r="AY88" s="727"/>
      <c r="AZ88" s="733"/>
      <c r="BA88" s="733"/>
      <c r="BB88" s="733"/>
      <c r="BC88" s="733"/>
      <c r="BD88" s="734"/>
      <c r="BE88" s="55"/>
      <c r="BF88" s="55"/>
      <c r="BG88" s="55"/>
      <c r="BH88" s="55"/>
      <c r="BI88" s="55"/>
      <c r="BJ88" s="55"/>
      <c r="BK88" s="55"/>
      <c r="BL88" s="55"/>
      <c r="BM88" s="55"/>
      <c r="BN88" s="55"/>
      <c r="BO88" s="55"/>
      <c r="BP88" s="55"/>
      <c r="BQ88" s="52">
        <v>82</v>
      </c>
      <c r="BR88" s="73"/>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249</v>
      </c>
      <c r="BR102" s="723" t="s">
        <v>459</v>
      </c>
      <c r="BS102" s="724"/>
      <c r="BT102" s="724"/>
      <c r="BU102" s="724"/>
      <c r="BV102" s="724"/>
      <c r="BW102" s="724"/>
      <c r="BX102" s="724"/>
      <c r="BY102" s="724"/>
      <c r="BZ102" s="724"/>
      <c r="CA102" s="724"/>
      <c r="CB102" s="724"/>
      <c r="CC102" s="724"/>
      <c r="CD102" s="724"/>
      <c r="CE102" s="724"/>
      <c r="CF102" s="724"/>
      <c r="CG102" s="725"/>
      <c r="CH102" s="772"/>
      <c r="CI102" s="773"/>
      <c r="CJ102" s="773"/>
      <c r="CK102" s="773"/>
      <c r="CL102" s="774"/>
      <c r="CM102" s="772"/>
      <c r="CN102" s="773"/>
      <c r="CO102" s="773"/>
      <c r="CP102" s="773"/>
      <c r="CQ102" s="774"/>
      <c r="CR102" s="775">
        <v>150</v>
      </c>
      <c r="CS102" s="736"/>
      <c r="CT102" s="736"/>
      <c r="CU102" s="736"/>
      <c r="CV102" s="776"/>
      <c r="CW102" s="775"/>
      <c r="CX102" s="736"/>
      <c r="CY102" s="736"/>
      <c r="CZ102" s="736"/>
      <c r="DA102" s="776"/>
      <c r="DB102" s="775">
        <v>15</v>
      </c>
      <c r="DC102" s="736"/>
      <c r="DD102" s="736"/>
      <c r="DE102" s="736"/>
      <c r="DF102" s="776"/>
      <c r="DG102" s="775"/>
      <c r="DH102" s="736"/>
      <c r="DI102" s="736"/>
      <c r="DJ102" s="736"/>
      <c r="DK102" s="776"/>
      <c r="DL102" s="775"/>
      <c r="DM102" s="736"/>
      <c r="DN102" s="736"/>
      <c r="DO102" s="736"/>
      <c r="DP102" s="776"/>
      <c r="DQ102" s="775"/>
      <c r="DR102" s="736"/>
      <c r="DS102" s="736"/>
      <c r="DT102" s="736"/>
      <c r="DU102" s="776"/>
      <c r="DV102" s="723"/>
      <c r="DW102" s="724"/>
      <c r="DX102" s="724"/>
      <c r="DY102" s="724"/>
      <c r="DZ102" s="777"/>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8" t="s">
        <v>474</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9" t="s">
        <v>475</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80" t="s">
        <v>477</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204</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48" customFormat="1" ht="26.25" customHeight="1" x14ac:dyDescent="0.2">
      <c r="A109" s="783" t="s">
        <v>478</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479</v>
      </c>
      <c r="AB109" s="784"/>
      <c r="AC109" s="784"/>
      <c r="AD109" s="784"/>
      <c r="AE109" s="785"/>
      <c r="AF109" s="786" t="s">
        <v>480</v>
      </c>
      <c r="AG109" s="784"/>
      <c r="AH109" s="784"/>
      <c r="AI109" s="784"/>
      <c r="AJ109" s="785"/>
      <c r="AK109" s="786" t="s">
        <v>395</v>
      </c>
      <c r="AL109" s="784"/>
      <c r="AM109" s="784"/>
      <c r="AN109" s="784"/>
      <c r="AO109" s="785"/>
      <c r="AP109" s="786" t="s">
        <v>481</v>
      </c>
      <c r="AQ109" s="784"/>
      <c r="AR109" s="784"/>
      <c r="AS109" s="784"/>
      <c r="AT109" s="787"/>
      <c r="AU109" s="783" t="s">
        <v>478</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479</v>
      </c>
      <c r="BR109" s="784"/>
      <c r="BS109" s="784"/>
      <c r="BT109" s="784"/>
      <c r="BU109" s="785"/>
      <c r="BV109" s="786" t="s">
        <v>480</v>
      </c>
      <c r="BW109" s="784"/>
      <c r="BX109" s="784"/>
      <c r="BY109" s="784"/>
      <c r="BZ109" s="785"/>
      <c r="CA109" s="786" t="s">
        <v>395</v>
      </c>
      <c r="CB109" s="784"/>
      <c r="CC109" s="784"/>
      <c r="CD109" s="784"/>
      <c r="CE109" s="785"/>
      <c r="CF109" s="788" t="s">
        <v>481</v>
      </c>
      <c r="CG109" s="788"/>
      <c r="CH109" s="788"/>
      <c r="CI109" s="788"/>
      <c r="CJ109" s="788"/>
      <c r="CK109" s="786" t="s">
        <v>99</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479</v>
      </c>
      <c r="DH109" s="784"/>
      <c r="DI109" s="784"/>
      <c r="DJ109" s="784"/>
      <c r="DK109" s="785"/>
      <c r="DL109" s="786" t="s">
        <v>480</v>
      </c>
      <c r="DM109" s="784"/>
      <c r="DN109" s="784"/>
      <c r="DO109" s="784"/>
      <c r="DP109" s="785"/>
      <c r="DQ109" s="786" t="s">
        <v>395</v>
      </c>
      <c r="DR109" s="784"/>
      <c r="DS109" s="784"/>
      <c r="DT109" s="784"/>
      <c r="DU109" s="785"/>
      <c r="DV109" s="786" t="s">
        <v>481</v>
      </c>
      <c r="DW109" s="784"/>
      <c r="DX109" s="784"/>
      <c r="DY109" s="784"/>
      <c r="DZ109" s="787"/>
    </row>
    <row r="110" spans="1:131" s="48" customFormat="1" ht="26.25" customHeight="1" x14ac:dyDescent="0.2">
      <c r="A110" s="789" t="s">
        <v>329</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810561</v>
      </c>
      <c r="AB110" s="793"/>
      <c r="AC110" s="793"/>
      <c r="AD110" s="793"/>
      <c r="AE110" s="794"/>
      <c r="AF110" s="795">
        <v>852541</v>
      </c>
      <c r="AG110" s="793"/>
      <c r="AH110" s="793"/>
      <c r="AI110" s="793"/>
      <c r="AJ110" s="794"/>
      <c r="AK110" s="795">
        <v>798480</v>
      </c>
      <c r="AL110" s="793"/>
      <c r="AM110" s="793"/>
      <c r="AN110" s="793"/>
      <c r="AO110" s="794"/>
      <c r="AP110" s="796">
        <v>24.1</v>
      </c>
      <c r="AQ110" s="797"/>
      <c r="AR110" s="797"/>
      <c r="AS110" s="797"/>
      <c r="AT110" s="798"/>
      <c r="AU110" s="1001" t="s">
        <v>121</v>
      </c>
      <c r="AV110" s="1002"/>
      <c r="AW110" s="1002"/>
      <c r="AX110" s="1002"/>
      <c r="AY110" s="1002"/>
      <c r="AZ110" s="799" t="s">
        <v>482</v>
      </c>
      <c r="BA110" s="790"/>
      <c r="BB110" s="790"/>
      <c r="BC110" s="790"/>
      <c r="BD110" s="790"/>
      <c r="BE110" s="790"/>
      <c r="BF110" s="790"/>
      <c r="BG110" s="790"/>
      <c r="BH110" s="790"/>
      <c r="BI110" s="790"/>
      <c r="BJ110" s="790"/>
      <c r="BK110" s="790"/>
      <c r="BL110" s="790"/>
      <c r="BM110" s="790"/>
      <c r="BN110" s="790"/>
      <c r="BO110" s="790"/>
      <c r="BP110" s="791"/>
      <c r="BQ110" s="800">
        <v>6585352</v>
      </c>
      <c r="BR110" s="801"/>
      <c r="BS110" s="801"/>
      <c r="BT110" s="801"/>
      <c r="BU110" s="801"/>
      <c r="BV110" s="801">
        <v>6313622</v>
      </c>
      <c r="BW110" s="801"/>
      <c r="BX110" s="801"/>
      <c r="BY110" s="801"/>
      <c r="BZ110" s="801"/>
      <c r="CA110" s="801">
        <v>6137795</v>
      </c>
      <c r="CB110" s="801"/>
      <c r="CC110" s="801"/>
      <c r="CD110" s="801"/>
      <c r="CE110" s="801"/>
      <c r="CF110" s="802">
        <v>185.3</v>
      </c>
      <c r="CG110" s="803"/>
      <c r="CH110" s="803"/>
      <c r="CI110" s="803"/>
      <c r="CJ110" s="803"/>
      <c r="CK110" s="1007" t="s">
        <v>392</v>
      </c>
      <c r="CL110" s="1008"/>
      <c r="CM110" s="799" t="s">
        <v>59</v>
      </c>
      <c r="CN110" s="790"/>
      <c r="CO110" s="790"/>
      <c r="CP110" s="790"/>
      <c r="CQ110" s="790"/>
      <c r="CR110" s="790"/>
      <c r="CS110" s="790"/>
      <c r="CT110" s="790"/>
      <c r="CU110" s="790"/>
      <c r="CV110" s="790"/>
      <c r="CW110" s="790"/>
      <c r="CX110" s="790"/>
      <c r="CY110" s="790"/>
      <c r="CZ110" s="790"/>
      <c r="DA110" s="790"/>
      <c r="DB110" s="790"/>
      <c r="DC110" s="790"/>
      <c r="DD110" s="790"/>
      <c r="DE110" s="790"/>
      <c r="DF110" s="791"/>
      <c r="DG110" s="800" t="s">
        <v>202</v>
      </c>
      <c r="DH110" s="801"/>
      <c r="DI110" s="801"/>
      <c r="DJ110" s="801"/>
      <c r="DK110" s="801"/>
      <c r="DL110" s="801" t="s">
        <v>202</v>
      </c>
      <c r="DM110" s="801"/>
      <c r="DN110" s="801"/>
      <c r="DO110" s="801"/>
      <c r="DP110" s="801"/>
      <c r="DQ110" s="801" t="s">
        <v>202</v>
      </c>
      <c r="DR110" s="801"/>
      <c r="DS110" s="801"/>
      <c r="DT110" s="801"/>
      <c r="DU110" s="801"/>
      <c r="DV110" s="804" t="s">
        <v>202</v>
      </c>
      <c r="DW110" s="804"/>
      <c r="DX110" s="804"/>
      <c r="DY110" s="804"/>
      <c r="DZ110" s="805"/>
    </row>
    <row r="111" spans="1:131" s="48" customFormat="1" ht="26.25" customHeight="1" x14ac:dyDescent="0.2">
      <c r="A111" s="806" t="s">
        <v>461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807"/>
      <c r="AA111" s="808" t="s">
        <v>202</v>
      </c>
      <c r="AB111" s="809"/>
      <c r="AC111" s="809"/>
      <c r="AD111" s="809"/>
      <c r="AE111" s="810"/>
      <c r="AF111" s="811" t="s">
        <v>202</v>
      </c>
      <c r="AG111" s="809"/>
      <c r="AH111" s="809"/>
      <c r="AI111" s="809"/>
      <c r="AJ111" s="810"/>
      <c r="AK111" s="811" t="s">
        <v>202</v>
      </c>
      <c r="AL111" s="809"/>
      <c r="AM111" s="809"/>
      <c r="AN111" s="809"/>
      <c r="AO111" s="810"/>
      <c r="AP111" s="812" t="s">
        <v>202</v>
      </c>
      <c r="AQ111" s="813"/>
      <c r="AR111" s="813"/>
      <c r="AS111" s="813"/>
      <c r="AT111" s="814"/>
      <c r="AU111" s="1003"/>
      <c r="AV111" s="1004"/>
      <c r="AW111" s="1004"/>
      <c r="AX111" s="1004"/>
      <c r="AY111" s="1004"/>
      <c r="AZ111" s="815" t="s">
        <v>483</v>
      </c>
      <c r="BA111" s="816"/>
      <c r="BB111" s="816"/>
      <c r="BC111" s="816"/>
      <c r="BD111" s="816"/>
      <c r="BE111" s="816"/>
      <c r="BF111" s="816"/>
      <c r="BG111" s="816"/>
      <c r="BH111" s="816"/>
      <c r="BI111" s="816"/>
      <c r="BJ111" s="816"/>
      <c r="BK111" s="816"/>
      <c r="BL111" s="816"/>
      <c r="BM111" s="816"/>
      <c r="BN111" s="816"/>
      <c r="BO111" s="816"/>
      <c r="BP111" s="817"/>
      <c r="BQ111" s="818" t="s">
        <v>202</v>
      </c>
      <c r="BR111" s="819"/>
      <c r="BS111" s="819"/>
      <c r="BT111" s="819"/>
      <c r="BU111" s="819"/>
      <c r="BV111" s="819" t="s">
        <v>202</v>
      </c>
      <c r="BW111" s="819"/>
      <c r="BX111" s="819"/>
      <c r="BY111" s="819"/>
      <c r="BZ111" s="819"/>
      <c r="CA111" s="819" t="s">
        <v>202</v>
      </c>
      <c r="CB111" s="819"/>
      <c r="CC111" s="819"/>
      <c r="CD111" s="819"/>
      <c r="CE111" s="819"/>
      <c r="CF111" s="820" t="s">
        <v>202</v>
      </c>
      <c r="CG111" s="821"/>
      <c r="CH111" s="821"/>
      <c r="CI111" s="821"/>
      <c r="CJ111" s="821"/>
      <c r="CK111" s="1009"/>
      <c r="CL111" s="1010"/>
      <c r="CM111" s="815" t="s">
        <v>135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18" t="s">
        <v>202</v>
      </c>
      <c r="DH111" s="819"/>
      <c r="DI111" s="819"/>
      <c r="DJ111" s="819"/>
      <c r="DK111" s="819"/>
      <c r="DL111" s="819" t="s">
        <v>202</v>
      </c>
      <c r="DM111" s="819"/>
      <c r="DN111" s="819"/>
      <c r="DO111" s="819"/>
      <c r="DP111" s="819"/>
      <c r="DQ111" s="819" t="s">
        <v>202</v>
      </c>
      <c r="DR111" s="819"/>
      <c r="DS111" s="819"/>
      <c r="DT111" s="819"/>
      <c r="DU111" s="819"/>
      <c r="DV111" s="822" t="s">
        <v>202</v>
      </c>
      <c r="DW111" s="822"/>
      <c r="DX111" s="822"/>
      <c r="DY111" s="822"/>
      <c r="DZ111" s="823"/>
    </row>
    <row r="112" spans="1:131" s="48" customFormat="1" ht="26.25" customHeight="1" x14ac:dyDescent="0.2">
      <c r="A112" s="970" t="s">
        <v>153</v>
      </c>
      <c r="B112" s="971"/>
      <c r="C112" s="816" t="s">
        <v>485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202</v>
      </c>
      <c r="AB112" s="809"/>
      <c r="AC112" s="809"/>
      <c r="AD112" s="809"/>
      <c r="AE112" s="810"/>
      <c r="AF112" s="811" t="s">
        <v>202</v>
      </c>
      <c r="AG112" s="809"/>
      <c r="AH112" s="809"/>
      <c r="AI112" s="809"/>
      <c r="AJ112" s="810"/>
      <c r="AK112" s="811" t="s">
        <v>202</v>
      </c>
      <c r="AL112" s="809"/>
      <c r="AM112" s="809"/>
      <c r="AN112" s="809"/>
      <c r="AO112" s="810"/>
      <c r="AP112" s="812" t="s">
        <v>202</v>
      </c>
      <c r="AQ112" s="813"/>
      <c r="AR112" s="813"/>
      <c r="AS112" s="813"/>
      <c r="AT112" s="814"/>
      <c r="AU112" s="1003"/>
      <c r="AV112" s="1004"/>
      <c r="AW112" s="1004"/>
      <c r="AX112" s="1004"/>
      <c r="AY112" s="1004"/>
      <c r="AZ112" s="815" t="s">
        <v>270</v>
      </c>
      <c r="BA112" s="816"/>
      <c r="BB112" s="816"/>
      <c r="BC112" s="816"/>
      <c r="BD112" s="816"/>
      <c r="BE112" s="816"/>
      <c r="BF112" s="816"/>
      <c r="BG112" s="816"/>
      <c r="BH112" s="816"/>
      <c r="BI112" s="816"/>
      <c r="BJ112" s="816"/>
      <c r="BK112" s="816"/>
      <c r="BL112" s="816"/>
      <c r="BM112" s="816"/>
      <c r="BN112" s="816"/>
      <c r="BO112" s="816"/>
      <c r="BP112" s="817"/>
      <c r="BQ112" s="818">
        <v>2482916</v>
      </c>
      <c r="BR112" s="819"/>
      <c r="BS112" s="819"/>
      <c r="BT112" s="819"/>
      <c r="BU112" s="819"/>
      <c r="BV112" s="819">
        <v>2250207</v>
      </c>
      <c r="BW112" s="819"/>
      <c r="BX112" s="819"/>
      <c r="BY112" s="819"/>
      <c r="BZ112" s="819"/>
      <c r="CA112" s="819">
        <v>2230376</v>
      </c>
      <c r="CB112" s="819"/>
      <c r="CC112" s="819"/>
      <c r="CD112" s="819"/>
      <c r="CE112" s="819"/>
      <c r="CF112" s="820">
        <v>67.3</v>
      </c>
      <c r="CG112" s="821"/>
      <c r="CH112" s="821"/>
      <c r="CI112" s="821"/>
      <c r="CJ112" s="821"/>
      <c r="CK112" s="1009"/>
      <c r="CL112" s="1010"/>
      <c r="CM112" s="815" t="s">
        <v>404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18" t="s">
        <v>202</v>
      </c>
      <c r="DH112" s="819"/>
      <c r="DI112" s="819"/>
      <c r="DJ112" s="819"/>
      <c r="DK112" s="819"/>
      <c r="DL112" s="819" t="s">
        <v>202</v>
      </c>
      <c r="DM112" s="819"/>
      <c r="DN112" s="819"/>
      <c r="DO112" s="819"/>
      <c r="DP112" s="819"/>
      <c r="DQ112" s="819" t="s">
        <v>202</v>
      </c>
      <c r="DR112" s="819"/>
      <c r="DS112" s="819"/>
      <c r="DT112" s="819"/>
      <c r="DU112" s="819"/>
      <c r="DV112" s="822" t="s">
        <v>202</v>
      </c>
      <c r="DW112" s="822"/>
      <c r="DX112" s="822"/>
      <c r="DY112" s="822"/>
      <c r="DZ112" s="823"/>
    </row>
    <row r="113" spans="1:130" s="48" customFormat="1" ht="26.25" customHeight="1" x14ac:dyDescent="0.2">
      <c r="A113" s="972"/>
      <c r="B113" s="973"/>
      <c r="C113" s="816" t="s">
        <v>487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258787</v>
      </c>
      <c r="AB113" s="809"/>
      <c r="AC113" s="809"/>
      <c r="AD113" s="809"/>
      <c r="AE113" s="810"/>
      <c r="AF113" s="811">
        <v>269021</v>
      </c>
      <c r="AG113" s="809"/>
      <c r="AH113" s="809"/>
      <c r="AI113" s="809"/>
      <c r="AJ113" s="810"/>
      <c r="AK113" s="811">
        <v>164566</v>
      </c>
      <c r="AL113" s="809"/>
      <c r="AM113" s="809"/>
      <c r="AN113" s="809"/>
      <c r="AO113" s="810"/>
      <c r="AP113" s="812">
        <v>5</v>
      </c>
      <c r="AQ113" s="813"/>
      <c r="AR113" s="813"/>
      <c r="AS113" s="813"/>
      <c r="AT113" s="814"/>
      <c r="AU113" s="1003"/>
      <c r="AV113" s="1004"/>
      <c r="AW113" s="1004"/>
      <c r="AX113" s="1004"/>
      <c r="AY113" s="1004"/>
      <c r="AZ113" s="815" t="s">
        <v>207</v>
      </c>
      <c r="BA113" s="816"/>
      <c r="BB113" s="816"/>
      <c r="BC113" s="816"/>
      <c r="BD113" s="816"/>
      <c r="BE113" s="816"/>
      <c r="BF113" s="816"/>
      <c r="BG113" s="816"/>
      <c r="BH113" s="816"/>
      <c r="BI113" s="816"/>
      <c r="BJ113" s="816"/>
      <c r="BK113" s="816"/>
      <c r="BL113" s="816"/>
      <c r="BM113" s="816"/>
      <c r="BN113" s="816"/>
      <c r="BO113" s="816"/>
      <c r="BP113" s="817"/>
      <c r="BQ113" s="818">
        <v>702</v>
      </c>
      <c r="BR113" s="819"/>
      <c r="BS113" s="819"/>
      <c r="BT113" s="819"/>
      <c r="BU113" s="819"/>
      <c r="BV113" s="819">
        <v>351</v>
      </c>
      <c r="BW113" s="819"/>
      <c r="BX113" s="819"/>
      <c r="BY113" s="819"/>
      <c r="BZ113" s="819"/>
      <c r="CA113" s="819" t="s">
        <v>202</v>
      </c>
      <c r="CB113" s="819"/>
      <c r="CC113" s="819"/>
      <c r="CD113" s="819"/>
      <c r="CE113" s="819"/>
      <c r="CF113" s="820" t="s">
        <v>202</v>
      </c>
      <c r="CG113" s="821"/>
      <c r="CH113" s="821"/>
      <c r="CI113" s="821"/>
      <c r="CJ113" s="821"/>
      <c r="CK113" s="1009"/>
      <c r="CL113" s="1010"/>
      <c r="CM113" s="815" t="s">
        <v>414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08" t="s">
        <v>202</v>
      </c>
      <c r="DH113" s="809"/>
      <c r="DI113" s="809"/>
      <c r="DJ113" s="809"/>
      <c r="DK113" s="810"/>
      <c r="DL113" s="811" t="s">
        <v>202</v>
      </c>
      <c r="DM113" s="809"/>
      <c r="DN113" s="809"/>
      <c r="DO113" s="809"/>
      <c r="DP113" s="810"/>
      <c r="DQ113" s="811" t="s">
        <v>202</v>
      </c>
      <c r="DR113" s="809"/>
      <c r="DS113" s="809"/>
      <c r="DT113" s="809"/>
      <c r="DU113" s="810"/>
      <c r="DV113" s="812" t="s">
        <v>202</v>
      </c>
      <c r="DW113" s="813"/>
      <c r="DX113" s="813"/>
      <c r="DY113" s="813"/>
      <c r="DZ113" s="814"/>
    </row>
    <row r="114" spans="1:130" s="48" customFormat="1" ht="26.25" customHeight="1" x14ac:dyDescent="0.2">
      <c r="A114" s="972"/>
      <c r="B114" s="973"/>
      <c r="C114" s="816" t="s">
        <v>489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193</v>
      </c>
      <c r="AB114" s="809"/>
      <c r="AC114" s="809"/>
      <c r="AD114" s="809"/>
      <c r="AE114" s="810"/>
      <c r="AF114" s="811">
        <v>192</v>
      </c>
      <c r="AG114" s="809"/>
      <c r="AH114" s="809"/>
      <c r="AI114" s="809"/>
      <c r="AJ114" s="810"/>
      <c r="AK114" s="811">
        <v>199</v>
      </c>
      <c r="AL114" s="809"/>
      <c r="AM114" s="809"/>
      <c r="AN114" s="809"/>
      <c r="AO114" s="810"/>
      <c r="AP114" s="812">
        <v>0</v>
      </c>
      <c r="AQ114" s="813"/>
      <c r="AR114" s="813"/>
      <c r="AS114" s="813"/>
      <c r="AT114" s="814"/>
      <c r="AU114" s="1003"/>
      <c r="AV114" s="1004"/>
      <c r="AW114" s="1004"/>
      <c r="AX114" s="1004"/>
      <c r="AY114" s="1004"/>
      <c r="AZ114" s="815" t="s">
        <v>490</v>
      </c>
      <c r="BA114" s="816"/>
      <c r="BB114" s="816"/>
      <c r="BC114" s="816"/>
      <c r="BD114" s="816"/>
      <c r="BE114" s="816"/>
      <c r="BF114" s="816"/>
      <c r="BG114" s="816"/>
      <c r="BH114" s="816"/>
      <c r="BI114" s="816"/>
      <c r="BJ114" s="816"/>
      <c r="BK114" s="816"/>
      <c r="BL114" s="816"/>
      <c r="BM114" s="816"/>
      <c r="BN114" s="816"/>
      <c r="BO114" s="816"/>
      <c r="BP114" s="817"/>
      <c r="BQ114" s="818">
        <v>540709</v>
      </c>
      <c r="BR114" s="819"/>
      <c r="BS114" s="819"/>
      <c r="BT114" s="819"/>
      <c r="BU114" s="819"/>
      <c r="BV114" s="819">
        <v>543897</v>
      </c>
      <c r="BW114" s="819"/>
      <c r="BX114" s="819"/>
      <c r="BY114" s="819"/>
      <c r="BZ114" s="819"/>
      <c r="CA114" s="819">
        <v>588083</v>
      </c>
      <c r="CB114" s="819"/>
      <c r="CC114" s="819"/>
      <c r="CD114" s="819"/>
      <c r="CE114" s="819"/>
      <c r="CF114" s="820">
        <v>17.8</v>
      </c>
      <c r="CG114" s="821"/>
      <c r="CH114" s="821"/>
      <c r="CI114" s="821"/>
      <c r="CJ114" s="821"/>
      <c r="CK114" s="1009"/>
      <c r="CL114" s="1010"/>
      <c r="CM114" s="815" t="s">
        <v>150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08" t="s">
        <v>202</v>
      </c>
      <c r="DH114" s="809"/>
      <c r="DI114" s="809"/>
      <c r="DJ114" s="809"/>
      <c r="DK114" s="810"/>
      <c r="DL114" s="811" t="s">
        <v>202</v>
      </c>
      <c r="DM114" s="809"/>
      <c r="DN114" s="809"/>
      <c r="DO114" s="809"/>
      <c r="DP114" s="810"/>
      <c r="DQ114" s="811" t="s">
        <v>202</v>
      </c>
      <c r="DR114" s="809"/>
      <c r="DS114" s="809"/>
      <c r="DT114" s="809"/>
      <c r="DU114" s="810"/>
      <c r="DV114" s="812" t="s">
        <v>202</v>
      </c>
      <c r="DW114" s="813"/>
      <c r="DX114" s="813"/>
      <c r="DY114" s="813"/>
      <c r="DZ114" s="814"/>
    </row>
    <row r="115" spans="1:130" s="48" customFormat="1" ht="26.25" customHeight="1" x14ac:dyDescent="0.2">
      <c r="A115" s="972"/>
      <c r="B115" s="973"/>
      <c r="C115" s="816" t="s">
        <v>380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t="s">
        <v>202</v>
      </c>
      <c r="AB115" s="809"/>
      <c r="AC115" s="809"/>
      <c r="AD115" s="809"/>
      <c r="AE115" s="810"/>
      <c r="AF115" s="811" t="s">
        <v>202</v>
      </c>
      <c r="AG115" s="809"/>
      <c r="AH115" s="809"/>
      <c r="AI115" s="809"/>
      <c r="AJ115" s="810"/>
      <c r="AK115" s="811" t="s">
        <v>202</v>
      </c>
      <c r="AL115" s="809"/>
      <c r="AM115" s="809"/>
      <c r="AN115" s="809"/>
      <c r="AO115" s="810"/>
      <c r="AP115" s="812" t="s">
        <v>202</v>
      </c>
      <c r="AQ115" s="813"/>
      <c r="AR115" s="813"/>
      <c r="AS115" s="813"/>
      <c r="AT115" s="814"/>
      <c r="AU115" s="1003"/>
      <c r="AV115" s="1004"/>
      <c r="AW115" s="1004"/>
      <c r="AX115" s="1004"/>
      <c r="AY115" s="1004"/>
      <c r="AZ115" s="815" t="s">
        <v>348</v>
      </c>
      <c r="BA115" s="816"/>
      <c r="BB115" s="816"/>
      <c r="BC115" s="816"/>
      <c r="BD115" s="816"/>
      <c r="BE115" s="816"/>
      <c r="BF115" s="816"/>
      <c r="BG115" s="816"/>
      <c r="BH115" s="816"/>
      <c r="BI115" s="816"/>
      <c r="BJ115" s="816"/>
      <c r="BK115" s="816"/>
      <c r="BL115" s="816"/>
      <c r="BM115" s="816"/>
      <c r="BN115" s="816"/>
      <c r="BO115" s="816"/>
      <c r="BP115" s="817"/>
      <c r="BQ115" s="818" t="s">
        <v>202</v>
      </c>
      <c r="BR115" s="819"/>
      <c r="BS115" s="819"/>
      <c r="BT115" s="819"/>
      <c r="BU115" s="819"/>
      <c r="BV115" s="819" t="s">
        <v>202</v>
      </c>
      <c r="BW115" s="819"/>
      <c r="BX115" s="819"/>
      <c r="BY115" s="819"/>
      <c r="BZ115" s="819"/>
      <c r="CA115" s="819" t="s">
        <v>202</v>
      </c>
      <c r="CB115" s="819"/>
      <c r="CC115" s="819"/>
      <c r="CD115" s="819"/>
      <c r="CE115" s="819"/>
      <c r="CF115" s="820" t="s">
        <v>202</v>
      </c>
      <c r="CG115" s="821"/>
      <c r="CH115" s="821"/>
      <c r="CI115" s="821"/>
      <c r="CJ115" s="821"/>
      <c r="CK115" s="1009"/>
      <c r="CL115" s="1010"/>
      <c r="CM115" s="815" t="s">
        <v>31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08" t="s">
        <v>202</v>
      </c>
      <c r="DH115" s="809"/>
      <c r="DI115" s="809"/>
      <c r="DJ115" s="809"/>
      <c r="DK115" s="810"/>
      <c r="DL115" s="811" t="s">
        <v>202</v>
      </c>
      <c r="DM115" s="809"/>
      <c r="DN115" s="809"/>
      <c r="DO115" s="809"/>
      <c r="DP115" s="810"/>
      <c r="DQ115" s="811" t="s">
        <v>202</v>
      </c>
      <c r="DR115" s="809"/>
      <c r="DS115" s="809"/>
      <c r="DT115" s="809"/>
      <c r="DU115" s="810"/>
      <c r="DV115" s="812" t="s">
        <v>202</v>
      </c>
      <c r="DW115" s="813"/>
      <c r="DX115" s="813"/>
      <c r="DY115" s="813"/>
      <c r="DZ115" s="814"/>
    </row>
    <row r="116" spans="1:130" s="48" customFormat="1" ht="26.25" customHeight="1" x14ac:dyDescent="0.2">
      <c r="A116" s="974"/>
      <c r="B116" s="975"/>
      <c r="C116" s="824" t="s">
        <v>1</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808">
        <v>105</v>
      </c>
      <c r="AB116" s="809"/>
      <c r="AC116" s="809"/>
      <c r="AD116" s="809"/>
      <c r="AE116" s="810"/>
      <c r="AF116" s="811" t="s">
        <v>202</v>
      </c>
      <c r="AG116" s="809"/>
      <c r="AH116" s="809"/>
      <c r="AI116" s="809"/>
      <c r="AJ116" s="810"/>
      <c r="AK116" s="811" t="s">
        <v>202</v>
      </c>
      <c r="AL116" s="809"/>
      <c r="AM116" s="809"/>
      <c r="AN116" s="809"/>
      <c r="AO116" s="810"/>
      <c r="AP116" s="812" t="s">
        <v>202</v>
      </c>
      <c r="AQ116" s="813"/>
      <c r="AR116" s="813"/>
      <c r="AS116" s="813"/>
      <c r="AT116" s="814"/>
      <c r="AU116" s="1003"/>
      <c r="AV116" s="1004"/>
      <c r="AW116" s="1004"/>
      <c r="AX116" s="1004"/>
      <c r="AY116" s="1004"/>
      <c r="AZ116" s="826" t="s">
        <v>226</v>
      </c>
      <c r="BA116" s="827"/>
      <c r="BB116" s="827"/>
      <c r="BC116" s="827"/>
      <c r="BD116" s="827"/>
      <c r="BE116" s="827"/>
      <c r="BF116" s="827"/>
      <c r="BG116" s="827"/>
      <c r="BH116" s="827"/>
      <c r="BI116" s="827"/>
      <c r="BJ116" s="827"/>
      <c r="BK116" s="827"/>
      <c r="BL116" s="827"/>
      <c r="BM116" s="827"/>
      <c r="BN116" s="827"/>
      <c r="BO116" s="827"/>
      <c r="BP116" s="828"/>
      <c r="BQ116" s="818" t="s">
        <v>202</v>
      </c>
      <c r="BR116" s="819"/>
      <c r="BS116" s="819"/>
      <c r="BT116" s="819"/>
      <c r="BU116" s="819"/>
      <c r="BV116" s="819" t="s">
        <v>202</v>
      </c>
      <c r="BW116" s="819"/>
      <c r="BX116" s="819"/>
      <c r="BY116" s="819"/>
      <c r="BZ116" s="819"/>
      <c r="CA116" s="819" t="s">
        <v>202</v>
      </c>
      <c r="CB116" s="819"/>
      <c r="CC116" s="819"/>
      <c r="CD116" s="819"/>
      <c r="CE116" s="819"/>
      <c r="CF116" s="820" t="s">
        <v>202</v>
      </c>
      <c r="CG116" s="821"/>
      <c r="CH116" s="821"/>
      <c r="CI116" s="821"/>
      <c r="CJ116" s="821"/>
      <c r="CK116" s="1009"/>
      <c r="CL116" s="1010"/>
      <c r="CM116" s="815" t="s">
        <v>13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08" t="s">
        <v>202</v>
      </c>
      <c r="DH116" s="809"/>
      <c r="DI116" s="809"/>
      <c r="DJ116" s="809"/>
      <c r="DK116" s="810"/>
      <c r="DL116" s="811" t="s">
        <v>202</v>
      </c>
      <c r="DM116" s="809"/>
      <c r="DN116" s="809"/>
      <c r="DO116" s="809"/>
      <c r="DP116" s="810"/>
      <c r="DQ116" s="811" t="s">
        <v>202</v>
      </c>
      <c r="DR116" s="809"/>
      <c r="DS116" s="809"/>
      <c r="DT116" s="809"/>
      <c r="DU116" s="810"/>
      <c r="DV116" s="812" t="s">
        <v>202</v>
      </c>
      <c r="DW116" s="813"/>
      <c r="DX116" s="813"/>
      <c r="DY116" s="813"/>
      <c r="DZ116" s="814"/>
    </row>
    <row r="117" spans="1:130" s="48" customFormat="1" ht="26.25" customHeight="1" x14ac:dyDescent="0.2">
      <c r="A117" s="783" t="s">
        <v>274</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29" t="s">
        <v>324</v>
      </c>
      <c r="Z117" s="785"/>
      <c r="AA117" s="830">
        <v>1069646</v>
      </c>
      <c r="AB117" s="831"/>
      <c r="AC117" s="831"/>
      <c r="AD117" s="831"/>
      <c r="AE117" s="832"/>
      <c r="AF117" s="833">
        <v>1121754</v>
      </c>
      <c r="AG117" s="831"/>
      <c r="AH117" s="831"/>
      <c r="AI117" s="831"/>
      <c r="AJ117" s="832"/>
      <c r="AK117" s="833">
        <v>963245</v>
      </c>
      <c r="AL117" s="831"/>
      <c r="AM117" s="831"/>
      <c r="AN117" s="831"/>
      <c r="AO117" s="832"/>
      <c r="AP117" s="834"/>
      <c r="AQ117" s="835"/>
      <c r="AR117" s="835"/>
      <c r="AS117" s="835"/>
      <c r="AT117" s="836"/>
      <c r="AU117" s="1003"/>
      <c r="AV117" s="1004"/>
      <c r="AW117" s="1004"/>
      <c r="AX117" s="1004"/>
      <c r="AY117" s="1004"/>
      <c r="AZ117" s="837" t="s">
        <v>365</v>
      </c>
      <c r="BA117" s="838"/>
      <c r="BB117" s="838"/>
      <c r="BC117" s="838"/>
      <c r="BD117" s="838"/>
      <c r="BE117" s="838"/>
      <c r="BF117" s="838"/>
      <c r="BG117" s="838"/>
      <c r="BH117" s="838"/>
      <c r="BI117" s="838"/>
      <c r="BJ117" s="838"/>
      <c r="BK117" s="838"/>
      <c r="BL117" s="838"/>
      <c r="BM117" s="838"/>
      <c r="BN117" s="838"/>
      <c r="BO117" s="838"/>
      <c r="BP117" s="839"/>
      <c r="BQ117" s="818" t="s">
        <v>202</v>
      </c>
      <c r="BR117" s="819"/>
      <c r="BS117" s="819"/>
      <c r="BT117" s="819"/>
      <c r="BU117" s="819"/>
      <c r="BV117" s="819" t="s">
        <v>202</v>
      </c>
      <c r="BW117" s="819"/>
      <c r="BX117" s="819"/>
      <c r="BY117" s="819"/>
      <c r="BZ117" s="819"/>
      <c r="CA117" s="819" t="s">
        <v>202</v>
      </c>
      <c r="CB117" s="819"/>
      <c r="CC117" s="819"/>
      <c r="CD117" s="819"/>
      <c r="CE117" s="819"/>
      <c r="CF117" s="820" t="s">
        <v>202</v>
      </c>
      <c r="CG117" s="821"/>
      <c r="CH117" s="821"/>
      <c r="CI117" s="821"/>
      <c r="CJ117" s="821"/>
      <c r="CK117" s="1009"/>
      <c r="CL117" s="1010"/>
      <c r="CM117" s="815" t="s">
        <v>340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08" t="s">
        <v>202</v>
      </c>
      <c r="DH117" s="809"/>
      <c r="DI117" s="809"/>
      <c r="DJ117" s="809"/>
      <c r="DK117" s="810"/>
      <c r="DL117" s="811" t="s">
        <v>202</v>
      </c>
      <c r="DM117" s="809"/>
      <c r="DN117" s="809"/>
      <c r="DO117" s="809"/>
      <c r="DP117" s="810"/>
      <c r="DQ117" s="811" t="s">
        <v>202</v>
      </c>
      <c r="DR117" s="809"/>
      <c r="DS117" s="809"/>
      <c r="DT117" s="809"/>
      <c r="DU117" s="810"/>
      <c r="DV117" s="812" t="s">
        <v>202</v>
      </c>
      <c r="DW117" s="813"/>
      <c r="DX117" s="813"/>
      <c r="DY117" s="813"/>
      <c r="DZ117" s="814"/>
    </row>
    <row r="118" spans="1:130" s="48" customFormat="1" ht="26.25" customHeight="1" x14ac:dyDescent="0.2">
      <c r="A118" s="783" t="s">
        <v>99</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479</v>
      </c>
      <c r="AB118" s="784"/>
      <c r="AC118" s="784"/>
      <c r="AD118" s="784"/>
      <c r="AE118" s="785"/>
      <c r="AF118" s="786" t="s">
        <v>480</v>
      </c>
      <c r="AG118" s="784"/>
      <c r="AH118" s="784"/>
      <c r="AI118" s="784"/>
      <c r="AJ118" s="785"/>
      <c r="AK118" s="786" t="s">
        <v>395</v>
      </c>
      <c r="AL118" s="784"/>
      <c r="AM118" s="784"/>
      <c r="AN118" s="784"/>
      <c r="AO118" s="785"/>
      <c r="AP118" s="786" t="s">
        <v>481</v>
      </c>
      <c r="AQ118" s="784"/>
      <c r="AR118" s="784"/>
      <c r="AS118" s="784"/>
      <c r="AT118" s="787"/>
      <c r="AU118" s="1003"/>
      <c r="AV118" s="1004"/>
      <c r="AW118" s="1004"/>
      <c r="AX118" s="1004"/>
      <c r="AY118" s="1004"/>
      <c r="AZ118" s="840" t="s">
        <v>468</v>
      </c>
      <c r="BA118" s="824"/>
      <c r="BB118" s="824"/>
      <c r="BC118" s="824"/>
      <c r="BD118" s="824"/>
      <c r="BE118" s="824"/>
      <c r="BF118" s="824"/>
      <c r="BG118" s="824"/>
      <c r="BH118" s="824"/>
      <c r="BI118" s="824"/>
      <c r="BJ118" s="824"/>
      <c r="BK118" s="824"/>
      <c r="BL118" s="824"/>
      <c r="BM118" s="824"/>
      <c r="BN118" s="824"/>
      <c r="BO118" s="824"/>
      <c r="BP118" s="825"/>
      <c r="BQ118" s="841" t="s">
        <v>202</v>
      </c>
      <c r="BR118" s="842"/>
      <c r="BS118" s="842"/>
      <c r="BT118" s="842"/>
      <c r="BU118" s="842"/>
      <c r="BV118" s="842" t="s">
        <v>202</v>
      </c>
      <c r="BW118" s="842"/>
      <c r="BX118" s="842"/>
      <c r="BY118" s="842"/>
      <c r="BZ118" s="842"/>
      <c r="CA118" s="842" t="s">
        <v>202</v>
      </c>
      <c r="CB118" s="842"/>
      <c r="CC118" s="842"/>
      <c r="CD118" s="842"/>
      <c r="CE118" s="842"/>
      <c r="CF118" s="820" t="s">
        <v>202</v>
      </c>
      <c r="CG118" s="821"/>
      <c r="CH118" s="821"/>
      <c r="CI118" s="821"/>
      <c r="CJ118" s="821"/>
      <c r="CK118" s="1009"/>
      <c r="CL118" s="1010"/>
      <c r="CM118" s="815" t="s">
        <v>491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08" t="s">
        <v>202</v>
      </c>
      <c r="DH118" s="809"/>
      <c r="DI118" s="809"/>
      <c r="DJ118" s="809"/>
      <c r="DK118" s="810"/>
      <c r="DL118" s="811" t="s">
        <v>202</v>
      </c>
      <c r="DM118" s="809"/>
      <c r="DN118" s="809"/>
      <c r="DO118" s="809"/>
      <c r="DP118" s="810"/>
      <c r="DQ118" s="811" t="s">
        <v>202</v>
      </c>
      <c r="DR118" s="809"/>
      <c r="DS118" s="809"/>
      <c r="DT118" s="809"/>
      <c r="DU118" s="810"/>
      <c r="DV118" s="812" t="s">
        <v>202</v>
      </c>
      <c r="DW118" s="813"/>
      <c r="DX118" s="813"/>
      <c r="DY118" s="813"/>
      <c r="DZ118" s="814"/>
    </row>
    <row r="119" spans="1:130" s="48" customFormat="1" ht="26.25" customHeight="1" x14ac:dyDescent="0.2">
      <c r="A119" s="1013" t="s">
        <v>392</v>
      </c>
      <c r="B119" s="1008"/>
      <c r="C119" s="799" t="s">
        <v>59</v>
      </c>
      <c r="D119" s="790"/>
      <c r="E119" s="790"/>
      <c r="F119" s="790"/>
      <c r="G119" s="790"/>
      <c r="H119" s="790"/>
      <c r="I119" s="790"/>
      <c r="J119" s="790"/>
      <c r="K119" s="790"/>
      <c r="L119" s="790"/>
      <c r="M119" s="790"/>
      <c r="N119" s="790"/>
      <c r="O119" s="790"/>
      <c r="P119" s="790"/>
      <c r="Q119" s="790"/>
      <c r="R119" s="790"/>
      <c r="S119" s="790"/>
      <c r="T119" s="790"/>
      <c r="U119" s="790"/>
      <c r="V119" s="790"/>
      <c r="W119" s="790"/>
      <c r="X119" s="790"/>
      <c r="Y119" s="790"/>
      <c r="Z119" s="791"/>
      <c r="AA119" s="792" t="s">
        <v>202</v>
      </c>
      <c r="AB119" s="793"/>
      <c r="AC119" s="793"/>
      <c r="AD119" s="793"/>
      <c r="AE119" s="794"/>
      <c r="AF119" s="795" t="s">
        <v>202</v>
      </c>
      <c r="AG119" s="793"/>
      <c r="AH119" s="793"/>
      <c r="AI119" s="793"/>
      <c r="AJ119" s="794"/>
      <c r="AK119" s="795" t="s">
        <v>202</v>
      </c>
      <c r="AL119" s="793"/>
      <c r="AM119" s="793"/>
      <c r="AN119" s="793"/>
      <c r="AO119" s="794"/>
      <c r="AP119" s="796" t="s">
        <v>202</v>
      </c>
      <c r="AQ119" s="797"/>
      <c r="AR119" s="797"/>
      <c r="AS119" s="797"/>
      <c r="AT119" s="798"/>
      <c r="AU119" s="1005"/>
      <c r="AV119" s="1006"/>
      <c r="AW119" s="1006"/>
      <c r="AX119" s="1006"/>
      <c r="AY119" s="1006"/>
      <c r="AZ119" s="69" t="s">
        <v>274</v>
      </c>
      <c r="BA119" s="69"/>
      <c r="BB119" s="69"/>
      <c r="BC119" s="69"/>
      <c r="BD119" s="69"/>
      <c r="BE119" s="69"/>
      <c r="BF119" s="69"/>
      <c r="BG119" s="69"/>
      <c r="BH119" s="69"/>
      <c r="BI119" s="69"/>
      <c r="BJ119" s="69"/>
      <c r="BK119" s="69"/>
      <c r="BL119" s="69"/>
      <c r="BM119" s="69"/>
      <c r="BN119" s="69"/>
      <c r="BO119" s="829" t="s">
        <v>167</v>
      </c>
      <c r="BP119" s="843"/>
      <c r="BQ119" s="841">
        <v>9609679</v>
      </c>
      <c r="BR119" s="842"/>
      <c r="BS119" s="842"/>
      <c r="BT119" s="842"/>
      <c r="BU119" s="842"/>
      <c r="BV119" s="842">
        <v>9108077</v>
      </c>
      <c r="BW119" s="842"/>
      <c r="BX119" s="842"/>
      <c r="BY119" s="842"/>
      <c r="BZ119" s="842"/>
      <c r="CA119" s="842">
        <v>8956254</v>
      </c>
      <c r="CB119" s="842"/>
      <c r="CC119" s="842"/>
      <c r="CD119" s="842"/>
      <c r="CE119" s="842"/>
      <c r="CF119" s="844"/>
      <c r="CG119" s="845"/>
      <c r="CH119" s="845"/>
      <c r="CI119" s="845"/>
      <c r="CJ119" s="846"/>
      <c r="CK119" s="1011"/>
      <c r="CL119" s="1012"/>
      <c r="CM119" s="840" t="s">
        <v>492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847" t="s">
        <v>202</v>
      </c>
      <c r="DH119" s="848"/>
      <c r="DI119" s="848"/>
      <c r="DJ119" s="848"/>
      <c r="DK119" s="849"/>
      <c r="DL119" s="850" t="s">
        <v>202</v>
      </c>
      <c r="DM119" s="848"/>
      <c r="DN119" s="848"/>
      <c r="DO119" s="848"/>
      <c r="DP119" s="849"/>
      <c r="DQ119" s="850" t="s">
        <v>202</v>
      </c>
      <c r="DR119" s="848"/>
      <c r="DS119" s="848"/>
      <c r="DT119" s="848"/>
      <c r="DU119" s="849"/>
      <c r="DV119" s="851" t="s">
        <v>202</v>
      </c>
      <c r="DW119" s="852"/>
      <c r="DX119" s="852"/>
      <c r="DY119" s="852"/>
      <c r="DZ119" s="853"/>
    </row>
    <row r="120" spans="1:130" s="48" customFormat="1" ht="26.25" customHeight="1" x14ac:dyDescent="0.2">
      <c r="A120" s="1014"/>
      <c r="B120" s="1010"/>
      <c r="C120" s="815" t="s">
        <v>135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08" t="s">
        <v>202</v>
      </c>
      <c r="AB120" s="809"/>
      <c r="AC120" s="809"/>
      <c r="AD120" s="809"/>
      <c r="AE120" s="810"/>
      <c r="AF120" s="811" t="s">
        <v>202</v>
      </c>
      <c r="AG120" s="809"/>
      <c r="AH120" s="809"/>
      <c r="AI120" s="809"/>
      <c r="AJ120" s="810"/>
      <c r="AK120" s="811" t="s">
        <v>202</v>
      </c>
      <c r="AL120" s="809"/>
      <c r="AM120" s="809"/>
      <c r="AN120" s="809"/>
      <c r="AO120" s="810"/>
      <c r="AP120" s="812" t="s">
        <v>202</v>
      </c>
      <c r="AQ120" s="813"/>
      <c r="AR120" s="813"/>
      <c r="AS120" s="813"/>
      <c r="AT120" s="814"/>
      <c r="AU120" s="976" t="s">
        <v>486</v>
      </c>
      <c r="AV120" s="977"/>
      <c r="AW120" s="977"/>
      <c r="AX120" s="977"/>
      <c r="AY120" s="978"/>
      <c r="AZ120" s="799" t="s">
        <v>217</v>
      </c>
      <c r="BA120" s="790"/>
      <c r="BB120" s="790"/>
      <c r="BC120" s="790"/>
      <c r="BD120" s="790"/>
      <c r="BE120" s="790"/>
      <c r="BF120" s="790"/>
      <c r="BG120" s="790"/>
      <c r="BH120" s="790"/>
      <c r="BI120" s="790"/>
      <c r="BJ120" s="790"/>
      <c r="BK120" s="790"/>
      <c r="BL120" s="790"/>
      <c r="BM120" s="790"/>
      <c r="BN120" s="790"/>
      <c r="BO120" s="790"/>
      <c r="BP120" s="791"/>
      <c r="BQ120" s="800">
        <v>3565433</v>
      </c>
      <c r="BR120" s="801"/>
      <c r="BS120" s="801"/>
      <c r="BT120" s="801"/>
      <c r="BU120" s="801"/>
      <c r="BV120" s="801">
        <v>3332974</v>
      </c>
      <c r="BW120" s="801"/>
      <c r="BX120" s="801"/>
      <c r="BY120" s="801"/>
      <c r="BZ120" s="801"/>
      <c r="CA120" s="801">
        <v>2897434</v>
      </c>
      <c r="CB120" s="801"/>
      <c r="CC120" s="801"/>
      <c r="CD120" s="801"/>
      <c r="CE120" s="801"/>
      <c r="CF120" s="802">
        <v>87.5</v>
      </c>
      <c r="CG120" s="803"/>
      <c r="CH120" s="803"/>
      <c r="CI120" s="803"/>
      <c r="CJ120" s="803"/>
      <c r="CK120" s="984" t="s">
        <v>271</v>
      </c>
      <c r="CL120" s="985"/>
      <c r="CM120" s="985"/>
      <c r="CN120" s="985"/>
      <c r="CO120" s="986"/>
      <c r="CP120" s="854" t="s">
        <v>470</v>
      </c>
      <c r="CQ120" s="855"/>
      <c r="CR120" s="855"/>
      <c r="CS120" s="855"/>
      <c r="CT120" s="855"/>
      <c r="CU120" s="855"/>
      <c r="CV120" s="855"/>
      <c r="CW120" s="855"/>
      <c r="CX120" s="855"/>
      <c r="CY120" s="855"/>
      <c r="CZ120" s="855"/>
      <c r="DA120" s="855"/>
      <c r="DB120" s="855"/>
      <c r="DC120" s="855"/>
      <c r="DD120" s="855"/>
      <c r="DE120" s="855"/>
      <c r="DF120" s="856"/>
      <c r="DG120" s="800">
        <v>1690250</v>
      </c>
      <c r="DH120" s="801"/>
      <c r="DI120" s="801"/>
      <c r="DJ120" s="801"/>
      <c r="DK120" s="801"/>
      <c r="DL120" s="801">
        <v>1552553</v>
      </c>
      <c r="DM120" s="801"/>
      <c r="DN120" s="801"/>
      <c r="DO120" s="801"/>
      <c r="DP120" s="801"/>
      <c r="DQ120" s="801">
        <v>1466726</v>
      </c>
      <c r="DR120" s="801"/>
      <c r="DS120" s="801"/>
      <c r="DT120" s="801"/>
      <c r="DU120" s="801"/>
      <c r="DV120" s="804">
        <v>44.3</v>
      </c>
      <c r="DW120" s="804"/>
      <c r="DX120" s="804"/>
      <c r="DY120" s="804"/>
      <c r="DZ120" s="805"/>
    </row>
    <row r="121" spans="1:130" s="48" customFormat="1" ht="26.25" customHeight="1" x14ac:dyDescent="0.2">
      <c r="A121" s="1014"/>
      <c r="B121" s="1010"/>
      <c r="C121" s="837" t="s">
        <v>137</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9"/>
      <c r="AA121" s="808" t="s">
        <v>202</v>
      </c>
      <c r="AB121" s="809"/>
      <c r="AC121" s="809"/>
      <c r="AD121" s="809"/>
      <c r="AE121" s="810"/>
      <c r="AF121" s="811" t="s">
        <v>202</v>
      </c>
      <c r="AG121" s="809"/>
      <c r="AH121" s="809"/>
      <c r="AI121" s="809"/>
      <c r="AJ121" s="810"/>
      <c r="AK121" s="811" t="s">
        <v>202</v>
      </c>
      <c r="AL121" s="809"/>
      <c r="AM121" s="809"/>
      <c r="AN121" s="809"/>
      <c r="AO121" s="810"/>
      <c r="AP121" s="812" t="s">
        <v>202</v>
      </c>
      <c r="AQ121" s="813"/>
      <c r="AR121" s="813"/>
      <c r="AS121" s="813"/>
      <c r="AT121" s="814"/>
      <c r="AU121" s="979"/>
      <c r="AV121" s="980"/>
      <c r="AW121" s="980"/>
      <c r="AX121" s="980"/>
      <c r="AY121" s="981"/>
      <c r="AZ121" s="815" t="s">
        <v>397</v>
      </c>
      <c r="BA121" s="816"/>
      <c r="BB121" s="816"/>
      <c r="BC121" s="816"/>
      <c r="BD121" s="816"/>
      <c r="BE121" s="816"/>
      <c r="BF121" s="816"/>
      <c r="BG121" s="816"/>
      <c r="BH121" s="816"/>
      <c r="BI121" s="816"/>
      <c r="BJ121" s="816"/>
      <c r="BK121" s="816"/>
      <c r="BL121" s="816"/>
      <c r="BM121" s="816"/>
      <c r="BN121" s="816"/>
      <c r="BO121" s="816"/>
      <c r="BP121" s="817"/>
      <c r="BQ121" s="818">
        <v>18814</v>
      </c>
      <c r="BR121" s="819"/>
      <c r="BS121" s="819"/>
      <c r="BT121" s="819"/>
      <c r="BU121" s="819"/>
      <c r="BV121" s="819">
        <v>9622</v>
      </c>
      <c r="BW121" s="819"/>
      <c r="BX121" s="819"/>
      <c r="BY121" s="819"/>
      <c r="BZ121" s="819"/>
      <c r="CA121" s="819">
        <v>7504</v>
      </c>
      <c r="CB121" s="819"/>
      <c r="CC121" s="819"/>
      <c r="CD121" s="819"/>
      <c r="CE121" s="819"/>
      <c r="CF121" s="820">
        <v>0.2</v>
      </c>
      <c r="CG121" s="821"/>
      <c r="CH121" s="821"/>
      <c r="CI121" s="821"/>
      <c r="CJ121" s="821"/>
      <c r="CK121" s="987"/>
      <c r="CL121" s="988"/>
      <c r="CM121" s="988"/>
      <c r="CN121" s="988"/>
      <c r="CO121" s="989"/>
      <c r="CP121" s="857" t="s">
        <v>432</v>
      </c>
      <c r="CQ121" s="858"/>
      <c r="CR121" s="858"/>
      <c r="CS121" s="858"/>
      <c r="CT121" s="858"/>
      <c r="CU121" s="858"/>
      <c r="CV121" s="858"/>
      <c r="CW121" s="858"/>
      <c r="CX121" s="858"/>
      <c r="CY121" s="858"/>
      <c r="CZ121" s="858"/>
      <c r="DA121" s="858"/>
      <c r="DB121" s="858"/>
      <c r="DC121" s="858"/>
      <c r="DD121" s="858"/>
      <c r="DE121" s="858"/>
      <c r="DF121" s="859"/>
      <c r="DG121" s="818">
        <v>791231</v>
      </c>
      <c r="DH121" s="819"/>
      <c r="DI121" s="819"/>
      <c r="DJ121" s="819"/>
      <c r="DK121" s="819"/>
      <c r="DL121" s="819">
        <v>697008</v>
      </c>
      <c r="DM121" s="819"/>
      <c r="DN121" s="819"/>
      <c r="DO121" s="819"/>
      <c r="DP121" s="819"/>
      <c r="DQ121" s="819">
        <v>763425</v>
      </c>
      <c r="DR121" s="819"/>
      <c r="DS121" s="819"/>
      <c r="DT121" s="819"/>
      <c r="DU121" s="819"/>
      <c r="DV121" s="822">
        <v>23</v>
      </c>
      <c r="DW121" s="822"/>
      <c r="DX121" s="822"/>
      <c r="DY121" s="822"/>
      <c r="DZ121" s="823"/>
    </row>
    <row r="122" spans="1:130" s="48" customFormat="1" ht="26.25" customHeight="1" x14ac:dyDescent="0.2">
      <c r="A122" s="1014"/>
      <c r="B122" s="1010"/>
      <c r="C122" s="815" t="s">
        <v>150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08" t="s">
        <v>202</v>
      </c>
      <c r="AB122" s="809"/>
      <c r="AC122" s="809"/>
      <c r="AD122" s="809"/>
      <c r="AE122" s="810"/>
      <c r="AF122" s="811" t="s">
        <v>202</v>
      </c>
      <c r="AG122" s="809"/>
      <c r="AH122" s="809"/>
      <c r="AI122" s="809"/>
      <c r="AJ122" s="810"/>
      <c r="AK122" s="811" t="s">
        <v>202</v>
      </c>
      <c r="AL122" s="809"/>
      <c r="AM122" s="809"/>
      <c r="AN122" s="809"/>
      <c r="AO122" s="810"/>
      <c r="AP122" s="812" t="s">
        <v>202</v>
      </c>
      <c r="AQ122" s="813"/>
      <c r="AR122" s="813"/>
      <c r="AS122" s="813"/>
      <c r="AT122" s="814"/>
      <c r="AU122" s="979"/>
      <c r="AV122" s="980"/>
      <c r="AW122" s="980"/>
      <c r="AX122" s="980"/>
      <c r="AY122" s="981"/>
      <c r="AZ122" s="840" t="s">
        <v>494</v>
      </c>
      <c r="BA122" s="824"/>
      <c r="BB122" s="824"/>
      <c r="BC122" s="824"/>
      <c r="BD122" s="824"/>
      <c r="BE122" s="824"/>
      <c r="BF122" s="824"/>
      <c r="BG122" s="824"/>
      <c r="BH122" s="824"/>
      <c r="BI122" s="824"/>
      <c r="BJ122" s="824"/>
      <c r="BK122" s="824"/>
      <c r="BL122" s="824"/>
      <c r="BM122" s="824"/>
      <c r="BN122" s="824"/>
      <c r="BO122" s="824"/>
      <c r="BP122" s="825"/>
      <c r="BQ122" s="841">
        <v>6548008</v>
      </c>
      <c r="BR122" s="842"/>
      <c r="BS122" s="842"/>
      <c r="BT122" s="842"/>
      <c r="BU122" s="842"/>
      <c r="BV122" s="842">
        <v>6001628</v>
      </c>
      <c r="BW122" s="842"/>
      <c r="BX122" s="842"/>
      <c r="BY122" s="842"/>
      <c r="BZ122" s="842"/>
      <c r="CA122" s="842">
        <v>6117457</v>
      </c>
      <c r="CB122" s="842"/>
      <c r="CC122" s="842"/>
      <c r="CD122" s="842"/>
      <c r="CE122" s="842"/>
      <c r="CF122" s="860">
        <v>184.7</v>
      </c>
      <c r="CG122" s="861"/>
      <c r="CH122" s="861"/>
      <c r="CI122" s="861"/>
      <c r="CJ122" s="861"/>
      <c r="CK122" s="987"/>
      <c r="CL122" s="988"/>
      <c r="CM122" s="988"/>
      <c r="CN122" s="988"/>
      <c r="CO122" s="989"/>
      <c r="CP122" s="857" t="s">
        <v>471</v>
      </c>
      <c r="CQ122" s="858"/>
      <c r="CR122" s="858"/>
      <c r="CS122" s="858"/>
      <c r="CT122" s="858"/>
      <c r="CU122" s="858"/>
      <c r="CV122" s="858"/>
      <c r="CW122" s="858"/>
      <c r="CX122" s="858"/>
      <c r="CY122" s="858"/>
      <c r="CZ122" s="858"/>
      <c r="DA122" s="858"/>
      <c r="DB122" s="858"/>
      <c r="DC122" s="858"/>
      <c r="DD122" s="858"/>
      <c r="DE122" s="858"/>
      <c r="DF122" s="859"/>
      <c r="DG122" s="818">
        <v>1435</v>
      </c>
      <c r="DH122" s="819"/>
      <c r="DI122" s="819"/>
      <c r="DJ122" s="819"/>
      <c r="DK122" s="819"/>
      <c r="DL122" s="819">
        <v>646</v>
      </c>
      <c r="DM122" s="819"/>
      <c r="DN122" s="819"/>
      <c r="DO122" s="819"/>
      <c r="DP122" s="819"/>
      <c r="DQ122" s="819">
        <v>225</v>
      </c>
      <c r="DR122" s="819"/>
      <c r="DS122" s="819"/>
      <c r="DT122" s="819"/>
      <c r="DU122" s="819"/>
      <c r="DV122" s="822">
        <v>0</v>
      </c>
      <c r="DW122" s="822"/>
      <c r="DX122" s="822"/>
      <c r="DY122" s="822"/>
      <c r="DZ122" s="823"/>
    </row>
    <row r="123" spans="1:130" s="48" customFormat="1" ht="26.25" customHeight="1" x14ac:dyDescent="0.2">
      <c r="A123" s="1014"/>
      <c r="B123" s="1010"/>
      <c r="C123" s="815" t="s">
        <v>13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08" t="s">
        <v>202</v>
      </c>
      <c r="AB123" s="809"/>
      <c r="AC123" s="809"/>
      <c r="AD123" s="809"/>
      <c r="AE123" s="810"/>
      <c r="AF123" s="811" t="s">
        <v>202</v>
      </c>
      <c r="AG123" s="809"/>
      <c r="AH123" s="809"/>
      <c r="AI123" s="809"/>
      <c r="AJ123" s="810"/>
      <c r="AK123" s="811" t="s">
        <v>202</v>
      </c>
      <c r="AL123" s="809"/>
      <c r="AM123" s="809"/>
      <c r="AN123" s="809"/>
      <c r="AO123" s="810"/>
      <c r="AP123" s="812" t="s">
        <v>202</v>
      </c>
      <c r="AQ123" s="813"/>
      <c r="AR123" s="813"/>
      <c r="AS123" s="813"/>
      <c r="AT123" s="814"/>
      <c r="AU123" s="982"/>
      <c r="AV123" s="983"/>
      <c r="AW123" s="983"/>
      <c r="AX123" s="983"/>
      <c r="AY123" s="983"/>
      <c r="AZ123" s="69" t="s">
        <v>274</v>
      </c>
      <c r="BA123" s="69"/>
      <c r="BB123" s="69"/>
      <c r="BC123" s="69"/>
      <c r="BD123" s="69"/>
      <c r="BE123" s="69"/>
      <c r="BF123" s="69"/>
      <c r="BG123" s="69"/>
      <c r="BH123" s="69"/>
      <c r="BI123" s="69"/>
      <c r="BJ123" s="69"/>
      <c r="BK123" s="69"/>
      <c r="BL123" s="69"/>
      <c r="BM123" s="69"/>
      <c r="BN123" s="69"/>
      <c r="BO123" s="829" t="s">
        <v>223</v>
      </c>
      <c r="BP123" s="843"/>
      <c r="BQ123" s="862">
        <v>10132255</v>
      </c>
      <c r="BR123" s="863"/>
      <c r="BS123" s="863"/>
      <c r="BT123" s="863"/>
      <c r="BU123" s="863"/>
      <c r="BV123" s="863">
        <v>9344224</v>
      </c>
      <c r="BW123" s="863"/>
      <c r="BX123" s="863"/>
      <c r="BY123" s="863"/>
      <c r="BZ123" s="863"/>
      <c r="CA123" s="863">
        <v>9022395</v>
      </c>
      <c r="CB123" s="863"/>
      <c r="CC123" s="863"/>
      <c r="CD123" s="863"/>
      <c r="CE123" s="863"/>
      <c r="CF123" s="844"/>
      <c r="CG123" s="845"/>
      <c r="CH123" s="845"/>
      <c r="CI123" s="845"/>
      <c r="CJ123" s="846"/>
      <c r="CK123" s="987"/>
      <c r="CL123" s="988"/>
      <c r="CM123" s="988"/>
      <c r="CN123" s="988"/>
      <c r="CO123" s="989"/>
      <c r="CP123" s="857" t="s">
        <v>467</v>
      </c>
      <c r="CQ123" s="858"/>
      <c r="CR123" s="858"/>
      <c r="CS123" s="858"/>
      <c r="CT123" s="858"/>
      <c r="CU123" s="858"/>
      <c r="CV123" s="858"/>
      <c r="CW123" s="858"/>
      <c r="CX123" s="858"/>
      <c r="CY123" s="858"/>
      <c r="CZ123" s="858"/>
      <c r="DA123" s="858"/>
      <c r="DB123" s="858"/>
      <c r="DC123" s="858"/>
      <c r="DD123" s="858"/>
      <c r="DE123" s="858"/>
      <c r="DF123" s="859"/>
      <c r="DG123" s="808" t="s">
        <v>202</v>
      </c>
      <c r="DH123" s="809"/>
      <c r="DI123" s="809"/>
      <c r="DJ123" s="809"/>
      <c r="DK123" s="810"/>
      <c r="DL123" s="811" t="s">
        <v>202</v>
      </c>
      <c r="DM123" s="809"/>
      <c r="DN123" s="809"/>
      <c r="DO123" s="809"/>
      <c r="DP123" s="810"/>
      <c r="DQ123" s="811" t="s">
        <v>202</v>
      </c>
      <c r="DR123" s="809"/>
      <c r="DS123" s="809"/>
      <c r="DT123" s="809"/>
      <c r="DU123" s="810"/>
      <c r="DV123" s="812" t="s">
        <v>202</v>
      </c>
      <c r="DW123" s="813"/>
      <c r="DX123" s="813"/>
      <c r="DY123" s="813"/>
      <c r="DZ123" s="814"/>
    </row>
    <row r="124" spans="1:130" s="48" customFormat="1" ht="26.25" customHeight="1" x14ac:dyDescent="0.2">
      <c r="A124" s="1014"/>
      <c r="B124" s="1010"/>
      <c r="C124" s="815" t="s">
        <v>340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08" t="s">
        <v>202</v>
      </c>
      <c r="AB124" s="809"/>
      <c r="AC124" s="809"/>
      <c r="AD124" s="809"/>
      <c r="AE124" s="810"/>
      <c r="AF124" s="811" t="s">
        <v>202</v>
      </c>
      <c r="AG124" s="809"/>
      <c r="AH124" s="809"/>
      <c r="AI124" s="809"/>
      <c r="AJ124" s="810"/>
      <c r="AK124" s="811" t="s">
        <v>202</v>
      </c>
      <c r="AL124" s="809"/>
      <c r="AM124" s="809"/>
      <c r="AN124" s="809"/>
      <c r="AO124" s="810"/>
      <c r="AP124" s="812" t="s">
        <v>202</v>
      </c>
      <c r="AQ124" s="813"/>
      <c r="AR124" s="813"/>
      <c r="AS124" s="813"/>
      <c r="AT124" s="814"/>
      <c r="AU124" s="864" t="s">
        <v>495</v>
      </c>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6"/>
      <c r="BQ124" s="867" t="s">
        <v>202</v>
      </c>
      <c r="BR124" s="868"/>
      <c r="BS124" s="868"/>
      <c r="BT124" s="868"/>
      <c r="BU124" s="868"/>
      <c r="BV124" s="868" t="s">
        <v>202</v>
      </c>
      <c r="BW124" s="868"/>
      <c r="BX124" s="868"/>
      <c r="BY124" s="868"/>
      <c r="BZ124" s="868"/>
      <c r="CA124" s="868" t="s">
        <v>202</v>
      </c>
      <c r="CB124" s="868"/>
      <c r="CC124" s="868"/>
      <c r="CD124" s="868"/>
      <c r="CE124" s="868"/>
      <c r="CF124" s="869"/>
      <c r="CG124" s="870"/>
      <c r="CH124" s="870"/>
      <c r="CI124" s="870"/>
      <c r="CJ124" s="871"/>
      <c r="CK124" s="990"/>
      <c r="CL124" s="990"/>
      <c r="CM124" s="990"/>
      <c r="CN124" s="990"/>
      <c r="CO124" s="991"/>
      <c r="CP124" s="857" t="s">
        <v>496</v>
      </c>
      <c r="CQ124" s="858"/>
      <c r="CR124" s="858"/>
      <c r="CS124" s="858"/>
      <c r="CT124" s="858"/>
      <c r="CU124" s="858"/>
      <c r="CV124" s="858"/>
      <c r="CW124" s="858"/>
      <c r="CX124" s="858"/>
      <c r="CY124" s="858"/>
      <c r="CZ124" s="858"/>
      <c r="DA124" s="858"/>
      <c r="DB124" s="858"/>
      <c r="DC124" s="858"/>
      <c r="DD124" s="858"/>
      <c r="DE124" s="858"/>
      <c r="DF124" s="859"/>
      <c r="DG124" s="847" t="s">
        <v>202</v>
      </c>
      <c r="DH124" s="848"/>
      <c r="DI124" s="848"/>
      <c r="DJ124" s="848"/>
      <c r="DK124" s="849"/>
      <c r="DL124" s="850" t="s">
        <v>202</v>
      </c>
      <c r="DM124" s="848"/>
      <c r="DN124" s="848"/>
      <c r="DO124" s="848"/>
      <c r="DP124" s="849"/>
      <c r="DQ124" s="850" t="s">
        <v>202</v>
      </c>
      <c r="DR124" s="848"/>
      <c r="DS124" s="848"/>
      <c r="DT124" s="848"/>
      <c r="DU124" s="849"/>
      <c r="DV124" s="851" t="s">
        <v>202</v>
      </c>
      <c r="DW124" s="852"/>
      <c r="DX124" s="852"/>
      <c r="DY124" s="852"/>
      <c r="DZ124" s="853"/>
    </row>
    <row r="125" spans="1:130" s="48" customFormat="1" ht="26.25" customHeight="1" x14ac:dyDescent="0.2">
      <c r="A125" s="1014"/>
      <c r="B125" s="1010"/>
      <c r="C125" s="815" t="s">
        <v>491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08" t="s">
        <v>202</v>
      </c>
      <c r="AB125" s="809"/>
      <c r="AC125" s="809"/>
      <c r="AD125" s="809"/>
      <c r="AE125" s="810"/>
      <c r="AF125" s="811" t="s">
        <v>202</v>
      </c>
      <c r="AG125" s="809"/>
      <c r="AH125" s="809"/>
      <c r="AI125" s="809"/>
      <c r="AJ125" s="810"/>
      <c r="AK125" s="811" t="s">
        <v>202</v>
      </c>
      <c r="AL125" s="809"/>
      <c r="AM125" s="809"/>
      <c r="AN125" s="809"/>
      <c r="AO125" s="810"/>
      <c r="AP125" s="812" t="s">
        <v>202</v>
      </c>
      <c r="AQ125" s="813"/>
      <c r="AR125" s="813"/>
      <c r="AS125" s="813"/>
      <c r="AT125" s="814"/>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2" t="s">
        <v>497</v>
      </c>
      <c r="CL125" s="985"/>
      <c r="CM125" s="985"/>
      <c r="CN125" s="985"/>
      <c r="CO125" s="986"/>
      <c r="CP125" s="799" t="s">
        <v>140</v>
      </c>
      <c r="CQ125" s="790"/>
      <c r="CR125" s="790"/>
      <c r="CS125" s="790"/>
      <c r="CT125" s="790"/>
      <c r="CU125" s="790"/>
      <c r="CV125" s="790"/>
      <c r="CW125" s="790"/>
      <c r="CX125" s="790"/>
      <c r="CY125" s="790"/>
      <c r="CZ125" s="790"/>
      <c r="DA125" s="790"/>
      <c r="DB125" s="790"/>
      <c r="DC125" s="790"/>
      <c r="DD125" s="790"/>
      <c r="DE125" s="790"/>
      <c r="DF125" s="791"/>
      <c r="DG125" s="800" t="s">
        <v>202</v>
      </c>
      <c r="DH125" s="801"/>
      <c r="DI125" s="801"/>
      <c r="DJ125" s="801"/>
      <c r="DK125" s="801"/>
      <c r="DL125" s="801" t="s">
        <v>202</v>
      </c>
      <c r="DM125" s="801"/>
      <c r="DN125" s="801"/>
      <c r="DO125" s="801"/>
      <c r="DP125" s="801"/>
      <c r="DQ125" s="801" t="s">
        <v>202</v>
      </c>
      <c r="DR125" s="801"/>
      <c r="DS125" s="801"/>
      <c r="DT125" s="801"/>
      <c r="DU125" s="801"/>
      <c r="DV125" s="804" t="s">
        <v>202</v>
      </c>
      <c r="DW125" s="804"/>
      <c r="DX125" s="804"/>
      <c r="DY125" s="804"/>
      <c r="DZ125" s="805"/>
    </row>
    <row r="126" spans="1:130" s="48" customFormat="1" ht="26.25" customHeight="1" x14ac:dyDescent="0.2">
      <c r="A126" s="1014"/>
      <c r="B126" s="1010"/>
      <c r="C126" s="815" t="s">
        <v>492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08" t="s">
        <v>202</v>
      </c>
      <c r="AB126" s="809"/>
      <c r="AC126" s="809"/>
      <c r="AD126" s="809"/>
      <c r="AE126" s="810"/>
      <c r="AF126" s="811" t="s">
        <v>202</v>
      </c>
      <c r="AG126" s="809"/>
      <c r="AH126" s="809"/>
      <c r="AI126" s="809"/>
      <c r="AJ126" s="810"/>
      <c r="AK126" s="811" t="s">
        <v>202</v>
      </c>
      <c r="AL126" s="809"/>
      <c r="AM126" s="809"/>
      <c r="AN126" s="809"/>
      <c r="AO126" s="810"/>
      <c r="AP126" s="812" t="s">
        <v>202</v>
      </c>
      <c r="AQ126" s="813"/>
      <c r="AR126" s="813"/>
      <c r="AS126" s="813"/>
      <c r="AT126" s="814"/>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3"/>
      <c r="CL126" s="988"/>
      <c r="CM126" s="988"/>
      <c r="CN126" s="988"/>
      <c r="CO126" s="989"/>
      <c r="CP126" s="815" t="s">
        <v>195</v>
      </c>
      <c r="CQ126" s="816"/>
      <c r="CR126" s="816"/>
      <c r="CS126" s="816"/>
      <c r="CT126" s="816"/>
      <c r="CU126" s="816"/>
      <c r="CV126" s="816"/>
      <c r="CW126" s="816"/>
      <c r="CX126" s="816"/>
      <c r="CY126" s="816"/>
      <c r="CZ126" s="816"/>
      <c r="DA126" s="816"/>
      <c r="DB126" s="816"/>
      <c r="DC126" s="816"/>
      <c r="DD126" s="816"/>
      <c r="DE126" s="816"/>
      <c r="DF126" s="817"/>
      <c r="DG126" s="818" t="s">
        <v>202</v>
      </c>
      <c r="DH126" s="819"/>
      <c r="DI126" s="819"/>
      <c r="DJ126" s="819"/>
      <c r="DK126" s="819"/>
      <c r="DL126" s="819" t="s">
        <v>202</v>
      </c>
      <c r="DM126" s="819"/>
      <c r="DN126" s="819"/>
      <c r="DO126" s="819"/>
      <c r="DP126" s="819"/>
      <c r="DQ126" s="819" t="s">
        <v>202</v>
      </c>
      <c r="DR126" s="819"/>
      <c r="DS126" s="819"/>
      <c r="DT126" s="819"/>
      <c r="DU126" s="819"/>
      <c r="DV126" s="822" t="s">
        <v>202</v>
      </c>
      <c r="DW126" s="822"/>
      <c r="DX126" s="822"/>
      <c r="DY126" s="822"/>
      <c r="DZ126" s="823"/>
    </row>
    <row r="127" spans="1:130" s="48" customFormat="1" ht="26.25" customHeight="1" x14ac:dyDescent="0.2">
      <c r="A127" s="1015"/>
      <c r="B127" s="1012"/>
      <c r="C127" s="840" t="s">
        <v>79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808" t="s">
        <v>202</v>
      </c>
      <c r="AB127" s="809"/>
      <c r="AC127" s="809"/>
      <c r="AD127" s="809"/>
      <c r="AE127" s="810"/>
      <c r="AF127" s="811" t="s">
        <v>202</v>
      </c>
      <c r="AG127" s="809"/>
      <c r="AH127" s="809"/>
      <c r="AI127" s="809"/>
      <c r="AJ127" s="810"/>
      <c r="AK127" s="811" t="s">
        <v>202</v>
      </c>
      <c r="AL127" s="809"/>
      <c r="AM127" s="809"/>
      <c r="AN127" s="809"/>
      <c r="AO127" s="810"/>
      <c r="AP127" s="812" t="s">
        <v>202</v>
      </c>
      <c r="AQ127" s="813"/>
      <c r="AR127" s="813"/>
      <c r="AS127" s="813"/>
      <c r="AT127" s="814"/>
      <c r="AU127" s="56"/>
      <c r="AV127" s="56"/>
      <c r="AW127" s="56"/>
      <c r="AX127" s="872" t="s">
        <v>500</v>
      </c>
      <c r="AY127" s="873"/>
      <c r="AZ127" s="873"/>
      <c r="BA127" s="873"/>
      <c r="BB127" s="873"/>
      <c r="BC127" s="873"/>
      <c r="BD127" s="873"/>
      <c r="BE127" s="874"/>
      <c r="BF127" s="875" t="s">
        <v>449</v>
      </c>
      <c r="BG127" s="873"/>
      <c r="BH127" s="873"/>
      <c r="BI127" s="873"/>
      <c r="BJ127" s="873"/>
      <c r="BK127" s="873"/>
      <c r="BL127" s="874"/>
      <c r="BM127" s="875" t="s">
        <v>196</v>
      </c>
      <c r="BN127" s="873"/>
      <c r="BO127" s="873"/>
      <c r="BP127" s="873"/>
      <c r="BQ127" s="873"/>
      <c r="BR127" s="873"/>
      <c r="BS127" s="874"/>
      <c r="BT127" s="875" t="s">
        <v>419</v>
      </c>
      <c r="BU127" s="873"/>
      <c r="BV127" s="873"/>
      <c r="BW127" s="873"/>
      <c r="BX127" s="873"/>
      <c r="BY127" s="873"/>
      <c r="BZ127" s="876"/>
      <c r="CA127" s="56"/>
      <c r="CB127" s="56"/>
      <c r="CC127" s="56"/>
      <c r="CD127" s="74"/>
      <c r="CE127" s="74"/>
      <c r="CF127" s="74"/>
      <c r="CG127" s="56"/>
      <c r="CH127" s="56"/>
      <c r="CI127" s="56"/>
      <c r="CJ127" s="75"/>
      <c r="CK127" s="993"/>
      <c r="CL127" s="988"/>
      <c r="CM127" s="988"/>
      <c r="CN127" s="988"/>
      <c r="CO127" s="989"/>
      <c r="CP127" s="815" t="s">
        <v>456</v>
      </c>
      <c r="CQ127" s="816"/>
      <c r="CR127" s="816"/>
      <c r="CS127" s="816"/>
      <c r="CT127" s="816"/>
      <c r="CU127" s="816"/>
      <c r="CV127" s="816"/>
      <c r="CW127" s="816"/>
      <c r="CX127" s="816"/>
      <c r="CY127" s="816"/>
      <c r="CZ127" s="816"/>
      <c r="DA127" s="816"/>
      <c r="DB127" s="816"/>
      <c r="DC127" s="816"/>
      <c r="DD127" s="816"/>
      <c r="DE127" s="816"/>
      <c r="DF127" s="817"/>
      <c r="DG127" s="818" t="s">
        <v>202</v>
      </c>
      <c r="DH127" s="819"/>
      <c r="DI127" s="819"/>
      <c r="DJ127" s="819"/>
      <c r="DK127" s="819"/>
      <c r="DL127" s="819" t="s">
        <v>202</v>
      </c>
      <c r="DM127" s="819"/>
      <c r="DN127" s="819"/>
      <c r="DO127" s="819"/>
      <c r="DP127" s="819"/>
      <c r="DQ127" s="819" t="s">
        <v>202</v>
      </c>
      <c r="DR127" s="819"/>
      <c r="DS127" s="819"/>
      <c r="DT127" s="819"/>
      <c r="DU127" s="819"/>
      <c r="DV127" s="822" t="s">
        <v>202</v>
      </c>
      <c r="DW127" s="822"/>
      <c r="DX127" s="822"/>
      <c r="DY127" s="822"/>
      <c r="DZ127" s="823"/>
    </row>
    <row r="128" spans="1:130" s="48" customFormat="1" ht="26.25" customHeight="1" x14ac:dyDescent="0.2">
      <c r="A128" s="877" t="s">
        <v>501</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8</v>
      </c>
      <c r="X128" s="879"/>
      <c r="Y128" s="879"/>
      <c r="Z128" s="880"/>
      <c r="AA128" s="792">
        <v>9568</v>
      </c>
      <c r="AB128" s="793"/>
      <c r="AC128" s="793"/>
      <c r="AD128" s="793"/>
      <c r="AE128" s="794"/>
      <c r="AF128" s="795">
        <v>8491</v>
      </c>
      <c r="AG128" s="793"/>
      <c r="AH128" s="793"/>
      <c r="AI128" s="793"/>
      <c r="AJ128" s="794"/>
      <c r="AK128" s="795">
        <v>3804</v>
      </c>
      <c r="AL128" s="793"/>
      <c r="AM128" s="793"/>
      <c r="AN128" s="793"/>
      <c r="AO128" s="794"/>
      <c r="AP128" s="881"/>
      <c r="AQ128" s="882"/>
      <c r="AR128" s="882"/>
      <c r="AS128" s="882"/>
      <c r="AT128" s="883"/>
      <c r="AU128" s="56"/>
      <c r="AV128" s="56"/>
      <c r="AW128" s="56"/>
      <c r="AX128" s="789" t="s">
        <v>307</v>
      </c>
      <c r="AY128" s="790"/>
      <c r="AZ128" s="790"/>
      <c r="BA128" s="790"/>
      <c r="BB128" s="790"/>
      <c r="BC128" s="790"/>
      <c r="BD128" s="790"/>
      <c r="BE128" s="791"/>
      <c r="BF128" s="884" t="s">
        <v>202</v>
      </c>
      <c r="BG128" s="885"/>
      <c r="BH128" s="885"/>
      <c r="BI128" s="885"/>
      <c r="BJ128" s="885"/>
      <c r="BK128" s="885"/>
      <c r="BL128" s="886"/>
      <c r="BM128" s="884">
        <v>15</v>
      </c>
      <c r="BN128" s="885"/>
      <c r="BO128" s="885"/>
      <c r="BP128" s="885"/>
      <c r="BQ128" s="885"/>
      <c r="BR128" s="885"/>
      <c r="BS128" s="886"/>
      <c r="BT128" s="884">
        <v>20</v>
      </c>
      <c r="BU128" s="885"/>
      <c r="BV128" s="885"/>
      <c r="BW128" s="885"/>
      <c r="BX128" s="885"/>
      <c r="BY128" s="885"/>
      <c r="BZ128" s="887"/>
      <c r="CA128" s="74"/>
      <c r="CB128" s="74"/>
      <c r="CC128" s="74"/>
      <c r="CD128" s="74"/>
      <c r="CE128" s="74"/>
      <c r="CF128" s="74"/>
      <c r="CG128" s="56"/>
      <c r="CH128" s="56"/>
      <c r="CI128" s="56"/>
      <c r="CJ128" s="75"/>
      <c r="CK128" s="994"/>
      <c r="CL128" s="995"/>
      <c r="CM128" s="995"/>
      <c r="CN128" s="995"/>
      <c r="CO128" s="996"/>
      <c r="CP128" s="888" t="s">
        <v>409</v>
      </c>
      <c r="CQ128" s="683"/>
      <c r="CR128" s="683"/>
      <c r="CS128" s="683"/>
      <c r="CT128" s="683"/>
      <c r="CU128" s="683"/>
      <c r="CV128" s="683"/>
      <c r="CW128" s="683"/>
      <c r="CX128" s="683"/>
      <c r="CY128" s="683"/>
      <c r="CZ128" s="683"/>
      <c r="DA128" s="683"/>
      <c r="DB128" s="683"/>
      <c r="DC128" s="683"/>
      <c r="DD128" s="683"/>
      <c r="DE128" s="683"/>
      <c r="DF128" s="889"/>
      <c r="DG128" s="890" t="s">
        <v>202</v>
      </c>
      <c r="DH128" s="891"/>
      <c r="DI128" s="891"/>
      <c r="DJ128" s="891"/>
      <c r="DK128" s="891"/>
      <c r="DL128" s="891" t="s">
        <v>202</v>
      </c>
      <c r="DM128" s="891"/>
      <c r="DN128" s="891"/>
      <c r="DO128" s="891"/>
      <c r="DP128" s="891"/>
      <c r="DQ128" s="891" t="s">
        <v>202</v>
      </c>
      <c r="DR128" s="891"/>
      <c r="DS128" s="891"/>
      <c r="DT128" s="891"/>
      <c r="DU128" s="891"/>
      <c r="DV128" s="892" t="s">
        <v>202</v>
      </c>
      <c r="DW128" s="892"/>
      <c r="DX128" s="892"/>
      <c r="DY128" s="892"/>
      <c r="DZ128" s="893"/>
    </row>
    <row r="129" spans="1:131" s="48" customFormat="1" ht="26.25" customHeight="1" x14ac:dyDescent="0.2">
      <c r="A129" s="806" t="s">
        <v>171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894" t="s">
        <v>237</v>
      </c>
      <c r="X129" s="895"/>
      <c r="Y129" s="895"/>
      <c r="Z129" s="896"/>
      <c r="AA129" s="808">
        <v>4225574</v>
      </c>
      <c r="AB129" s="809"/>
      <c r="AC129" s="809"/>
      <c r="AD129" s="809"/>
      <c r="AE129" s="810"/>
      <c r="AF129" s="811">
        <v>4112446</v>
      </c>
      <c r="AG129" s="809"/>
      <c r="AH129" s="809"/>
      <c r="AI129" s="809"/>
      <c r="AJ129" s="810"/>
      <c r="AK129" s="811">
        <v>4063751</v>
      </c>
      <c r="AL129" s="809"/>
      <c r="AM129" s="809"/>
      <c r="AN129" s="809"/>
      <c r="AO129" s="810"/>
      <c r="AP129" s="897"/>
      <c r="AQ129" s="898"/>
      <c r="AR129" s="898"/>
      <c r="AS129" s="898"/>
      <c r="AT129" s="899"/>
      <c r="AU129" s="67"/>
      <c r="AV129" s="67"/>
      <c r="AW129" s="67"/>
      <c r="AX129" s="900" t="s">
        <v>119</v>
      </c>
      <c r="AY129" s="816"/>
      <c r="AZ129" s="816"/>
      <c r="BA129" s="816"/>
      <c r="BB129" s="816"/>
      <c r="BC129" s="816"/>
      <c r="BD129" s="816"/>
      <c r="BE129" s="817"/>
      <c r="BF129" s="901" t="s">
        <v>202</v>
      </c>
      <c r="BG129" s="902"/>
      <c r="BH129" s="902"/>
      <c r="BI129" s="902"/>
      <c r="BJ129" s="902"/>
      <c r="BK129" s="902"/>
      <c r="BL129" s="903"/>
      <c r="BM129" s="901">
        <v>20</v>
      </c>
      <c r="BN129" s="902"/>
      <c r="BO129" s="902"/>
      <c r="BP129" s="902"/>
      <c r="BQ129" s="902"/>
      <c r="BR129" s="902"/>
      <c r="BS129" s="903"/>
      <c r="BT129" s="901">
        <v>30</v>
      </c>
      <c r="BU129" s="902"/>
      <c r="BV129" s="902"/>
      <c r="BW129" s="902"/>
      <c r="BX129" s="902"/>
      <c r="BY129" s="902"/>
      <c r="BZ129" s="904"/>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6" t="s">
        <v>502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894" t="s">
        <v>503</v>
      </c>
      <c r="X130" s="895"/>
      <c r="Y130" s="895"/>
      <c r="Z130" s="896"/>
      <c r="AA130" s="808">
        <v>781735</v>
      </c>
      <c r="AB130" s="809"/>
      <c r="AC130" s="809"/>
      <c r="AD130" s="809"/>
      <c r="AE130" s="810"/>
      <c r="AF130" s="811">
        <v>809750</v>
      </c>
      <c r="AG130" s="809"/>
      <c r="AH130" s="809"/>
      <c r="AI130" s="809"/>
      <c r="AJ130" s="810"/>
      <c r="AK130" s="811">
        <v>751615</v>
      </c>
      <c r="AL130" s="809"/>
      <c r="AM130" s="809"/>
      <c r="AN130" s="809"/>
      <c r="AO130" s="810"/>
      <c r="AP130" s="897"/>
      <c r="AQ130" s="898"/>
      <c r="AR130" s="898"/>
      <c r="AS130" s="898"/>
      <c r="AT130" s="899"/>
      <c r="AU130" s="67"/>
      <c r="AV130" s="67"/>
      <c r="AW130" s="67"/>
      <c r="AX130" s="900" t="s">
        <v>439</v>
      </c>
      <c r="AY130" s="816"/>
      <c r="AZ130" s="816"/>
      <c r="BA130" s="816"/>
      <c r="BB130" s="816"/>
      <c r="BC130" s="816"/>
      <c r="BD130" s="816"/>
      <c r="BE130" s="817"/>
      <c r="BF130" s="905">
        <v>7.8</v>
      </c>
      <c r="BG130" s="906"/>
      <c r="BH130" s="906"/>
      <c r="BI130" s="906"/>
      <c r="BJ130" s="906"/>
      <c r="BK130" s="906"/>
      <c r="BL130" s="907"/>
      <c r="BM130" s="905">
        <v>25</v>
      </c>
      <c r="BN130" s="906"/>
      <c r="BO130" s="906"/>
      <c r="BP130" s="906"/>
      <c r="BQ130" s="906"/>
      <c r="BR130" s="906"/>
      <c r="BS130" s="907"/>
      <c r="BT130" s="905">
        <v>35</v>
      </c>
      <c r="BU130" s="906"/>
      <c r="BV130" s="906"/>
      <c r="BW130" s="906"/>
      <c r="BX130" s="906"/>
      <c r="BY130" s="906"/>
      <c r="BZ130" s="90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9"/>
      <c r="B131" s="910"/>
      <c r="C131" s="910"/>
      <c r="D131" s="910"/>
      <c r="E131" s="910"/>
      <c r="F131" s="910"/>
      <c r="G131" s="910"/>
      <c r="H131" s="910"/>
      <c r="I131" s="910"/>
      <c r="J131" s="910"/>
      <c r="K131" s="910"/>
      <c r="L131" s="910"/>
      <c r="M131" s="910"/>
      <c r="N131" s="910"/>
      <c r="O131" s="910"/>
      <c r="P131" s="910"/>
      <c r="Q131" s="910"/>
      <c r="R131" s="910"/>
      <c r="S131" s="910"/>
      <c r="T131" s="910"/>
      <c r="U131" s="910"/>
      <c r="V131" s="910"/>
      <c r="W131" s="911" t="s">
        <v>174</v>
      </c>
      <c r="X131" s="912"/>
      <c r="Y131" s="912"/>
      <c r="Z131" s="913"/>
      <c r="AA131" s="847">
        <v>3443839</v>
      </c>
      <c r="AB131" s="848"/>
      <c r="AC131" s="848"/>
      <c r="AD131" s="848"/>
      <c r="AE131" s="849"/>
      <c r="AF131" s="850">
        <v>3302696</v>
      </c>
      <c r="AG131" s="848"/>
      <c r="AH131" s="848"/>
      <c r="AI131" s="848"/>
      <c r="AJ131" s="849"/>
      <c r="AK131" s="850">
        <v>3312136</v>
      </c>
      <c r="AL131" s="848"/>
      <c r="AM131" s="848"/>
      <c r="AN131" s="848"/>
      <c r="AO131" s="849"/>
      <c r="AP131" s="914"/>
      <c r="AQ131" s="915"/>
      <c r="AR131" s="915"/>
      <c r="AS131" s="915"/>
      <c r="AT131" s="916"/>
      <c r="AU131" s="67"/>
      <c r="AV131" s="67"/>
      <c r="AW131" s="67"/>
      <c r="AX131" s="917" t="s">
        <v>57</v>
      </c>
      <c r="AY131" s="683"/>
      <c r="AZ131" s="683"/>
      <c r="BA131" s="683"/>
      <c r="BB131" s="683"/>
      <c r="BC131" s="683"/>
      <c r="BD131" s="683"/>
      <c r="BE131" s="889"/>
      <c r="BF131" s="918" t="s">
        <v>202</v>
      </c>
      <c r="BG131" s="919"/>
      <c r="BH131" s="919"/>
      <c r="BI131" s="919"/>
      <c r="BJ131" s="919"/>
      <c r="BK131" s="919"/>
      <c r="BL131" s="920"/>
      <c r="BM131" s="918">
        <v>350</v>
      </c>
      <c r="BN131" s="919"/>
      <c r="BO131" s="919"/>
      <c r="BP131" s="919"/>
      <c r="BQ131" s="919"/>
      <c r="BR131" s="919"/>
      <c r="BS131" s="920"/>
      <c r="BT131" s="921"/>
      <c r="BU131" s="922"/>
      <c r="BV131" s="922"/>
      <c r="BW131" s="922"/>
      <c r="BX131" s="922"/>
      <c r="BY131" s="922"/>
      <c r="BZ131" s="92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7" t="s">
        <v>29</v>
      </c>
      <c r="B132" s="998"/>
      <c r="C132" s="998"/>
      <c r="D132" s="998"/>
      <c r="E132" s="998"/>
      <c r="F132" s="998"/>
      <c r="G132" s="998"/>
      <c r="H132" s="998"/>
      <c r="I132" s="998"/>
      <c r="J132" s="998"/>
      <c r="K132" s="998"/>
      <c r="L132" s="998"/>
      <c r="M132" s="998"/>
      <c r="N132" s="998"/>
      <c r="O132" s="998"/>
      <c r="P132" s="998"/>
      <c r="Q132" s="998"/>
      <c r="R132" s="998"/>
      <c r="S132" s="998"/>
      <c r="T132" s="998"/>
      <c r="U132" s="998"/>
      <c r="V132" s="924" t="s">
        <v>504</v>
      </c>
      <c r="W132" s="924"/>
      <c r="X132" s="924"/>
      <c r="Y132" s="924"/>
      <c r="Z132" s="925"/>
      <c r="AA132" s="926">
        <v>8.0823464739999995</v>
      </c>
      <c r="AB132" s="927"/>
      <c r="AC132" s="927"/>
      <c r="AD132" s="927"/>
      <c r="AE132" s="928"/>
      <c r="AF132" s="929">
        <v>9.1898558030000004</v>
      </c>
      <c r="AG132" s="927"/>
      <c r="AH132" s="927"/>
      <c r="AI132" s="927"/>
      <c r="AJ132" s="928"/>
      <c r="AK132" s="929">
        <v>6.2746819580000004</v>
      </c>
      <c r="AL132" s="927"/>
      <c r="AM132" s="927"/>
      <c r="AN132" s="927"/>
      <c r="AO132" s="928"/>
      <c r="AP132" s="844"/>
      <c r="AQ132" s="845"/>
      <c r="AR132" s="845"/>
      <c r="AS132" s="845"/>
      <c r="AT132" s="93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9"/>
      <c r="B133" s="1000"/>
      <c r="C133" s="1000"/>
      <c r="D133" s="1000"/>
      <c r="E133" s="1000"/>
      <c r="F133" s="1000"/>
      <c r="G133" s="1000"/>
      <c r="H133" s="1000"/>
      <c r="I133" s="1000"/>
      <c r="J133" s="1000"/>
      <c r="K133" s="1000"/>
      <c r="L133" s="1000"/>
      <c r="M133" s="1000"/>
      <c r="N133" s="1000"/>
      <c r="O133" s="1000"/>
      <c r="P133" s="1000"/>
      <c r="Q133" s="1000"/>
      <c r="R133" s="1000"/>
      <c r="S133" s="1000"/>
      <c r="T133" s="1000"/>
      <c r="U133" s="1000"/>
      <c r="V133" s="931" t="s">
        <v>86</v>
      </c>
      <c r="W133" s="931"/>
      <c r="X133" s="931"/>
      <c r="Y133" s="931"/>
      <c r="Z133" s="932"/>
      <c r="AA133" s="933">
        <v>8.9</v>
      </c>
      <c r="AB133" s="934"/>
      <c r="AC133" s="934"/>
      <c r="AD133" s="934"/>
      <c r="AE133" s="935"/>
      <c r="AF133" s="933">
        <v>8.4</v>
      </c>
      <c r="AG133" s="934"/>
      <c r="AH133" s="934"/>
      <c r="AI133" s="934"/>
      <c r="AJ133" s="935"/>
      <c r="AK133" s="933">
        <v>7.8</v>
      </c>
      <c r="AL133" s="934"/>
      <c r="AM133" s="934"/>
      <c r="AN133" s="934"/>
      <c r="AO133" s="935"/>
      <c r="AP133" s="869"/>
      <c r="AQ133" s="870"/>
      <c r="AR133" s="870"/>
      <c r="AS133" s="870"/>
      <c r="AT133" s="93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hdJ9E4d2PRpbxTTzkacdFxbW6Y6s6CnTC09hMGsIdYqZsCaGuh3u8Hlvd18trZ6MbO8/R0aMZefjpoq/P0f8dw==" saltValue="J6PeBW2VfVzuQ9+qwTxkT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103</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lDqcflgCxwMMkeIz2pO5kQ7SMfZ8STxc9J5UkkOmcE2niOlxijHdy1TkrRjIMvWbAGCKnSAWs54Iv88jQVWc9Q==" saltValue="Rn0cauvhNlMMK0Q6goZ3S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r9CRWIuJUzMSdvC+qxb1rfuBZEK4yvvYUs3Kh/nUg9miQtVG9BUns53qT0Tnw9XM2zakcRCccoKdjzWA0HPjg==" saltValue="rChARYP7VIHkmL02o7ZNaw=="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8" t="s">
        <v>90</v>
      </c>
      <c r="AP7" s="127"/>
      <c r="AQ7" s="138" t="s">
        <v>506</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9"/>
      <c r="AP8" s="128" t="s">
        <v>507</v>
      </c>
      <c r="AQ8" s="139" t="s">
        <v>508</v>
      </c>
      <c r="AR8" s="153" t="s">
        <v>509</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6" t="s">
        <v>510</v>
      </c>
      <c r="AL9" s="1017"/>
      <c r="AM9" s="1017"/>
      <c r="AN9" s="1018"/>
      <c r="AO9" s="117">
        <v>1137699</v>
      </c>
      <c r="AP9" s="117">
        <v>180558</v>
      </c>
      <c r="AQ9" s="140">
        <v>171003</v>
      </c>
      <c r="AR9" s="154">
        <v>5.6</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6" t="s">
        <v>209</v>
      </c>
      <c r="AL10" s="1017"/>
      <c r="AM10" s="1017"/>
      <c r="AN10" s="1018"/>
      <c r="AO10" s="118">
        <v>227183</v>
      </c>
      <c r="AP10" s="118">
        <v>36055</v>
      </c>
      <c r="AQ10" s="141">
        <v>27322</v>
      </c>
      <c r="AR10" s="155">
        <v>32</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6" t="s">
        <v>407</v>
      </c>
      <c r="AL11" s="1017"/>
      <c r="AM11" s="1017"/>
      <c r="AN11" s="1018"/>
      <c r="AO11" s="118" t="s">
        <v>202</v>
      </c>
      <c r="AP11" s="118" t="s">
        <v>202</v>
      </c>
      <c r="AQ11" s="141">
        <v>5560</v>
      </c>
      <c r="AR11" s="155" t="s">
        <v>202</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6" t="s">
        <v>133</v>
      </c>
      <c r="AL12" s="1017"/>
      <c r="AM12" s="1017"/>
      <c r="AN12" s="1018"/>
      <c r="AO12" s="118" t="s">
        <v>202</v>
      </c>
      <c r="AP12" s="118" t="s">
        <v>202</v>
      </c>
      <c r="AQ12" s="141">
        <v>49</v>
      </c>
      <c r="AR12" s="155"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6" t="s">
        <v>511</v>
      </c>
      <c r="AL13" s="1017"/>
      <c r="AM13" s="1017"/>
      <c r="AN13" s="1018"/>
      <c r="AO13" s="118">
        <v>35411</v>
      </c>
      <c r="AP13" s="118">
        <v>5620</v>
      </c>
      <c r="AQ13" s="141">
        <v>6397</v>
      </c>
      <c r="AR13" s="155">
        <v>-12.1</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6" t="s">
        <v>512</v>
      </c>
      <c r="AL14" s="1017"/>
      <c r="AM14" s="1017"/>
      <c r="AN14" s="1018"/>
      <c r="AO14" s="118">
        <v>11004</v>
      </c>
      <c r="AP14" s="118">
        <v>1746</v>
      </c>
      <c r="AQ14" s="141">
        <v>3603</v>
      </c>
      <c r="AR14" s="155">
        <v>-51.5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9" t="s">
        <v>311</v>
      </c>
      <c r="AL15" s="1020"/>
      <c r="AM15" s="1020"/>
      <c r="AN15" s="1021"/>
      <c r="AO15" s="118">
        <v>-34509</v>
      </c>
      <c r="AP15" s="118">
        <v>-5477</v>
      </c>
      <c r="AQ15" s="141">
        <v>-9266</v>
      </c>
      <c r="AR15" s="155">
        <v>-40.9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9" t="s">
        <v>274</v>
      </c>
      <c r="AL16" s="1020"/>
      <c r="AM16" s="1020"/>
      <c r="AN16" s="1021"/>
      <c r="AO16" s="118">
        <v>1376788</v>
      </c>
      <c r="AP16" s="118">
        <v>218503</v>
      </c>
      <c r="AQ16" s="141">
        <v>204668</v>
      </c>
      <c r="AR16" s="155">
        <v>6.8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186</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513</v>
      </c>
      <c r="AP20" s="129" t="s">
        <v>338</v>
      </c>
      <c r="AQ20" s="142" t="s">
        <v>39</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2" t="s">
        <v>514</v>
      </c>
      <c r="AL21" s="1023"/>
      <c r="AM21" s="1023"/>
      <c r="AN21" s="1024"/>
      <c r="AO21" s="120">
        <v>14.44</v>
      </c>
      <c r="AP21" s="130">
        <v>17.07</v>
      </c>
      <c r="AQ21" s="143">
        <v>-2.63</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2" t="s">
        <v>515</v>
      </c>
      <c r="AL22" s="1023"/>
      <c r="AM22" s="1023"/>
      <c r="AN22" s="1024"/>
      <c r="AO22" s="121">
        <v>94.8</v>
      </c>
      <c r="AP22" s="131">
        <v>95.6</v>
      </c>
      <c r="AQ22" s="144">
        <v>-0.8</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25" t="s">
        <v>516</v>
      </c>
      <c r="B26" s="1025"/>
      <c r="C26" s="1025"/>
      <c r="D26" s="1025"/>
      <c r="E26" s="1025"/>
      <c r="F26" s="1025"/>
      <c r="G26" s="1025"/>
      <c r="H26" s="1025"/>
      <c r="I26" s="1025"/>
      <c r="J26" s="1025"/>
      <c r="K26" s="1025"/>
      <c r="L26" s="1025"/>
      <c r="M26" s="1025"/>
      <c r="N26" s="1025"/>
      <c r="O26" s="1025"/>
      <c r="P26" s="1025"/>
      <c r="Q26" s="1025"/>
      <c r="R26" s="1025"/>
      <c r="S26" s="1025"/>
      <c r="T26" s="1025"/>
      <c r="U26" s="1025"/>
      <c r="V26" s="1025"/>
      <c r="W26" s="1025"/>
      <c r="X26" s="1025"/>
      <c r="Y26" s="1025"/>
      <c r="Z26" s="1025"/>
      <c r="AA26" s="1025"/>
      <c r="AB26" s="1025"/>
      <c r="AC26" s="1025"/>
      <c r="AD26" s="1025"/>
      <c r="AE26" s="1025"/>
      <c r="AF26" s="1025"/>
      <c r="AG26" s="1025"/>
      <c r="AH26" s="1025"/>
      <c r="AI26" s="1025"/>
      <c r="AJ26" s="1025"/>
      <c r="AK26" s="1025"/>
      <c r="AL26" s="1025"/>
      <c r="AM26" s="1025"/>
      <c r="AN26" s="1025"/>
      <c r="AO26" s="1025"/>
      <c r="AP26" s="1025"/>
      <c r="AQ26" s="1025"/>
      <c r="AR26" s="1025"/>
      <c r="AS26" s="1025"/>
      <c r="AT26" s="91"/>
    </row>
    <row r="27" spans="1:46" ht="13" x14ac:dyDescent="0.2">
      <c r="A27" s="85"/>
      <c r="AO27" s="90"/>
      <c r="AP27" s="90"/>
      <c r="AQ27" s="90"/>
      <c r="AR27" s="90"/>
      <c r="AS27" s="90"/>
      <c r="AT27" s="90"/>
    </row>
    <row r="28" spans="1:46" ht="16.5" x14ac:dyDescent="0.2">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8" t="s">
        <v>90</v>
      </c>
      <c r="AP30" s="127"/>
      <c r="AQ30" s="138" t="s">
        <v>506</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9"/>
      <c r="AP31" s="128" t="s">
        <v>507</v>
      </c>
      <c r="AQ31" s="139" t="s">
        <v>508</v>
      </c>
      <c r="AR31" s="153" t="s">
        <v>509</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6" t="s">
        <v>517</v>
      </c>
      <c r="AL32" s="1027"/>
      <c r="AM32" s="1027"/>
      <c r="AN32" s="1028"/>
      <c r="AO32" s="118">
        <v>798480</v>
      </c>
      <c r="AP32" s="118">
        <v>126723</v>
      </c>
      <c r="AQ32" s="145">
        <v>121688</v>
      </c>
      <c r="AR32" s="155">
        <v>4.0999999999999996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6" t="s">
        <v>518</v>
      </c>
      <c r="AL33" s="1027"/>
      <c r="AM33" s="1027"/>
      <c r="AN33" s="1028"/>
      <c r="AO33" s="118" t="s">
        <v>202</v>
      </c>
      <c r="AP33" s="118" t="s">
        <v>202</v>
      </c>
      <c r="AQ33" s="145">
        <v>42</v>
      </c>
      <c r="AR33" s="155"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6" t="s">
        <v>520</v>
      </c>
      <c r="AL34" s="1027"/>
      <c r="AM34" s="1027"/>
      <c r="AN34" s="1028"/>
      <c r="AO34" s="118" t="s">
        <v>202</v>
      </c>
      <c r="AP34" s="118" t="s">
        <v>202</v>
      </c>
      <c r="AQ34" s="145">
        <v>167</v>
      </c>
      <c r="AR34" s="155"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6" t="s">
        <v>521</v>
      </c>
      <c r="AL35" s="1027"/>
      <c r="AM35" s="1027"/>
      <c r="AN35" s="1028"/>
      <c r="AO35" s="118">
        <v>164566</v>
      </c>
      <c r="AP35" s="118">
        <v>26117</v>
      </c>
      <c r="AQ35" s="145">
        <v>24481</v>
      </c>
      <c r="AR35" s="155">
        <v>6.7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6" t="s">
        <v>33</v>
      </c>
      <c r="AL36" s="1027"/>
      <c r="AM36" s="1027"/>
      <c r="AN36" s="1028"/>
      <c r="AO36" s="118">
        <v>199</v>
      </c>
      <c r="AP36" s="118">
        <v>32</v>
      </c>
      <c r="AQ36" s="145">
        <v>4187</v>
      </c>
      <c r="AR36" s="155">
        <v>-99.2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6" t="s">
        <v>351</v>
      </c>
      <c r="AL37" s="1027"/>
      <c r="AM37" s="1027"/>
      <c r="AN37" s="1028"/>
      <c r="AO37" s="118" t="s">
        <v>202</v>
      </c>
      <c r="AP37" s="118" t="s">
        <v>202</v>
      </c>
      <c r="AQ37" s="145">
        <v>813</v>
      </c>
      <c r="AR37" s="155" t="s">
        <v>202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9" t="s">
        <v>522</v>
      </c>
      <c r="AL38" s="1030"/>
      <c r="AM38" s="1030"/>
      <c r="AN38" s="1031"/>
      <c r="AO38" s="122" t="s">
        <v>202</v>
      </c>
      <c r="AP38" s="122" t="s">
        <v>202</v>
      </c>
      <c r="AQ38" s="146">
        <v>19</v>
      </c>
      <c r="AR38" s="144" t="s">
        <v>202</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9" t="s">
        <v>88</v>
      </c>
      <c r="AL39" s="1030"/>
      <c r="AM39" s="1030"/>
      <c r="AN39" s="1031"/>
      <c r="AO39" s="118">
        <v>-3804</v>
      </c>
      <c r="AP39" s="118">
        <v>-604</v>
      </c>
      <c r="AQ39" s="145">
        <v>-4925</v>
      </c>
      <c r="AR39" s="155">
        <v>-87.7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6" t="s">
        <v>523</v>
      </c>
      <c r="AL40" s="1027"/>
      <c r="AM40" s="1027"/>
      <c r="AN40" s="1028"/>
      <c r="AO40" s="118">
        <v>-751615</v>
      </c>
      <c r="AP40" s="118">
        <v>-119285</v>
      </c>
      <c r="AQ40" s="145">
        <v>-96916</v>
      </c>
      <c r="AR40" s="155">
        <v>23.1</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2" t="s">
        <v>393</v>
      </c>
      <c r="AL41" s="1033"/>
      <c r="AM41" s="1033"/>
      <c r="AN41" s="1034"/>
      <c r="AO41" s="118">
        <v>207826</v>
      </c>
      <c r="AP41" s="118">
        <v>32983</v>
      </c>
      <c r="AQ41" s="145">
        <v>49555</v>
      </c>
      <c r="AR41" s="155">
        <v>-33.4</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525</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0" t="s">
        <v>90</v>
      </c>
      <c r="AN49" s="1035" t="s">
        <v>450</v>
      </c>
      <c r="AO49" s="1036"/>
      <c r="AP49" s="1036"/>
      <c r="AQ49" s="1036"/>
      <c r="AR49" s="1037"/>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1"/>
      <c r="AN50" s="114" t="s">
        <v>498</v>
      </c>
      <c r="AO50" s="124" t="s">
        <v>499</v>
      </c>
      <c r="AP50" s="135" t="s">
        <v>526</v>
      </c>
      <c r="AQ50" s="148" t="s">
        <v>388</v>
      </c>
      <c r="AR50" s="158" t="s">
        <v>527</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528</v>
      </c>
      <c r="AL51" s="103"/>
      <c r="AM51" s="108">
        <v>620898</v>
      </c>
      <c r="AN51" s="115">
        <v>88171</v>
      </c>
      <c r="AO51" s="125">
        <v>14.3</v>
      </c>
      <c r="AP51" s="136">
        <v>190274</v>
      </c>
      <c r="AQ51" s="149">
        <v>13.6</v>
      </c>
      <c r="AR51" s="159">
        <v>0.7</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399389</v>
      </c>
      <c r="AN52" s="116">
        <v>56715</v>
      </c>
      <c r="AO52" s="126">
        <v>40.5</v>
      </c>
      <c r="AP52" s="137">
        <v>88584</v>
      </c>
      <c r="AQ52" s="150">
        <v>7.3</v>
      </c>
      <c r="AR52" s="160">
        <v>33.200000000000003</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488</v>
      </c>
      <c r="AL53" s="103"/>
      <c r="AM53" s="108">
        <v>936985</v>
      </c>
      <c r="AN53" s="115">
        <v>136467</v>
      </c>
      <c r="AO53" s="125">
        <v>54.8</v>
      </c>
      <c r="AP53" s="136">
        <v>200194</v>
      </c>
      <c r="AQ53" s="149">
        <v>5.2</v>
      </c>
      <c r="AR53" s="159">
        <v>49.6</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605310</v>
      </c>
      <c r="AN54" s="116">
        <v>88161</v>
      </c>
      <c r="AO54" s="126">
        <v>55.4</v>
      </c>
      <c r="AP54" s="137">
        <v>106422</v>
      </c>
      <c r="AQ54" s="150">
        <v>20.100000000000001</v>
      </c>
      <c r="AR54" s="160">
        <v>35.299999999999997</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320</v>
      </c>
      <c r="AL55" s="103"/>
      <c r="AM55" s="108">
        <v>384905</v>
      </c>
      <c r="AN55" s="115">
        <v>57509</v>
      </c>
      <c r="AO55" s="125">
        <v>-57.9</v>
      </c>
      <c r="AP55" s="136">
        <v>196914</v>
      </c>
      <c r="AQ55" s="149">
        <v>-1.6</v>
      </c>
      <c r="AR55" s="159">
        <v>-56.3</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270590</v>
      </c>
      <c r="AN56" s="116">
        <v>40429</v>
      </c>
      <c r="AO56" s="126">
        <v>-54.1</v>
      </c>
      <c r="AP56" s="137">
        <v>98966</v>
      </c>
      <c r="AQ56" s="150">
        <v>-7</v>
      </c>
      <c r="AR56" s="160">
        <v>-47.1</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692787</v>
      </c>
      <c r="AN57" s="115">
        <v>107027</v>
      </c>
      <c r="AO57" s="125">
        <v>86.1</v>
      </c>
      <c r="AP57" s="136">
        <v>204757</v>
      </c>
      <c r="AQ57" s="149">
        <v>4</v>
      </c>
      <c r="AR57" s="159">
        <v>82.1</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405712</v>
      </c>
      <c r="AN58" s="116">
        <v>62678</v>
      </c>
      <c r="AO58" s="126">
        <v>55</v>
      </c>
      <c r="AP58" s="137">
        <v>106071</v>
      </c>
      <c r="AQ58" s="150">
        <v>7.2</v>
      </c>
      <c r="AR58" s="160">
        <v>47.8</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529</v>
      </c>
      <c r="AL59" s="103"/>
      <c r="AM59" s="108">
        <v>514745</v>
      </c>
      <c r="AN59" s="115">
        <v>81693</v>
      </c>
      <c r="AO59" s="125">
        <v>-23.7</v>
      </c>
      <c r="AP59" s="136">
        <v>194971</v>
      </c>
      <c r="AQ59" s="149">
        <v>-4.8</v>
      </c>
      <c r="AR59" s="159">
        <v>-18.899999999999999</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301582</v>
      </c>
      <c r="AN60" s="116">
        <v>47863</v>
      </c>
      <c r="AO60" s="126">
        <v>-23.6</v>
      </c>
      <c r="AP60" s="137">
        <v>105966</v>
      </c>
      <c r="AQ60" s="150">
        <v>-0.1</v>
      </c>
      <c r="AR60" s="160">
        <v>-23.5</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421</v>
      </c>
      <c r="AL61" s="106"/>
      <c r="AM61" s="108">
        <v>630064</v>
      </c>
      <c r="AN61" s="115">
        <v>94173</v>
      </c>
      <c r="AO61" s="125">
        <v>14.7</v>
      </c>
      <c r="AP61" s="136">
        <v>197422</v>
      </c>
      <c r="AQ61" s="151">
        <v>3.3</v>
      </c>
      <c r="AR61" s="159">
        <v>11.4</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396517</v>
      </c>
      <c r="AN62" s="116">
        <v>59169</v>
      </c>
      <c r="AO62" s="126">
        <v>14.6</v>
      </c>
      <c r="AP62" s="137">
        <v>101202</v>
      </c>
      <c r="AQ62" s="150">
        <v>5.5</v>
      </c>
      <c r="AR62" s="160">
        <v>9.1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nR54GAiskZmteWFiblvTNoBFiQpA/3YGWNOJGgRoKPbQDGwqxj1+BTHPZSbaxvQdAa00LDmb/69rUGrRcWN03A==" saltValue="sROFdu7ELPAJlXCZ7BING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row r="121" spans="125:125" ht="13.5" hidden="1" customHeight="1" x14ac:dyDescent="0.2">
      <c r="DU121" s="78"/>
    </row>
  </sheetData>
  <sheetProtection algorithmName="SHA-512" hashValue="TAlgGurvU5buA5TSH1zl2W8y7ZvQ0LRyH4JfOzoEkCNTuVnmgAq4XVgj3tv5pAalkQ810LqLjKjlUU8oOpiGQA==" saltValue="mVUVBEuOBDDfoVOV3AFhDA=="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103</v>
      </c>
    </row>
  </sheetData>
  <sheetProtection algorithmName="SHA-512" hashValue="z37aLLKMSuHF6FHL7YjEJ5ONCfSktLIFv207CwmIEkTlfQqs+UDsuAa/n8AqLPUZ2kbyudPXpkX+WO6vHUT2wg==" saltValue="BS/y1grYW2WrKNPiorDEIw=="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531</v>
      </c>
      <c r="G46" s="177" t="s">
        <v>532</v>
      </c>
      <c r="H46" s="177" t="s">
        <v>533</v>
      </c>
      <c r="I46" s="177" t="s">
        <v>534</v>
      </c>
      <c r="J46" s="182" t="s">
        <v>254</v>
      </c>
    </row>
    <row r="47" spans="2:10" ht="57.75" customHeight="1" x14ac:dyDescent="0.2">
      <c r="B47" s="168"/>
      <c r="C47" s="1042" t="s">
        <v>3</v>
      </c>
      <c r="D47" s="1042"/>
      <c r="E47" s="1043"/>
      <c r="F47" s="174">
        <v>74.180000000000007</v>
      </c>
      <c r="G47" s="178">
        <v>70.680000000000007</v>
      </c>
      <c r="H47" s="178">
        <v>75.06</v>
      </c>
      <c r="I47" s="178">
        <v>69.41</v>
      </c>
      <c r="J47" s="183">
        <v>58.62</v>
      </c>
    </row>
    <row r="48" spans="2:10" ht="57.75" customHeight="1" x14ac:dyDescent="0.2">
      <c r="B48" s="169"/>
      <c r="C48" s="1044" t="s">
        <v>9</v>
      </c>
      <c r="D48" s="1044"/>
      <c r="E48" s="1045"/>
      <c r="F48" s="175">
        <v>7.11</v>
      </c>
      <c r="G48" s="179">
        <v>7.78</v>
      </c>
      <c r="H48" s="179">
        <v>3.6</v>
      </c>
      <c r="I48" s="179">
        <v>6.89</v>
      </c>
      <c r="J48" s="184">
        <v>4.3</v>
      </c>
    </row>
    <row r="49" spans="2:10" ht="57.75" customHeight="1" x14ac:dyDescent="0.2">
      <c r="B49" s="170"/>
      <c r="C49" s="1046" t="s">
        <v>16</v>
      </c>
      <c r="D49" s="1046"/>
      <c r="E49" s="1047"/>
      <c r="F49" s="176" t="s">
        <v>535</v>
      </c>
      <c r="G49" s="180" t="s">
        <v>536</v>
      </c>
      <c r="H49" s="180">
        <v>3.91</v>
      </c>
      <c r="I49" s="180" t="s">
        <v>358</v>
      </c>
      <c r="J49" s="185" t="s">
        <v>537</v>
      </c>
    </row>
    <row r="50" spans="2:10" ht="13" x14ac:dyDescent="0.2"/>
  </sheetData>
  <sheetProtection algorithmName="SHA-512" hashValue="BvcnWB+yT23MwpPVNVHK9zjb9cgdz9RtHy/Hn2chkKcyYTrjOkLzc6DY3Fzmxu1Uax33AkWRPa+v/2GDRqvMjg==" saltValue="Lg4afQ4NewUG2J/YBpRzC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531</v>
      </c>
      <c r="G33" s="201" t="s">
        <v>532</v>
      </c>
      <c r="H33" s="201" t="s">
        <v>533</v>
      </c>
      <c r="I33" s="201" t="s">
        <v>534</v>
      </c>
      <c r="J33" s="205" t="s">
        <v>254</v>
      </c>
      <c r="K33" s="186"/>
      <c r="L33" s="186"/>
      <c r="M33" s="186"/>
      <c r="N33" s="186"/>
      <c r="O33" s="186"/>
      <c r="P33" s="186"/>
    </row>
    <row r="34" spans="1:16" ht="39" customHeight="1" x14ac:dyDescent="0.2">
      <c r="A34" s="186"/>
      <c r="B34" s="188"/>
      <c r="C34" s="1048" t="s">
        <v>470</v>
      </c>
      <c r="D34" s="1048"/>
      <c r="E34" s="1049"/>
      <c r="F34" s="197" t="s">
        <v>202</v>
      </c>
      <c r="G34" s="202">
        <v>4.1900000000000004</v>
      </c>
      <c r="H34" s="202">
        <v>6.84</v>
      </c>
      <c r="I34" s="202">
        <v>8.83</v>
      </c>
      <c r="J34" s="206">
        <v>8.36</v>
      </c>
      <c r="K34" s="186"/>
      <c r="L34" s="186"/>
      <c r="M34" s="186"/>
      <c r="N34" s="186"/>
      <c r="O34" s="186"/>
      <c r="P34" s="186"/>
    </row>
    <row r="35" spans="1:16" ht="39" customHeight="1" x14ac:dyDescent="0.2">
      <c r="A35" s="186"/>
      <c r="B35" s="189"/>
      <c r="C35" s="1050" t="s">
        <v>432</v>
      </c>
      <c r="D35" s="1050"/>
      <c r="E35" s="1051"/>
      <c r="F35" s="198" t="s">
        <v>202</v>
      </c>
      <c r="G35" s="203">
        <v>3.27</v>
      </c>
      <c r="H35" s="203">
        <v>5.77</v>
      </c>
      <c r="I35" s="203">
        <v>7.78</v>
      </c>
      <c r="J35" s="207">
        <v>6.6</v>
      </c>
      <c r="K35" s="186"/>
      <c r="L35" s="186"/>
      <c r="M35" s="186"/>
      <c r="N35" s="186"/>
      <c r="O35" s="186"/>
      <c r="P35" s="186"/>
    </row>
    <row r="36" spans="1:16" ht="39" customHeight="1" x14ac:dyDescent="0.2">
      <c r="A36" s="186"/>
      <c r="B36" s="189"/>
      <c r="C36" s="1050" t="s">
        <v>265</v>
      </c>
      <c r="D36" s="1050"/>
      <c r="E36" s="1051"/>
      <c r="F36" s="198">
        <v>6.63</v>
      </c>
      <c r="G36" s="203">
        <v>7.41</v>
      </c>
      <c r="H36" s="203">
        <v>3.26</v>
      </c>
      <c r="I36" s="203">
        <v>6.68</v>
      </c>
      <c r="J36" s="207">
        <v>4.08</v>
      </c>
      <c r="K36" s="186"/>
      <c r="L36" s="186"/>
      <c r="M36" s="186"/>
      <c r="N36" s="186"/>
      <c r="O36" s="186"/>
      <c r="P36" s="186"/>
    </row>
    <row r="37" spans="1:16" ht="39" customHeight="1" x14ac:dyDescent="0.2">
      <c r="A37" s="186"/>
      <c r="B37" s="189"/>
      <c r="C37" s="1050" t="s">
        <v>467</v>
      </c>
      <c r="D37" s="1050"/>
      <c r="E37" s="1051"/>
      <c r="F37" s="198">
        <v>1.79</v>
      </c>
      <c r="G37" s="203">
        <v>1.35</v>
      </c>
      <c r="H37" s="203">
        <v>2.7</v>
      </c>
      <c r="I37" s="203">
        <v>4.46</v>
      </c>
      <c r="J37" s="207">
        <v>3.58</v>
      </c>
      <c r="K37" s="186"/>
      <c r="L37" s="186"/>
      <c r="M37" s="186"/>
      <c r="N37" s="186"/>
      <c r="O37" s="186"/>
      <c r="P37" s="186"/>
    </row>
    <row r="38" spans="1:16" ht="39" customHeight="1" x14ac:dyDescent="0.2">
      <c r="A38" s="186"/>
      <c r="B38" s="189"/>
      <c r="C38" s="1050" t="s">
        <v>401</v>
      </c>
      <c r="D38" s="1050"/>
      <c r="E38" s="1051"/>
      <c r="F38" s="198">
        <v>0.78</v>
      </c>
      <c r="G38" s="203">
        <v>0.27</v>
      </c>
      <c r="H38" s="203">
        <v>0.98</v>
      </c>
      <c r="I38" s="203">
        <v>0.24</v>
      </c>
      <c r="J38" s="207">
        <v>0.76</v>
      </c>
      <c r="K38" s="186"/>
      <c r="L38" s="186"/>
      <c r="M38" s="186"/>
      <c r="N38" s="186"/>
      <c r="O38" s="186"/>
      <c r="P38" s="186"/>
    </row>
    <row r="39" spans="1:16" ht="39" customHeight="1" x14ac:dyDescent="0.2">
      <c r="A39" s="186"/>
      <c r="B39" s="189"/>
      <c r="C39" s="1050" t="s">
        <v>429</v>
      </c>
      <c r="D39" s="1050"/>
      <c r="E39" s="1051"/>
      <c r="F39" s="198">
        <v>0.47</v>
      </c>
      <c r="G39" s="203">
        <v>0.36</v>
      </c>
      <c r="H39" s="203">
        <v>0.33</v>
      </c>
      <c r="I39" s="203">
        <v>0.19</v>
      </c>
      <c r="J39" s="207">
        <v>0.2</v>
      </c>
      <c r="K39" s="186"/>
      <c r="L39" s="186"/>
      <c r="M39" s="186"/>
      <c r="N39" s="186"/>
      <c r="O39" s="186"/>
      <c r="P39" s="186"/>
    </row>
    <row r="40" spans="1:16" ht="39" customHeight="1" x14ac:dyDescent="0.2">
      <c r="A40" s="186"/>
      <c r="B40" s="189"/>
      <c r="C40" s="1050" t="s">
        <v>471</v>
      </c>
      <c r="D40" s="1050"/>
      <c r="E40" s="1051"/>
      <c r="F40" s="198">
        <v>0.03</v>
      </c>
      <c r="G40" s="203">
        <v>0.03</v>
      </c>
      <c r="H40" s="203">
        <v>0.03</v>
      </c>
      <c r="I40" s="203">
        <v>0.06</v>
      </c>
      <c r="J40" s="207">
        <v>0.09</v>
      </c>
      <c r="K40" s="186"/>
      <c r="L40" s="186"/>
      <c r="M40" s="186"/>
      <c r="N40" s="186"/>
      <c r="O40" s="186"/>
      <c r="P40" s="186"/>
    </row>
    <row r="41" spans="1:16" ht="39" customHeight="1" x14ac:dyDescent="0.2">
      <c r="A41" s="186"/>
      <c r="B41" s="189"/>
      <c r="C41" s="1050" t="s">
        <v>454</v>
      </c>
      <c r="D41" s="1050"/>
      <c r="E41" s="1051"/>
      <c r="F41" s="198">
        <v>0</v>
      </c>
      <c r="G41" s="203">
        <v>0</v>
      </c>
      <c r="H41" s="203">
        <v>0</v>
      </c>
      <c r="I41" s="203">
        <v>0.01</v>
      </c>
      <c r="J41" s="207">
        <v>0</v>
      </c>
      <c r="K41" s="186"/>
      <c r="L41" s="186"/>
      <c r="M41" s="186"/>
      <c r="N41" s="186"/>
      <c r="O41" s="186"/>
      <c r="P41" s="186"/>
    </row>
    <row r="42" spans="1:16" ht="39" customHeight="1" x14ac:dyDescent="0.2">
      <c r="A42" s="186"/>
      <c r="B42" s="190"/>
      <c r="C42" s="1050" t="s">
        <v>538</v>
      </c>
      <c r="D42" s="1050"/>
      <c r="E42" s="1051"/>
      <c r="F42" s="198" t="s">
        <v>202</v>
      </c>
      <c r="G42" s="203" t="s">
        <v>202</v>
      </c>
      <c r="H42" s="203" t="s">
        <v>202</v>
      </c>
      <c r="I42" s="203" t="s">
        <v>202</v>
      </c>
      <c r="J42" s="207" t="s">
        <v>202</v>
      </c>
      <c r="K42" s="186"/>
      <c r="L42" s="186"/>
      <c r="M42" s="186"/>
      <c r="N42" s="186"/>
      <c r="O42" s="186"/>
      <c r="P42" s="186"/>
    </row>
    <row r="43" spans="1:16" ht="39" customHeight="1" x14ac:dyDescent="0.2">
      <c r="A43" s="186"/>
      <c r="B43" s="191"/>
      <c r="C43" s="1052" t="s">
        <v>493</v>
      </c>
      <c r="D43" s="1052"/>
      <c r="E43" s="1053"/>
      <c r="F43" s="199">
        <v>1.97</v>
      </c>
      <c r="G43" s="204" t="s">
        <v>202</v>
      </c>
      <c r="H43" s="204" t="s">
        <v>202</v>
      </c>
      <c r="I43" s="204" t="s">
        <v>202</v>
      </c>
      <c r="J43" s="208" t="s">
        <v>202</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b8qv1GW33fcY3gND8uifJbeGs6Dp6rJCmfONNAMyHfo4IIlXNZPEgZCpZR1rMgbj1nKl472ukHAHWLuaxa0l2Q==" saltValue="PF7fsJgiZVv8IkGJWrOS1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21</v>
      </c>
      <c r="C44" s="215"/>
      <c r="D44" s="215"/>
      <c r="E44" s="223"/>
      <c r="F44" s="223"/>
      <c r="G44" s="223"/>
      <c r="H44" s="223"/>
      <c r="I44" s="223"/>
      <c r="J44" s="226" t="s">
        <v>17</v>
      </c>
      <c r="K44" s="228" t="s">
        <v>531</v>
      </c>
      <c r="L44" s="237" t="s">
        <v>532</v>
      </c>
      <c r="M44" s="237" t="s">
        <v>533</v>
      </c>
      <c r="N44" s="237" t="s">
        <v>534</v>
      </c>
      <c r="O44" s="246" t="s">
        <v>254</v>
      </c>
      <c r="P44" s="85"/>
      <c r="Q44" s="85"/>
      <c r="R44" s="85"/>
      <c r="S44" s="85"/>
      <c r="T44" s="85"/>
      <c r="U44" s="85"/>
    </row>
    <row r="45" spans="1:21" ht="30.75" customHeight="1" x14ac:dyDescent="0.2">
      <c r="A45" s="85"/>
      <c r="B45" s="1079" t="s">
        <v>25</v>
      </c>
      <c r="C45" s="1080"/>
      <c r="D45" s="218"/>
      <c r="E45" s="1054" t="s">
        <v>23</v>
      </c>
      <c r="F45" s="1054"/>
      <c r="G45" s="1054"/>
      <c r="H45" s="1054"/>
      <c r="I45" s="1054"/>
      <c r="J45" s="1055"/>
      <c r="K45" s="229">
        <v>928</v>
      </c>
      <c r="L45" s="238">
        <v>823</v>
      </c>
      <c r="M45" s="238">
        <v>811</v>
      </c>
      <c r="N45" s="238">
        <v>853</v>
      </c>
      <c r="O45" s="247">
        <v>798</v>
      </c>
      <c r="P45" s="85"/>
      <c r="Q45" s="85"/>
      <c r="R45" s="85"/>
      <c r="S45" s="85"/>
      <c r="T45" s="85"/>
      <c r="U45" s="85"/>
    </row>
    <row r="46" spans="1:21" ht="30.75" customHeight="1" x14ac:dyDescent="0.2">
      <c r="A46" s="85"/>
      <c r="B46" s="1081"/>
      <c r="C46" s="1082"/>
      <c r="D46" s="219"/>
      <c r="E46" s="1056" t="s">
        <v>28</v>
      </c>
      <c r="F46" s="1056"/>
      <c r="G46" s="1056"/>
      <c r="H46" s="1056"/>
      <c r="I46" s="1056"/>
      <c r="J46" s="1057"/>
      <c r="K46" s="230" t="s">
        <v>202</v>
      </c>
      <c r="L46" s="239" t="s">
        <v>202</v>
      </c>
      <c r="M46" s="239" t="s">
        <v>202</v>
      </c>
      <c r="N46" s="239" t="s">
        <v>202</v>
      </c>
      <c r="O46" s="248" t="s">
        <v>202</v>
      </c>
      <c r="P46" s="85"/>
      <c r="Q46" s="85"/>
      <c r="R46" s="85"/>
      <c r="S46" s="85"/>
      <c r="T46" s="85"/>
      <c r="U46" s="85"/>
    </row>
    <row r="47" spans="1:21" ht="30.75" customHeight="1" x14ac:dyDescent="0.2">
      <c r="A47" s="85"/>
      <c r="B47" s="1081"/>
      <c r="C47" s="1082"/>
      <c r="D47" s="219"/>
      <c r="E47" s="1056" t="s">
        <v>32</v>
      </c>
      <c r="F47" s="1056"/>
      <c r="G47" s="1056"/>
      <c r="H47" s="1056"/>
      <c r="I47" s="1056"/>
      <c r="J47" s="1057"/>
      <c r="K47" s="230" t="s">
        <v>202</v>
      </c>
      <c r="L47" s="239" t="s">
        <v>202</v>
      </c>
      <c r="M47" s="239" t="s">
        <v>202</v>
      </c>
      <c r="N47" s="239" t="s">
        <v>202</v>
      </c>
      <c r="O47" s="248" t="s">
        <v>202</v>
      </c>
      <c r="P47" s="85"/>
      <c r="Q47" s="85"/>
      <c r="R47" s="85"/>
      <c r="S47" s="85"/>
      <c r="T47" s="85"/>
      <c r="U47" s="85"/>
    </row>
    <row r="48" spans="1:21" ht="30.75" customHeight="1" x14ac:dyDescent="0.2">
      <c r="A48" s="85"/>
      <c r="B48" s="1081"/>
      <c r="C48" s="1082"/>
      <c r="D48" s="219"/>
      <c r="E48" s="1056" t="s">
        <v>35</v>
      </c>
      <c r="F48" s="1056"/>
      <c r="G48" s="1056"/>
      <c r="H48" s="1056"/>
      <c r="I48" s="1056"/>
      <c r="J48" s="1057"/>
      <c r="K48" s="230">
        <v>305</v>
      </c>
      <c r="L48" s="239">
        <v>257</v>
      </c>
      <c r="M48" s="239">
        <v>259</v>
      </c>
      <c r="N48" s="239">
        <v>269</v>
      </c>
      <c r="O48" s="248">
        <v>165</v>
      </c>
      <c r="P48" s="85"/>
      <c r="Q48" s="85"/>
      <c r="R48" s="85"/>
      <c r="S48" s="85"/>
      <c r="T48" s="85"/>
      <c r="U48" s="85"/>
    </row>
    <row r="49" spans="1:21" ht="30.75" customHeight="1" x14ac:dyDescent="0.2">
      <c r="A49" s="85"/>
      <c r="B49" s="1081"/>
      <c r="C49" s="1082"/>
      <c r="D49" s="219"/>
      <c r="E49" s="1056" t="s">
        <v>0</v>
      </c>
      <c r="F49" s="1056"/>
      <c r="G49" s="1056"/>
      <c r="H49" s="1056"/>
      <c r="I49" s="1056"/>
      <c r="J49" s="1057"/>
      <c r="K49" s="230">
        <v>4</v>
      </c>
      <c r="L49" s="239">
        <v>0</v>
      </c>
      <c r="M49" s="239">
        <v>0</v>
      </c>
      <c r="N49" s="239">
        <v>0</v>
      </c>
      <c r="O49" s="248">
        <v>0</v>
      </c>
      <c r="P49" s="85"/>
      <c r="Q49" s="85"/>
      <c r="R49" s="85"/>
      <c r="S49" s="85"/>
      <c r="T49" s="85"/>
      <c r="U49" s="85"/>
    </row>
    <row r="50" spans="1:21" ht="30.75" customHeight="1" x14ac:dyDescent="0.2">
      <c r="A50" s="85"/>
      <c r="B50" s="1081"/>
      <c r="C50" s="1082"/>
      <c r="D50" s="219"/>
      <c r="E50" s="1056" t="s">
        <v>40</v>
      </c>
      <c r="F50" s="1056"/>
      <c r="G50" s="1056"/>
      <c r="H50" s="1056"/>
      <c r="I50" s="1056"/>
      <c r="J50" s="1057"/>
      <c r="K50" s="230">
        <v>14</v>
      </c>
      <c r="L50" s="239" t="s">
        <v>202</v>
      </c>
      <c r="M50" s="239" t="s">
        <v>202</v>
      </c>
      <c r="N50" s="239" t="s">
        <v>202</v>
      </c>
      <c r="O50" s="248" t="s">
        <v>202</v>
      </c>
      <c r="P50" s="85"/>
      <c r="Q50" s="85"/>
      <c r="R50" s="85"/>
      <c r="S50" s="85"/>
      <c r="T50" s="85"/>
      <c r="U50" s="85"/>
    </row>
    <row r="51" spans="1:21" ht="30.75" customHeight="1" x14ac:dyDescent="0.2">
      <c r="A51" s="85"/>
      <c r="B51" s="1083"/>
      <c r="C51" s="1084"/>
      <c r="D51" s="220"/>
      <c r="E51" s="1056" t="s">
        <v>42</v>
      </c>
      <c r="F51" s="1056"/>
      <c r="G51" s="1056"/>
      <c r="H51" s="1056"/>
      <c r="I51" s="1056"/>
      <c r="J51" s="1057"/>
      <c r="K51" s="230">
        <v>0</v>
      </c>
      <c r="L51" s="239">
        <v>0</v>
      </c>
      <c r="M51" s="239">
        <v>0</v>
      </c>
      <c r="N51" s="239" t="s">
        <v>202</v>
      </c>
      <c r="O51" s="248" t="s">
        <v>202</v>
      </c>
      <c r="P51" s="85"/>
      <c r="Q51" s="85"/>
      <c r="R51" s="85"/>
      <c r="S51" s="85"/>
      <c r="T51" s="85"/>
      <c r="U51" s="85"/>
    </row>
    <row r="52" spans="1:21" ht="30.75" customHeight="1" x14ac:dyDescent="0.2">
      <c r="A52" s="85"/>
      <c r="B52" s="1058" t="s">
        <v>45</v>
      </c>
      <c r="C52" s="1059"/>
      <c r="D52" s="220"/>
      <c r="E52" s="1056" t="s">
        <v>47</v>
      </c>
      <c r="F52" s="1056"/>
      <c r="G52" s="1056"/>
      <c r="H52" s="1056"/>
      <c r="I52" s="1056"/>
      <c r="J52" s="1057"/>
      <c r="K52" s="230">
        <v>919</v>
      </c>
      <c r="L52" s="239">
        <v>820</v>
      </c>
      <c r="M52" s="239">
        <v>791</v>
      </c>
      <c r="N52" s="239">
        <v>818</v>
      </c>
      <c r="O52" s="248">
        <v>756</v>
      </c>
      <c r="P52" s="85"/>
      <c r="Q52" s="85"/>
      <c r="R52" s="85"/>
      <c r="S52" s="85"/>
      <c r="T52" s="85"/>
      <c r="U52" s="85"/>
    </row>
    <row r="53" spans="1:21" ht="30.75" customHeight="1" x14ac:dyDescent="0.2">
      <c r="A53" s="85"/>
      <c r="B53" s="1060" t="s">
        <v>49</v>
      </c>
      <c r="C53" s="1061"/>
      <c r="D53" s="221"/>
      <c r="E53" s="1062" t="s">
        <v>52</v>
      </c>
      <c r="F53" s="1062"/>
      <c r="G53" s="1062"/>
      <c r="H53" s="1062"/>
      <c r="I53" s="1062"/>
      <c r="J53" s="1063"/>
      <c r="K53" s="231">
        <v>332</v>
      </c>
      <c r="L53" s="240">
        <v>260</v>
      </c>
      <c r="M53" s="240">
        <v>279</v>
      </c>
      <c r="N53" s="240">
        <v>304</v>
      </c>
      <c r="O53" s="249">
        <v>207</v>
      </c>
      <c r="P53" s="85"/>
      <c r="Q53" s="85"/>
      <c r="R53" s="85"/>
      <c r="S53" s="85"/>
      <c r="T53" s="85"/>
      <c r="U53" s="85"/>
    </row>
    <row r="54" spans="1:21" ht="24" customHeight="1" x14ac:dyDescent="0.2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25">
      <c r="A57" s="85"/>
      <c r="B57" s="212"/>
      <c r="C57" s="217"/>
      <c r="D57" s="217"/>
      <c r="E57" s="224"/>
      <c r="F57" s="224"/>
      <c r="G57" s="224"/>
      <c r="H57" s="224"/>
      <c r="I57" s="224"/>
      <c r="J57" s="227" t="s">
        <v>17</v>
      </c>
      <c r="K57" s="233" t="s">
        <v>531</v>
      </c>
      <c r="L57" s="241" t="s">
        <v>532</v>
      </c>
      <c r="M57" s="241" t="s">
        <v>533</v>
      </c>
      <c r="N57" s="241" t="s">
        <v>534</v>
      </c>
      <c r="O57" s="251" t="s">
        <v>254</v>
      </c>
      <c r="P57" s="85"/>
      <c r="Q57" s="85"/>
      <c r="R57" s="85"/>
      <c r="S57" s="85"/>
      <c r="T57" s="85"/>
      <c r="U57" s="85"/>
    </row>
    <row r="58" spans="1:21" ht="31.5" customHeight="1" x14ac:dyDescent="0.2">
      <c r="B58" s="1073" t="s">
        <v>58</v>
      </c>
      <c r="C58" s="1074"/>
      <c r="D58" s="1064" t="s">
        <v>64</v>
      </c>
      <c r="E58" s="1065"/>
      <c r="F58" s="1065"/>
      <c r="G58" s="1065"/>
      <c r="H58" s="1065"/>
      <c r="I58" s="1065"/>
      <c r="J58" s="1066"/>
      <c r="K58" s="234" t="s">
        <v>202</v>
      </c>
      <c r="L58" s="242" t="s">
        <v>202</v>
      </c>
      <c r="M58" s="242" t="s">
        <v>202</v>
      </c>
      <c r="N58" s="242" t="s">
        <v>202</v>
      </c>
      <c r="O58" s="252" t="s">
        <v>202</v>
      </c>
    </row>
    <row r="59" spans="1:21" ht="31.5" customHeight="1" x14ac:dyDescent="0.2">
      <c r="B59" s="1075"/>
      <c r="C59" s="1076"/>
      <c r="D59" s="1067" t="s">
        <v>14</v>
      </c>
      <c r="E59" s="1068"/>
      <c r="F59" s="1068"/>
      <c r="G59" s="1068"/>
      <c r="H59" s="1068"/>
      <c r="I59" s="1068"/>
      <c r="J59" s="1069"/>
      <c r="K59" s="235" t="s">
        <v>202</v>
      </c>
      <c r="L59" s="243" t="s">
        <v>202</v>
      </c>
      <c r="M59" s="243" t="s">
        <v>202</v>
      </c>
      <c r="N59" s="243" t="s">
        <v>202</v>
      </c>
      <c r="O59" s="253" t="s">
        <v>202</v>
      </c>
    </row>
    <row r="60" spans="1:21" ht="31.5" customHeight="1" x14ac:dyDescent="0.2">
      <c r="B60" s="1077"/>
      <c r="C60" s="1078"/>
      <c r="D60" s="1070" t="s">
        <v>66</v>
      </c>
      <c r="E60" s="1071"/>
      <c r="F60" s="1071"/>
      <c r="G60" s="1071"/>
      <c r="H60" s="1071"/>
      <c r="I60" s="1071"/>
      <c r="J60" s="1072"/>
      <c r="K60" s="236" t="s">
        <v>202</v>
      </c>
      <c r="L60" s="244" t="s">
        <v>202</v>
      </c>
      <c r="M60" s="244" t="s">
        <v>202</v>
      </c>
      <c r="N60" s="244" t="s">
        <v>202</v>
      </c>
      <c r="O60" s="254" t="s">
        <v>202</v>
      </c>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1S9+kyDb7rqYLmqsucYr0MID8xAAiCr8pem1QiOVgVzQ50Jt4oXya7pchfToVFddZBBwvSbr3d06XtDCKNVYQ==" saltValue="beEWc2htr+Lp3ZTv0V71Z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21</v>
      </c>
      <c r="C40" s="215"/>
      <c r="D40" s="215"/>
      <c r="E40" s="223"/>
      <c r="F40" s="223"/>
      <c r="G40" s="223"/>
      <c r="H40" s="226" t="s">
        <v>17</v>
      </c>
      <c r="I40" s="228" t="s">
        <v>531</v>
      </c>
      <c r="J40" s="237" t="s">
        <v>532</v>
      </c>
      <c r="K40" s="237" t="s">
        <v>533</v>
      </c>
      <c r="L40" s="237" t="s">
        <v>534</v>
      </c>
      <c r="M40" s="266" t="s">
        <v>254</v>
      </c>
    </row>
    <row r="41" spans="2:13" ht="27.75" customHeight="1" x14ac:dyDescent="0.2">
      <c r="B41" s="1079" t="s">
        <v>37</v>
      </c>
      <c r="C41" s="1080"/>
      <c r="D41" s="218"/>
      <c r="E41" s="1085" t="s">
        <v>56</v>
      </c>
      <c r="F41" s="1085"/>
      <c r="G41" s="1085"/>
      <c r="H41" s="1086"/>
      <c r="I41" s="259">
        <v>7008</v>
      </c>
      <c r="J41" s="263">
        <v>6940</v>
      </c>
      <c r="K41" s="263">
        <v>6585</v>
      </c>
      <c r="L41" s="263">
        <v>6314</v>
      </c>
      <c r="M41" s="267">
        <v>6138</v>
      </c>
    </row>
    <row r="42" spans="2:13" ht="27.75" customHeight="1" x14ac:dyDescent="0.2">
      <c r="B42" s="1081"/>
      <c r="C42" s="1082"/>
      <c r="D42" s="219"/>
      <c r="E42" s="1087" t="s">
        <v>72</v>
      </c>
      <c r="F42" s="1087"/>
      <c r="G42" s="1087"/>
      <c r="H42" s="1088"/>
      <c r="I42" s="260" t="s">
        <v>202</v>
      </c>
      <c r="J42" s="264" t="s">
        <v>202</v>
      </c>
      <c r="K42" s="264" t="s">
        <v>202</v>
      </c>
      <c r="L42" s="264" t="s">
        <v>202</v>
      </c>
      <c r="M42" s="268" t="s">
        <v>202</v>
      </c>
    </row>
    <row r="43" spans="2:13" ht="27.75" customHeight="1" x14ac:dyDescent="0.2">
      <c r="B43" s="1081"/>
      <c r="C43" s="1082"/>
      <c r="D43" s="219"/>
      <c r="E43" s="1087" t="s">
        <v>74</v>
      </c>
      <c r="F43" s="1087"/>
      <c r="G43" s="1087"/>
      <c r="H43" s="1088"/>
      <c r="I43" s="260">
        <v>2902</v>
      </c>
      <c r="J43" s="264">
        <v>2674</v>
      </c>
      <c r="K43" s="264">
        <v>2483</v>
      </c>
      <c r="L43" s="264">
        <v>2250</v>
      </c>
      <c r="M43" s="268">
        <v>2230</v>
      </c>
    </row>
    <row r="44" spans="2:13" ht="27.75" customHeight="1" x14ac:dyDescent="0.2">
      <c r="B44" s="1081"/>
      <c r="C44" s="1082"/>
      <c r="D44" s="219"/>
      <c r="E44" s="1087" t="s">
        <v>76</v>
      </c>
      <c r="F44" s="1087"/>
      <c r="G44" s="1087"/>
      <c r="H44" s="1088"/>
      <c r="I44" s="260">
        <v>1</v>
      </c>
      <c r="J44" s="264">
        <v>1</v>
      </c>
      <c r="K44" s="264">
        <v>1</v>
      </c>
      <c r="L44" s="264">
        <v>0</v>
      </c>
      <c r="M44" s="268" t="s">
        <v>202</v>
      </c>
    </row>
    <row r="45" spans="2:13" ht="27.75" customHeight="1" x14ac:dyDescent="0.2">
      <c r="B45" s="1081"/>
      <c r="C45" s="1082"/>
      <c r="D45" s="219"/>
      <c r="E45" s="1087" t="s">
        <v>78</v>
      </c>
      <c r="F45" s="1087"/>
      <c r="G45" s="1087"/>
      <c r="H45" s="1088"/>
      <c r="I45" s="260">
        <v>517</v>
      </c>
      <c r="J45" s="264">
        <v>539</v>
      </c>
      <c r="K45" s="264">
        <v>541</v>
      </c>
      <c r="L45" s="264">
        <v>544</v>
      </c>
      <c r="M45" s="268">
        <v>588</v>
      </c>
    </row>
    <row r="46" spans="2:13" ht="27.75" customHeight="1" x14ac:dyDescent="0.2">
      <c r="B46" s="1081"/>
      <c r="C46" s="1082"/>
      <c r="D46" s="220"/>
      <c r="E46" s="1087" t="s">
        <v>77</v>
      </c>
      <c r="F46" s="1087"/>
      <c r="G46" s="1087"/>
      <c r="H46" s="1088"/>
      <c r="I46" s="260">
        <v>2</v>
      </c>
      <c r="J46" s="264">
        <v>1</v>
      </c>
      <c r="K46" s="264" t="s">
        <v>202</v>
      </c>
      <c r="L46" s="264" t="s">
        <v>202</v>
      </c>
      <c r="M46" s="268" t="s">
        <v>202</v>
      </c>
    </row>
    <row r="47" spans="2:13" ht="27.75" customHeight="1" x14ac:dyDescent="0.2">
      <c r="B47" s="1081"/>
      <c r="C47" s="1082"/>
      <c r="D47" s="256"/>
      <c r="E47" s="1089" t="s">
        <v>81</v>
      </c>
      <c r="F47" s="1090"/>
      <c r="G47" s="1090"/>
      <c r="H47" s="1091"/>
      <c r="I47" s="260" t="s">
        <v>202</v>
      </c>
      <c r="J47" s="264" t="s">
        <v>202</v>
      </c>
      <c r="K47" s="264" t="s">
        <v>202</v>
      </c>
      <c r="L47" s="264" t="s">
        <v>202</v>
      </c>
      <c r="M47" s="268" t="s">
        <v>202</v>
      </c>
    </row>
    <row r="48" spans="2:13" ht="27.75" customHeight="1" x14ac:dyDescent="0.2">
      <c r="B48" s="1081"/>
      <c r="C48" s="1082"/>
      <c r="D48" s="219"/>
      <c r="E48" s="1087" t="s">
        <v>87</v>
      </c>
      <c r="F48" s="1087"/>
      <c r="G48" s="1087"/>
      <c r="H48" s="1088"/>
      <c r="I48" s="260" t="s">
        <v>202</v>
      </c>
      <c r="J48" s="264" t="s">
        <v>202</v>
      </c>
      <c r="K48" s="264" t="s">
        <v>202</v>
      </c>
      <c r="L48" s="264" t="s">
        <v>202</v>
      </c>
      <c r="M48" s="268" t="s">
        <v>202</v>
      </c>
    </row>
    <row r="49" spans="2:13" ht="27.75" customHeight="1" x14ac:dyDescent="0.2">
      <c r="B49" s="1083"/>
      <c r="C49" s="1084"/>
      <c r="D49" s="219"/>
      <c r="E49" s="1087" t="s">
        <v>91</v>
      </c>
      <c r="F49" s="1087"/>
      <c r="G49" s="1087"/>
      <c r="H49" s="1088"/>
      <c r="I49" s="260" t="s">
        <v>202</v>
      </c>
      <c r="J49" s="264" t="s">
        <v>202</v>
      </c>
      <c r="K49" s="264" t="s">
        <v>202</v>
      </c>
      <c r="L49" s="264" t="s">
        <v>202</v>
      </c>
      <c r="M49" s="268" t="s">
        <v>202</v>
      </c>
    </row>
    <row r="50" spans="2:13" ht="27.75" customHeight="1" x14ac:dyDescent="0.2">
      <c r="B50" s="1094" t="s">
        <v>93</v>
      </c>
      <c r="C50" s="1095"/>
      <c r="D50" s="257"/>
      <c r="E50" s="1087" t="s">
        <v>94</v>
      </c>
      <c r="F50" s="1087"/>
      <c r="G50" s="1087"/>
      <c r="H50" s="1088"/>
      <c r="I50" s="260">
        <v>3440</v>
      </c>
      <c r="J50" s="264">
        <v>3316</v>
      </c>
      <c r="K50" s="264">
        <v>3565</v>
      </c>
      <c r="L50" s="264">
        <v>3333</v>
      </c>
      <c r="M50" s="268">
        <v>2897</v>
      </c>
    </row>
    <row r="51" spans="2:13" ht="27.75" customHeight="1" x14ac:dyDescent="0.2">
      <c r="B51" s="1081"/>
      <c r="C51" s="1082"/>
      <c r="D51" s="219"/>
      <c r="E51" s="1087" t="s">
        <v>96</v>
      </c>
      <c r="F51" s="1087"/>
      <c r="G51" s="1087"/>
      <c r="H51" s="1088"/>
      <c r="I51" s="260">
        <v>30</v>
      </c>
      <c r="J51" s="264">
        <v>26</v>
      </c>
      <c r="K51" s="264">
        <v>19</v>
      </c>
      <c r="L51" s="264">
        <v>10</v>
      </c>
      <c r="M51" s="268">
        <v>8</v>
      </c>
    </row>
    <row r="52" spans="2:13" ht="27.75" customHeight="1" x14ac:dyDescent="0.2">
      <c r="B52" s="1083"/>
      <c r="C52" s="1084"/>
      <c r="D52" s="219"/>
      <c r="E52" s="1087" t="s">
        <v>44</v>
      </c>
      <c r="F52" s="1087"/>
      <c r="G52" s="1087"/>
      <c r="H52" s="1088"/>
      <c r="I52" s="260">
        <v>6970</v>
      </c>
      <c r="J52" s="264">
        <v>7023</v>
      </c>
      <c r="K52" s="264">
        <v>6548</v>
      </c>
      <c r="L52" s="264">
        <v>6002</v>
      </c>
      <c r="M52" s="268">
        <v>6117</v>
      </c>
    </row>
    <row r="53" spans="2:13" ht="27.75" customHeight="1" x14ac:dyDescent="0.2">
      <c r="B53" s="1060" t="s">
        <v>49</v>
      </c>
      <c r="C53" s="1061"/>
      <c r="D53" s="221"/>
      <c r="E53" s="1092" t="s">
        <v>100</v>
      </c>
      <c r="F53" s="1092"/>
      <c r="G53" s="1092"/>
      <c r="H53" s="1093"/>
      <c r="I53" s="261">
        <v>-8</v>
      </c>
      <c r="J53" s="265">
        <v>-210</v>
      </c>
      <c r="K53" s="265">
        <v>-523</v>
      </c>
      <c r="L53" s="265">
        <v>-236</v>
      </c>
      <c r="M53" s="269">
        <v>-66</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7y6t6lb7uGyJE/YnwHAv1IqEYx3f1FlSHo2oJx4IXoK9aPokfWlU6siJ4KoGR0RqIrUkIUmNPVdvyI/KK84s8A==" saltValue="zLegTJNRMDJqKTIz/vuD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98</v>
      </c>
    </row>
    <row r="54" spans="2:8" ht="29.25" customHeight="1" x14ac:dyDescent="0.3">
      <c r="B54" s="270" t="s">
        <v>5</v>
      </c>
      <c r="C54" s="276"/>
      <c r="D54" s="276"/>
      <c r="E54" s="277" t="s">
        <v>17</v>
      </c>
      <c r="F54" s="278" t="s">
        <v>533</v>
      </c>
      <c r="G54" s="278" t="s">
        <v>534</v>
      </c>
      <c r="H54" s="286" t="s">
        <v>254</v>
      </c>
    </row>
    <row r="55" spans="2:8" ht="52.5" customHeight="1" x14ac:dyDescent="0.2">
      <c r="B55" s="271"/>
      <c r="C55" s="1096" t="s">
        <v>104</v>
      </c>
      <c r="D55" s="1096"/>
      <c r="E55" s="1097"/>
      <c r="F55" s="279">
        <v>3172</v>
      </c>
      <c r="G55" s="279">
        <v>2854</v>
      </c>
      <c r="H55" s="287">
        <v>2382</v>
      </c>
    </row>
    <row r="56" spans="2:8" ht="52.5" customHeight="1" x14ac:dyDescent="0.2">
      <c r="B56" s="272"/>
      <c r="C56" s="1098" t="s">
        <v>107</v>
      </c>
      <c r="D56" s="1098"/>
      <c r="E56" s="1099"/>
      <c r="F56" s="280">
        <v>51</v>
      </c>
      <c r="G56" s="280">
        <v>51</v>
      </c>
      <c r="H56" s="288">
        <v>51</v>
      </c>
    </row>
    <row r="57" spans="2:8" ht="53.25" customHeight="1" x14ac:dyDescent="0.2">
      <c r="B57" s="272"/>
      <c r="C57" s="1100" t="s">
        <v>70</v>
      </c>
      <c r="D57" s="1100"/>
      <c r="E57" s="1101"/>
      <c r="F57" s="281">
        <v>1315</v>
      </c>
      <c r="G57" s="281">
        <v>1363</v>
      </c>
      <c r="H57" s="289">
        <v>1380</v>
      </c>
    </row>
    <row r="58" spans="2:8" ht="45.75" customHeight="1" x14ac:dyDescent="0.2">
      <c r="B58" s="273"/>
      <c r="C58" s="1102" t="s">
        <v>220</v>
      </c>
      <c r="D58" s="1103"/>
      <c r="E58" s="1104"/>
      <c r="F58" s="282">
        <v>1064</v>
      </c>
      <c r="G58" s="282">
        <v>1064</v>
      </c>
      <c r="H58" s="290">
        <v>1065</v>
      </c>
    </row>
    <row r="59" spans="2:8" ht="45.75" customHeight="1" x14ac:dyDescent="0.2">
      <c r="B59" s="273"/>
      <c r="C59" s="1102" t="s">
        <v>308</v>
      </c>
      <c r="D59" s="1103"/>
      <c r="E59" s="1104"/>
      <c r="F59" s="282">
        <v>75</v>
      </c>
      <c r="G59" s="282">
        <v>111</v>
      </c>
      <c r="H59" s="290">
        <v>141</v>
      </c>
    </row>
    <row r="60" spans="2:8" ht="45.75" customHeight="1" x14ac:dyDescent="0.2">
      <c r="B60" s="273"/>
      <c r="C60" s="1102" t="s">
        <v>546</v>
      </c>
      <c r="D60" s="1103"/>
      <c r="E60" s="1104"/>
      <c r="F60" s="282">
        <v>114</v>
      </c>
      <c r="G60" s="282">
        <v>114</v>
      </c>
      <c r="H60" s="290">
        <v>114</v>
      </c>
    </row>
    <row r="61" spans="2:8" ht="45.75" customHeight="1" x14ac:dyDescent="0.2">
      <c r="B61" s="273"/>
      <c r="C61" s="1102" t="s">
        <v>446</v>
      </c>
      <c r="D61" s="1103"/>
      <c r="E61" s="1104"/>
      <c r="F61" s="282">
        <v>26</v>
      </c>
      <c r="G61" s="282">
        <v>43</v>
      </c>
      <c r="H61" s="290">
        <v>31</v>
      </c>
    </row>
    <row r="62" spans="2:8" ht="45.75" customHeight="1" x14ac:dyDescent="0.2">
      <c r="B62" s="274"/>
      <c r="C62" s="1105" t="s">
        <v>547</v>
      </c>
      <c r="D62" s="1106"/>
      <c r="E62" s="1107"/>
      <c r="F62" s="283">
        <v>21</v>
      </c>
      <c r="G62" s="283">
        <v>21</v>
      </c>
      <c r="H62" s="291">
        <v>22</v>
      </c>
    </row>
    <row r="63" spans="2:8" ht="52.5" customHeight="1" x14ac:dyDescent="0.2">
      <c r="B63" s="275"/>
      <c r="C63" s="1108" t="s">
        <v>109</v>
      </c>
      <c r="D63" s="1108"/>
      <c r="E63" s="1109"/>
      <c r="F63" s="284">
        <v>4538</v>
      </c>
      <c r="G63" s="284">
        <v>4269</v>
      </c>
      <c r="H63" s="292">
        <v>3813</v>
      </c>
    </row>
    <row r="64" spans="2:8" ht="13" x14ac:dyDescent="0.2"/>
  </sheetData>
  <sheetProtection algorithmName="SHA-512" hashValue="ZcEZNJH+CfrdRIseDMGySg0MFheVtWxBZpRh2NfmQlJe6L2WDQbBTHfpTSi73gZDDkRhJG3VIVzqSUAWFlPwvQ==" saltValue="aBg8Td0f0HBCmJ+Arq+Qx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83</v>
      </c>
      <c r="E2" s="124"/>
      <c r="F2" s="308" t="s">
        <v>530</v>
      </c>
      <c r="G2" s="148"/>
      <c r="H2" s="158"/>
    </row>
    <row r="3" spans="1:8" x14ac:dyDescent="0.2">
      <c r="A3" s="114" t="s">
        <v>528</v>
      </c>
      <c r="B3" s="106"/>
      <c r="C3" s="301"/>
      <c r="D3" s="304">
        <v>88171</v>
      </c>
      <c r="E3" s="306"/>
      <c r="F3" s="309">
        <v>190274</v>
      </c>
      <c r="G3" s="311"/>
      <c r="H3" s="314"/>
    </row>
    <row r="4" spans="1:8" x14ac:dyDescent="0.2">
      <c r="A4" s="99"/>
      <c r="B4" s="105"/>
      <c r="C4" s="302"/>
      <c r="D4" s="305">
        <v>56715</v>
      </c>
      <c r="E4" s="307"/>
      <c r="F4" s="310">
        <v>88584</v>
      </c>
      <c r="G4" s="312"/>
      <c r="H4" s="315"/>
    </row>
    <row r="5" spans="1:8" x14ac:dyDescent="0.2">
      <c r="A5" s="114" t="s">
        <v>488</v>
      </c>
      <c r="B5" s="106"/>
      <c r="C5" s="301"/>
      <c r="D5" s="304">
        <v>136467</v>
      </c>
      <c r="E5" s="306"/>
      <c r="F5" s="309">
        <v>200194</v>
      </c>
      <c r="G5" s="311"/>
      <c r="H5" s="314"/>
    </row>
    <row r="6" spans="1:8" x14ac:dyDescent="0.2">
      <c r="A6" s="99"/>
      <c r="B6" s="105"/>
      <c r="C6" s="302"/>
      <c r="D6" s="305">
        <v>88161</v>
      </c>
      <c r="E6" s="307"/>
      <c r="F6" s="310">
        <v>106422</v>
      </c>
      <c r="G6" s="312"/>
      <c r="H6" s="315"/>
    </row>
    <row r="7" spans="1:8" x14ac:dyDescent="0.2">
      <c r="A7" s="114" t="s">
        <v>320</v>
      </c>
      <c r="B7" s="106"/>
      <c r="C7" s="301"/>
      <c r="D7" s="304">
        <v>57509</v>
      </c>
      <c r="E7" s="306"/>
      <c r="F7" s="309">
        <v>196914</v>
      </c>
      <c r="G7" s="311"/>
      <c r="H7" s="314"/>
    </row>
    <row r="8" spans="1:8" x14ac:dyDescent="0.2">
      <c r="A8" s="99"/>
      <c r="B8" s="105"/>
      <c r="C8" s="302"/>
      <c r="D8" s="305">
        <v>40429</v>
      </c>
      <c r="E8" s="307"/>
      <c r="F8" s="310">
        <v>98966</v>
      </c>
      <c r="G8" s="312"/>
      <c r="H8" s="315"/>
    </row>
    <row r="9" spans="1:8" x14ac:dyDescent="0.2">
      <c r="A9" s="114" t="s">
        <v>138</v>
      </c>
      <c r="B9" s="106"/>
      <c r="C9" s="301"/>
      <c r="D9" s="304">
        <v>107027</v>
      </c>
      <c r="E9" s="306"/>
      <c r="F9" s="309">
        <v>204757</v>
      </c>
      <c r="G9" s="311"/>
      <c r="H9" s="314"/>
    </row>
    <row r="10" spans="1:8" x14ac:dyDescent="0.2">
      <c r="A10" s="99"/>
      <c r="B10" s="105"/>
      <c r="C10" s="302"/>
      <c r="D10" s="305">
        <v>62678</v>
      </c>
      <c r="E10" s="307"/>
      <c r="F10" s="310">
        <v>106071</v>
      </c>
      <c r="G10" s="312"/>
      <c r="H10" s="315"/>
    </row>
    <row r="11" spans="1:8" x14ac:dyDescent="0.2">
      <c r="A11" s="114" t="s">
        <v>529</v>
      </c>
      <c r="B11" s="106"/>
      <c r="C11" s="301"/>
      <c r="D11" s="304">
        <v>81693</v>
      </c>
      <c r="E11" s="306"/>
      <c r="F11" s="309">
        <v>194971</v>
      </c>
      <c r="G11" s="311"/>
      <c r="H11" s="314"/>
    </row>
    <row r="12" spans="1:8" x14ac:dyDescent="0.2">
      <c r="A12" s="99"/>
      <c r="B12" s="105"/>
      <c r="C12" s="303"/>
      <c r="D12" s="305">
        <v>47863</v>
      </c>
      <c r="E12" s="307"/>
      <c r="F12" s="310">
        <v>105966</v>
      </c>
      <c r="G12" s="312"/>
      <c r="H12" s="315"/>
    </row>
    <row r="13" spans="1:8" x14ac:dyDescent="0.2">
      <c r="A13" s="114"/>
      <c r="B13" s="106"/>
      <c r="C13" s="301"/>
      <c r="D13" s="304">
        <v>94173</v>
      </c>
      <c r="E13" s="306"/>
      <c r="F13" s="309">
        <v>197422</v>
      </c>
      <c r="G13" s="313"/>
      <c r="H13" s="314"/>
    </row>
    <row r="14" spans="1:8" x14ac:dyDescent="0.2">
      <c r="A14" s="99"/>
      <c r="B14" s="105"/>
      <c r="C14" s="302"/>
      <c r="D14" s="305">
        <v>59169</v>
      </c>
      <c r="E14" s="307"/>
      <c r="F14" s="310">
        <v>101202</v>
      </c>
      <c r="G14" s="312"/>
      <c r="H14" s="315"/>
    </row>
    <row r="17" spans="1:11" x14ac:dyDescent="0.2">
      <c r="A17" s="293" t="s">
        <v>24</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89</v>
      </c>
      <c r="B19" s="294">
        <f>ROUND(VALUE(SUBSTITUTE(実質収支比率等に係る経年分析!F$48,"▲","-")),2)</f>
        <v>7.11</v>
      </c>
      <c r="C19" s="294">
        <f>ROUND(VALUE(SUBSTITUTE(実質収支比率等に係る経年分析!G$48,"▲","-")),2)</f>
        <v>7.78</v>
      </c>
      <c r="D19" s="294">
        <f>ROUND(VALUE(SUBSTITUTE(実質収支比率等に係る経年分析!H$48,"▲","-")),2)</f>
        <v>3.6</v>
      </c>
      <c r="E19" s="294">
        <f>ROUND(VALUE(SUBSTITUTE(実質収支比率等に係る経年分析!I$48,"▲","-")),2)</f>
        <v>6.89</v>
      </c>
      <c r="F19" s="294">
        <f>ROUND(VALUE(SUBSTITUTE(実質収支比率等に係る経年分析!J$48,"▲","-")),2)</f>
        <v>4.3</v>
      </c>
    </row>
    <row r="20" spans="1:11" x14ac:dyDescent="0.2">
      <c r="A20" s="294" t="s">
        <v>38</v>
      </c>
      <c r="B20" s="294">
        <f>ROUND(VALUE(SUBSTITUTE(実質収支比率等に係る経年分析!F$47,"▲","-")),2)</f>
        <v>74.180000000000007</v>
      </c>
      <c r="C20" s="294">
        <f>ROUND(VALUE(SUBSTITUTE(実質収支比率等に係る経年分析!G$47,"▲","-")),2)</f>
        <v>70.680000000000007</v>
      </c>
      <c r="D20" s="294">
        <f>ROUND(VALUE(SUBSTITUTE(実質収支比率等に係る経年分析!H$47,"▲","-")),2)</f>
        <v>75.06</v>
      </c>
      <c r="E20" s="294">
        <f>ROUND(VALUE(SUBSTITUTE(実質収支比率等に係る経年分析!I$47,"▲","-")),2)</f>
        <v>69.41</v>
      </c>
      <c r="F20" s="294">
        <f>ROUND(VALUE(SUBSTITUTE(実質収支比率等に係る経年分析!J$47,"▲","-")),2)</f>
        <v>58.62</v>
      </c>
    </row>
    <row r="21" spans="1:11" x14ac:dyDescent="0.2">
      <c r="A21" s="294" t="s">
        <v>112</v>
      </c>
      <c r="B21" s="294">
        <f>IF(ISNUMBER(VALUE(SUBSTITUTE(実質収支比率等に係る経年分析!F$49,"▲","-"))),ROUND(VALUE(SUBSTITUTE(実質収支比率等に係る経年分析!F$49,"▲","-")),2),NA())</f>
        <v>-3.05</v>
      </c>
      <c r="C21" s="294">
        <f>IF(ISNUMBER(VALUE(SUBSTITUTE(実質収支比率等に係る経年分析!G$49,"▲","-"))),ROUND(VALUE(SUBSTITUTE(実質収支比率等に係る経年分析!G$49,"▲","-")),2),NA())</f>
        <v>-1.79</v>
      </c>
      <c r="D21" s="294">
        <f>IF(ISNUMBER(VALUE(SUBSTITUTE(実質収支比率等に係る経年分析!H$49,"▲","-"))),ROUND(VALUE(SUBSTITUTE(実質収支比率等に係る経年分析!H$49,"▲","-")),2),NA())</f>
        <v>3.91</v>
      </c>
      <c r="E21" s="294">
        <f>IF(ISNUMBER(VALUE(SUBSTITUTE(実質収支比率等に係る経年分析!I$49,"▲","-"))),ROUND(VALUE(SUBSTITUTE(実質収支比率等に係る経年分析!I$49,"▲","-")),2),NA())</f>
        <v>-4.54</v>
      </c>
      <c r="F21" s="294">
        <f>IF(ISNUMBER(VALUE(SUBSTITUTE(実質収支比率等に係る経年分析!J$49,"▲","-"))),ROUND(VALUE(SUBSTITUTE(実質収支比率等に係る経年分析!J$49,"▲","-")),2),NA())</f>
        <v>-14.3</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114</v>
      </c>
      <c r="C26" s="295" t="s">
        <v>68</v>
      </c>
      <c r="D26" s="295" t="s">
        <v>114</v>
      </c>
      <c r="E26" s="295" t="s">
        <v>68</v>
      </c>
      <c r="F26" s="295" t="s">
        <v>114</v>
      </c>
      <c r="G26" s="295" t="s">
        <v>68</v>
      </c>
      <c r="H26" s="295" t="s">
        <v>114</v>
      </c>
      <c r="I26" s="295" t="s">
        <v>68</v>
      </c>
      <c r="J26" s="295" t="s">
        <v>114</v>
      </c>
      <c r="K26" s="295" t="s">
        <v>68</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1.97</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八峰町後期高齢者医療特別会計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八峰町合併処理浄化槽事業特別会計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0.03</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0.06</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0.09</v>
      </c>
    </row>
    <row r="31" spans="1:11" x14ac:dyDescent="0.2">
      <c r="A31" s="295" t="str">
        <f>IF(連結実質赤字比率に係る赤字・黒字の構成分析!C$39="",NA(),連結実質赤字比率に係る赤字・黒字の構成分析!C$39)</f>
        <v>八峰町営診療所特別会計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0.47</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0.36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0.33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0.19</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v>
      </c>
    </row>
    <row r="32" spans="1:11" x14ac:dyDescent="0.2">
      <c r="A32" s="295" t="str">
        <f>IF(連結実質赤字比率に係る赤字・黒字の構成分析!C$38="",NA(),連結実質赤字比率に係る赤字・黒字の構成分析!C$38)</f>
        <v>八峰町国民健康保険事業勘定特別会計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0.78</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0.27</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0.98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0.76</v>
      </c>
    </row>
    <row r="33" spans="1:16" x14ac:dyDescent="0.2">
      <c r="A33" s="295" t="str">
        <f>IF(連結実質赤字比率に係る赤字・黒字の構成分析!C$37="",NA(),連結実質赤字比率に係る赤字・黒字の構成分析!C$37)</f>
        <v>八峰町介護保険事業勘定特別会計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1.79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1.35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2.7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4.46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3.58</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6.63</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7.41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3.26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6.68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4.08</v>
      </c>
    </row>
    <row r="35" spans="1:16" x14ac:dyDescent="0.2">
      <c r="A35" s="295" t="str">
        <f>IF(連結実質赤字比率に係る赤字・黒字の構成分析!C$35="",NA(),連結実質赤字比率に係る赤字・黒字の構成分析!C$35)</f>
        <v>八峰町簡易水道事業会計</v>
      </c>
      <c r="B35" s="295" t="e">
        <f>IF(ROUND(VALUE(SUBSTITUTE(連結実質赤字比率に係る赤字・黒字の構成分析!F$35,"▲","-")),2)&lt;0,ABS(ROUND(VALUE(SUBSTITUTE(連結実質赤字比率に係る赤字・黒字の構成分析!F$35,"▲","-")),2)),NA())</f>
        <v>#VALUE!</v>
      </c>
      <c r="C35" s="295" t="e">
        <f>IF(ROUND(VALUE(SUBSTITUTE(連結実質赤字比率に係る赤字・黒字の構成分析!F$35,"▲","-")),2)&gt;=0,ABS(ROUND(VALUE(SUBSTITUTE(連結実質赤字比率に係る赤字・黒字の構成分析!F$35,"▲","-")),2)),NA())</f>
        <v>#VALUE!</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3.27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5.77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7.78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6.6</v>
      </c>
    </row>
    <row r="36" spans="1:16" x14ac:dyDescent="0.2">
      <c r="A36" s="295" t="str">
        <f>IF(連結実質赤字比率に係る赤字・黒字の構成分析!C$34="",NA(),連結実質赤字比率に係る赤字・黒字の構成分析!C$34)</f>
        <v>八峰町下水道事業会計</v>
      </c>
      <c r="B36" s="295" t="e">
        <f>IF(ROUND(VALUE(SUBSTITUTE(連結実質赤字比率に係る赤字・黒字の構成分析!F$34,"▲","-")),2)&lt;0,ABS(ROUND(VALUE(SUBSTITUTE(連結実質赤字比率に係る赤字・黒字の構成分析!F$34,"▲","-")),2)),NA())</f>
        <v>#VALUE!</v>
      </c>
      <c r="C36" s="295" t="e">
        <f>IF(ROUND(VALUE(SUBSTITUTE(連結実質赤字比率に係る赤字・黒字の構成分析!F$34,"▲","-")),2)&gt;=0,ABS(ROUND(VALUE(SUBSTITUTE(連結実質赤字比率に係る赤字・黒字の構成分析!F$34,"▲","-")),2)),NA())</f>
        <v>#VALUE!</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4.1900000000000004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6.84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8.83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8.36</v>
      </c>
    </row>
    <row r="39" spans="1:16" x14ac:dyDescent="0.2">
      <c r="A39" s="293" t="s">
        <v>15</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2">
      <c r="A42" s="296" t="s">
        <v>118</v>
      </c>
      <c r="B42" s="296"/>
      <c r="C42" s="296"/>
      <c r="D42" s="296">
        <f>'実質公債費比率（分子）の構造'!K$52</f>
        <v>919</v>
      </c>
      <c r="E42" s="296"/>
      <c r="F42" s="296"/>
      <c r="G42" s="296">
        <f>'実質公債費比率（分子）の構造'!L$52</f>
        <v>820</v>
      </c>
      <c r="H42" s="296"/>
      <c r="I42" s="296"/>
      <c r="J42" s="296">
        <f>'実質公債費比率（分子）の構造'!M$52</f>
        <v>791</v>
      </c>
      <c r="K42" s="296"/>
      <c r="L42" s="296"/>
      <c r="M42" s="296">
        <f>'実質公債費比率（分子）の構造'!N$52</f>
        <v>818</v>
      </c>
      <c r="N42" s="296"/>
      <c r="O42" s="296"/>
      <c r="P42" s="296">
        <f>'実質公債費比率（分子）の構造'!O$52</f>
        <v>756</v>
      </c>
    </row>
    <row r="43" spans="1:16" x14ac:dyDescent="0.2">
      <c r="A43" s="296" t="s">
        <v>42</v>
      </c>
      <c r="B43" s="296">
        <f>'実質公債費比率（分子）の構造'!K$51</f>
        <v>0</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14</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4</v>
      </c>
      <c r="C45" s="296"/>
      <c r="D45" s="296"/>
      <c r="E45" s="296">
        <f>'実質公債費比率（分子）の構造'!L$49</f>
        <v>0</v>
      </c>
      <c r="F45" s="296"/>
      <c r="G45" s="296"/>
      <c r="H45" s="296">
        <f>'実質公債費比率（分子）の構造'!M$49</f>
        <v>0</v>
      </c>
      <c r="I45" s="296"/>
      <c r="J45" s="296"/>
      <c r="K45" s="296">
        <f>'実質公債費比率（分子）の構造'!N$49</f>
        <v>0</v>
      </c>
      <c r="L45" s="296"/>
      <c r="M45" s="296"/>
      <c r="N45" s="296">
        <f>'実質公債費比率（分子）の構造'!O$49</f>
        <v>0</v>
      </c>
      <c r="O45" s="296"/>
      <c r="P45" s="296"/>
    </row>
    <row r="46" spans="1:16" x14ac:dyDescent="0.2">
      <c r="A46" s="296" t="s">
        <v>35</v>
      </c>
      <c r="B46" s="296">
        <f>'実質公債費比率（分子）の構造'!K$48</f>
        <v>305</v>
      </c>
      <c r="C46" s="296"/>
      <c r="D46" s="296"/>
      <c r="E46" s="296">
        <f>'実質公債費比率（分子）の構造'!L$48</f>
        <v>257</v>
      </c>
      <c r="F46" s="296"/>
      <c r="G46" s="296"/>
      <c r="H46" s="296">
        <f>'実質公債費比率（分子）の構造'!M$48</f>
        <v>259</v>
      </c>
      <c r="I46" s="296"/>
      <c r="J46" s="296"/>
      <c r="K46" s="296">
        <f>'実質公債費比率（分子）の構造'!N$48</f>
        <v>269</v>
      </c>
      <c r="L46" s="296"/>
      <c r="M46" s="296"/>
      <c r="N46" s="296">
        <f>'実質公債費比率（分子）の構造'!O$48</f>
        <v>165</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30</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928</v>
      </c>
      <c r="C49" s="296"/>
      <c r="D49" s="296"/>
      <c r="E49" s="296">
        <f>'実質公債費比率（分子）の構造'!L$45</f>
        <v>823</v>
      </c>
      <c r="F49" s="296"/>
      <c r="G49" s="296"/>
      <c r="H49" s="296">
        <f>'実質公債費比率（分子）の構造'!M$45</f>
        <v>811</v>
      </c>
      <c r="I49" s="296"/>
      <c r="J49" s="296"/>
      <c r="K49" s="296">
        <f>'実質公債費比率（分子）の構造'!N$45</f>
        <v>853</v>
      </c>
      <c r="L49" s="296"/>
      <c r="M49" s="296"/>
      <c r="N49" s="296">
        <f>'実質公債費比率（分子）の構造'!O$45</f>
        <v>798</v>
      </c>
      <c r="O49" s="296"/>
      <c r="P49" s="296"/>
    </row>
    <row r="50" spans="1:16" x14ac:dyDescent="0.2">
      <c r="A50" s="296" t="s">
        <v>52</v>
      </c>
      <c r="B50" s="296" t="e">
        <f>NA()</f>
        <v>#N/A</v>
      </c>
      <c r="C50" s="296">
        <f>IF(ISNUMBER('実質公債費比率（分子）の構造'!K$53),'実質公債費比率（分子）の構造'!K$53,NA())</f>
        <v>332</v>
      </c>
      <c r="D50" s="296" t="e">
        <f>NA()</f>
        <v>#N/A</v>
      </c>
      <c r="E50" s="296" t="e">
        <f>NA()</f>
        <v>#N/A</v>
      </c>
      <c r="F50" s="296">
        <f>IF(ISNUMBER('実質公債費比率（分子）の構造'!L$53),'実質公債費比率（分子）の構造'!L$53,NA())</f>
        <v>260</v>
      </c>
      <c r="G50" s="296" t="e">
        <f>NA()</f>
        <v>#N/A</v>
      </c>
      <c r="H50" s="296" t="e">
        <f>NA()</f>
        <v>#N/A</v>
      </c>
      <c r="I50" s="296">
        <f>IF(ISNUMBER('実質公債費比率（分子）の構造'!M$53),'実質公債費比率（分子）の構造'!M$53,NA())</f>
        <v>279</v>
      </c>
      <c r="J50" s="296" t="e">
        <f>NA()</f>
        <v>#N/A</v>
      </c>
      <c r="K50" s="296" t="e">
        <f>NA()</f>
        <v>#N/A</v>
      </c>
      <c r="L50" s="296">
        <f>IF(ISNUMBER('実質公債費比率（分子）の構造'!N$53),'実質公債費比率（分子）の構造'!N$53,NA())</f>
        <v>304</v>
      </c>
      <c r="M50" s="296" t="e">
        <f>NA()</f>
        <v>#N/A</v>
      </c>
      <c r="N50" s="296" t="e">
        <f>NA()</f>
        <v>#N/A</v>
      </c>
      <c r="O50" s="296">
        <f>IF(ISNUMBER('実質公債費比率（分子）の構造'!O$53),'実質公債費比率（分子）の構造'!O$53,NA())</f>
        <v>207</v>
      </c>
      <c r="P50" s="296" t="e">
        <f>NA()</f>
        <v>#N/A</v>
      </c>
    </row>
    <row r="53" spans="1:16" x14ac:dyDescent="0.2">
      <c r="A53" s="293" t="s">
        <v>62</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2">
      <c r="A56" s="295" t="s">
        <v>44</v>
      </c>
      <c r="B56" s="295"/>
      <c r="C56" s="295"/>
      <c r="D56" s="295">
        <f>'将来負担比率（分子）の構造'!I$52</f>
        <v>6970</v>
      </c>
      <c r="E56" s="295"/>
      <c r="F56" s="295"/>
      <c r="G56" s="295">
        <f>'将来負担比率（分子）の構造'!J$52</f>
        <v>7023</v>
      </c>
      <c r="H56" s="295"/>
      <c r="I56" s="295"/>
      <c r="J56" s="295">
        <f>'将来負担比率（分子）の構造'!K$52</f>
        <v>6548</v>
      </c>
      <c r="K56" s="295"/>
      <c r="L56" s="295"/>
      <c r="M56" s="295">
        <f>'将来負担比率（分子）の構造'!L$52</f>
        <v>6002</v>
      </c>
      <c r="N56" s="295"/>
      <c r="O56" s="295"/>
      <c r="P56" s="295">
        <f>'将来負担比率（分子）の構造'!M$52</f>
        <v>6117</v>
      </c>
    </row>
    <row r="57" spans="1:16" x14ac:dyDescent="0.2">
      <c r="A57" s="295" t="s">
        <v>96</v>
      </c>
      <c r="B57" s="295"/>
      <c r="C57" s="295"/>
      <c r="D57" s="295">
        <f>'将来負担比率（分子）の構造'!I$51</f>
        <v>30</v>
      </c>
      <c r="E57" s="295"/>
      <c r="F57" s="295"/>
      <c r="G57" s="295">
        <f>'将来負担比率（分子）の構造'!J$51</f>
        <v>26</v>
      </c>
      <c r="H57" s="295"/>
      <c r="I57" s="295"/>
      <c r="J57" s="295">
        <f>'将来負担比率（分子）の構造'!K$51</f>
        <v>19</v>
      </c>
      <c r="K57" s="295"/>
      <c r="L57" s="295"/>
      <c r="M57" s="295">
        <f>'将来負担比率（分子）の構造'!L$51</f>
        <v>10</v>
      </c>
      <c r="N57" s="295"/>
      <c r="O57" s="295"/>
      <c r="P57" s="295">
        <f>'将来負担比率（分子）の構造'!M$51</f>
        <v>8</v>
      </c>
    </row>
    <row r="58" spans="1:16" x14ac:dyDescent="0.2">
      <c r="A58" s="295" t="s">
        <v>94</v>
      </c>
      <c r="B58" s="295"/>
      <c r="C58" s="295"/>
      <c r="D58" s="295">
        <f>'将来負担比率（分子）の構造'!I$50</f>
        <v>3440</v>
      </c>
      <c r="E58" s="295"/>
      <c r="F58" s="295"/>
      <c r="G58" s="295">
        <f>'将来負担比率（分子）の構造'!J$50</f>
        <v>3316</v>
      </c>
      <c r="H58" s="295"/>
      <c r="I58" s="295"/>
      <c r="J58" s="295">
        <f>'将来負担比率（分子）の構造'!K$50</f>
        <v>3565</v>
      </c>
      <c r="K58" s="295"/>
      <c r="L58" s="295"/>
      <c r="M58" s="295">
        <f>'将来負担比率（分子）の構造'!L$50</f>
        <v>3333</v>
      </c>
      <c r="N58" s="295"/>
      <c r="O58" s="295"/>
      <c r="P58" s="295">
        <f>'将来負担比率（分子）の構造'!M$50</f>
        <v>2897</v>
      </c>
    </row>
    <row r="59" spans="1:16" x14ac:dyDescent="0.2">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f>'将来負担比率（分子）の構造'!I$46</f>
        <v>2</v>
      </c>
      <c r="C61" s="295"/>
      <c r="D61" s="295"/>
      <c r="E61" s="295">
        <f>'将来負担比率（分子）の構造'!J$46</f>
        <v>1</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78</v>
      </c>
      <c r="B62" s="295">
        <f>'将来負担比率（分子）の構造'!I$45</f>
        <v>517</v>
      </c>
      <c r="C62" s="295"/>
      <c r="D62" s="295"/>
      <c r="E62" s="295">
        <f>'将来負担比率（分子）の構造'!J$45</f>
        <v>539</v>
      </c>
      <c r="F62" s="295"/>
      <c r="G62" s="295"/>
      <c r="H62" s="295">
        <f>'将来負担比率（分子）の構造'!K$45</f>
        <v>541</v>
      </c>
      <c r="I62" s="295"/>
      <c r="J62" s="295"/>
      <c r="K62" s="295">
        <f>'将来負担比率（分子）の構造'!L$45</f>
        <v>544</v>
      </c>
      <c r="L62" s="295"/>
      <c r="M62" s="295"/>
      <c r="N62" s="295">
        <f>'将来負担比率（分子）の構造'!M$45</f>
        <v>588</v>
      </c>
      <c r="O62" s="295"/>
      <c r="P62" s="295"/>
    </row>
    <row r="63" spans="1:16" x14ac:dyDescent="0.2">
      <c r="A63" s="295" t="s">
        <v>76</v>
      </c>
      <c r="B63" s="295">
        <f>'将来負担比率（分子）の構造'!I$44</f>
        <v>1</v>
      </c>
      <c r="C63" s="295"/>
      <c r="D63" s="295"/>
      <c r="E63" s="295">
        <f>'将来負担比率（分子）の構造'!J$44</f>
        <v>1</v>
      </c>
      <c r="F63" s="295"/>
      <c r="G63" s="295"/>
      <c r="H63" s="295">
        <f>'将来負担比率（分子）の構造'!K$44</f>
        <v>1</v>
      </c>
      <c r="I63" s="295"/>
      <c r="J63" s="295"/>
      <c r="K63" s="295">
        <f>'将来負担比率（分子）の構造'!L$44</f>
        <v>0</v>
      </c>
      <c r="L63" s="295"/>
      <c r="M63" s="295"/>
      <c r="N63" s="295" t="str">
        <f>'将来負担比率（分子）の構造'!M$44</f>
        <v>-</v>
      </c>
      <c r="O63" s="295"/>
      <c r="P63" s="295"/>
    </row>
    <row r="64" spans="1:16" x14ac:dyDescent="0.2">
      <c r="A64" s="295" t="s">
        <v>74</v>
      </c>
      <c r="B64" s="295">
        <f>'将来負担比率（分子）の構造'!I$43</f>
        <v>2902</v>
      </c>
      <c r="C64" s="295"/>
      <c r="D64" s="295"/>
      <c r="E64" s="295">
        <f>'将来負担比率（分子）の構造'!J$43</f>
        <v>2674</v>
      </c>
      <c r="F64" s="295"/>
      <c r="G64" s="295"/>
      <c r="H64" s="295">
        <f>'将来負担比率（分子）の構造'!K$43</f>
        <v>2483</v>
      </c>
      <c r="I64" s="295"/>
      <c r="J64" s="295"/>
      <c r="K64" s="295">
        <f>'将来負担比率（分子）の構造'!L$43</f>
        <v>2250</v>
      </c>
      <c r="L64" s="295"/>
      <c r="M64" s="295"/>
      <c r="N64" s="295">
        <f>'将来負担比率（分子）の構造'!M$43</f>
        <v>2230</v>
      </c>
      <c r="O64" s="295"/>
      <c r="P64" s="295"/>
    </row>
    <row r="65" spans="1:16" x14ac:dyDescent="0.2">
      <c r="A65" s="295" t="s">
        <v>72</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56</v>
      </c>
      <c r="B66" s="295">
        <f>'将来負担比率（分子）の構造'!I$41</f>
        <v>7008</v>
      </c>
      <c r="C66" s="295"/>
      <c r="D66" s="295"/>
      <c r="E66" s="295">
        <f>'将来負担比率（分子）の構造'!J$41</f>
        <v>6940</v>
      </c>
      <c r="F66" s="295"/>
      <c r="G66" s="295"/>
      <c r="H66" s="295">
        <f>'将来負担比率（分子）の構造'!K$41</f>
        <v>6585</v>
      </c>
      <c r="I66" s="295"/>
      <c r="J66" s="295"/>
      <c r="K66" s="295">
        <f>'将来負担比率（分子）の構造'!L$41</f>
        <v>6314</v>
      </c>
      <c r="L66" s="295"/>
      <c r="M66" s="295"/>
      <c r="N66" s="295">
        <f>'将来負担比率（分子）の構造'!M$41</f>
        <v>6138</v>
      </c>
      <c r="O66" s="295"/>
      <c r="P66" s="295"/>
    </row>
    <row r="67" spans="1:16" x14ac:dyDescent="0.2">
      <c r="A67" s="295" t="s">
        <v>100</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125</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126</v>
      </c>
      <c r="B72" s="299">
        <f>基金残高に係る経年分析!F55</f>
        <v>3172</v>
      </c>
      <c r="C72" s="299">
        <f>基金残高に係る経年分析!G55</f>
        <v>2854</v>
      </c>
      <c r="D72" s="299">
        <f>基金残高に係る経年分析!H55</f>
        <v>2382</v>
      </c>
    </row>
    <row r="73" spans="1:16" x14ac:dyDescent="0.2">
      <c r="A73" s="297" t="s">
        <v>127</v>
      </c>
      <c r="B73" s="299">
        <f>基金残高に係る経年分析!F56</f>
        <v>51</v>
      </c>
      <c r="C73" s="299">
        <f>基金残高に係る経年分析!G56</f>
        <v>51</v>
      </c>
      <c r="D73" s="299">
        <f>基金残高に係る経年分析!H56</f>
        <v>51</v>
      </c>
    </row>
    <row r="74" spans="1:16" x14ac:dyDescent="0.2">
      <c r="A74" s="297" t="s">
        <v>129</v>
      </c>
      <c r="B74" s="299">
        <f>基金残高に係る経年分析!F57</f>
        <v>1315</v>
      </c>
      <c r="C74" s="299">
        <f>基金残高に係る経年分析!G57</f>
        <v>1363</v>
      </c>
      <c r="D74" s="299">
        <f>基金残高に係る経年分析!H57</f>
        <v>1380</v>
      </c>
    </row>
  </sheetData>
  <sheetProtection algorithmName="SHA-512" hashValue="voKIgmAITcSxuAjxGWKpMGauOhpGw5GZDqBtXIx1lqghgMVczTcAqP9+F11qfADyg7apM0o4aonmdzZ3VRbQ+w==" saltValue="MucpcjDXjdYxuBp8cfFmy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40"/>
      <c r="DE4" s="340"/>
    </row>
    <row r="5" spans="1:109" s="78" customFormat="1" ht="13"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40"/>
      <c r="DE5" s="340"/>
    </row>
    <row r="6" spans="1:109" s="78" customFormat="1" ht="13"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40"/>
      <c r="DE6" s="340"/>
    </row>
    <row r="7" spans="1:109" s="78" customFormat="1" ht="13"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40"/>
      <c r="DE7" s="340"/>
    </row>
    <row r="8" spans="1:109" s="78" customFormat="1" ht="13"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40"/>
      <c r="DE8" s="340"/>
    </row>
    <row r="9" spans="1:109" s="78" customFormat="1" ht="13"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40"/>
      <c r="DE9" s="340"/>
    </row>
    <row r="10" spans="1:109" s="78" customFormat="1" ht="13"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40"/>
      <c r="DE10" s="340"/>
    </row>
    <row r="11" spans="1:109" s="78" customFormat="1" ht="13"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40"/>
      <c r="DE11" s="340"/>
    </row>
    <row r="12" spans="1:109" s="78" customFormat="1" ht="13"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40"/>
      <c r="DE12" s="340"/>
    </row>
    <row r="13" spans="1:109" s="78" customFormat="1" ht="13"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40"/>
      <c r="DE13" s="340"/>
    </row>
    <row r="14" spans="1:109" s="78" customFormat="1" ht="13"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40"/>
      <c r="DE14" s="340"/>
    </row>
    <row r="15" spans="1:109" s="78" customFormat="1" ht="13"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40"/>
      <c r="DE15" s="340"/>
    </row>
    <row r="16" spans="1:109" s="78" customFormat="1" ht="13"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40"/>
      <c r="DE16" s="340"/>
    </row>
    <row r="17" spans="1:109" s="78" customFormat="1" ht="13"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40"/>
      <c r="DE17" s="340"/>
    </row>
    <row r="18" spans="1:109" s="78" customFormat="1" ht="13"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40"/>
      <c r="DE18" s="340"/>
    </row>
    <row r="19" spans="1:109" ht="13" x14ac:dyDescent="0.2">
      <c r="DD19" s="90"/>
      <c r="DE19" s="90"/>
    </row>
    <row r="20" spans="1:109" ht="13"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 x14ac:dyDescent="0.2">
      <c r="B23" s="80"/>
      <c r="BB23" s="339"/>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 x14ac:dyDescent="0.2">
      <c r="B40" s="321"/>
      <c r="DD40" s="321"/>
      <c r="DE40" s="90"/>
    </row>
    <row r="41" spans="2:109" ht="16.5" x14ac:dyDescent="0.2">
      <c r="B41" s="82" t="s">
        <v>548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 x14ac:dyDescent="0.2">
      <c r="B42" s="80"/>
      <c r="G42" s="325"/>
      <c r="I42" s="316"/>
      <c r="J42" s="316"/>
      <c r="K42" s="316"/>
      <c r="AM42" s="325"/>
      <c r="AN42" s="325" t="s">
        <v>549</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37" t="s">
        <v>553</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 x14ac:dyDescent="0.2">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 x14ac:dyDescent="0.2">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 x14ac:dyDescent="0.2">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 x14ac:dyDescent="0.2">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 x14ac:dyDescent="0.2">
      <c r="B49" s="80"/>
      <c r="AN49" s="46" t="s">
        <v>165</v>
      </c>
    </row>
    <row r="50" spans="1:109" ht="13" x14ac:dyDescent="0.2">
      <c r="B50" s="80"/>
      <c r="G50" s="1110"/>
      <c r="H50" s="1110"/>
      <c r="I50" s="1110"/>
      <c r="J50" s="1110"/>
      <c r="K50" s="331"/>
      <c r="L50" s="331"/>
      <c r="M50" s="335"/>
      <c r="N50" s="335"/>
      <c r="AN50" s="1111"/>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9"/>
      <c r="BP50" s="1112" t="s">
        <v>531</v>
      </c>
      <c r="BQ50" s="1112"/>
      <c r="BR50" s="1112"/>
      <c r="BS50" s="1112"/>
      <c r="BT50" s="1112"/>
      <c r="BU50" s="1112"/>
      <c r="BV50" s="1112"/>
      <c r="BW50" s="1112"/>
      <c r="BX50" s="1112" t="s">
        <v>532</v>
      </c>
      <c r="BY50" s="1112"/>
      <c r="BZ50" s="1112"/>
      <c r="CA50" s="1112"/>
      <c r="CB50" s="1112"/>
      <c r="CC50" s="1112"/>
      <c r="CD50" s="1112"/>
      <c r="CE50" s="1112"/>
      <c r="CF50" s="1112" t="s">
        <v>533</v>
      </c>
      <c r="CG50" s="1112"/>
      <c r="CH50" s="1112"/>
      <c r="CI50" s="1112"/>
      <c r="CJ50" s="1112"/>
      <c r="CK50" s="1112"/>
      <c r="CL50" s="1112"/>
      <c r="CM50" s="1112"/>
      <c r="CN50" s="1112" t="s">
        <v>534</v>
      </c>
      <c r="CO50" s="1112"/>
      <c r="CP50" s="1112"/>
      <c r="CQ50" s="1112"/>
      <c r="CR50" s="1112"/>
      <c r="CS50" s="1112"/>
      <c r="CT50" s="1112"/>
      <c r="CU50" s="1112"/>
      <c r="CV50" s="1112" t="s">
        <v>254</v>
      </c>
      <c r="CW50" s="1112"/>
      <c r="CX50" s="1112"/>
      <c r="CY50" s="1112"/>
      <c r="CZ50" s="1112"/>
      <c r="DA50" s="1112"/>
      <c r="DB50" s="1112"/>
      <c r="DC50" s="1112"/>
    </row>
    <row r="51" spans="1:109" ht="13.5" customHeight="1" x14ac:dyDescent="0.2">
      <c r="B51" s="80"/>
      <c r="G51" s="1121"/>
      <c r="H51" s="1121"/>
      <c r="I51" s="1122"/>
      <c r="J51" s="1122"/>
      <c r="K51" s="1123"/>
      <c r="L51" s="1123"/>
      <c r="M51" s="1123"/>
      <c r="N51" s="1123"/>
      <c r="AM51" s="327"/>
      <c r="AN51" s="1124" t="s">
        <v>550</v>
      </c>
      <c r="AO51" s="1124"/>
      <c r="AP51" s="1124"/>
      <c r="AQ51" s="1124"/>
      <c r="AR51" s="1124"/>
      <c r="AS51" s="1124"/>
      <c r="AT51" s="1124"/>
      <c r="AU51" s="1124"/>
      <c r="AV51" s="1124"/>
      <c r="AW51" s="1124"/>
      <c r="AX51" s="1124"/>
      <c r="AY51" s="1124"/>
      <c r="AZ51" s="1124"/>
      <c r="BA51" s="1124"/>
      <c r="BB51" s="1124" t="s">
        <v>551</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ht="13" x14ac:dyDescent="0.2">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 x14ac:dyDescent="0.2">
      <c r="A53" s="316"/>
      <c r="B53" s="80"/>
      <c r="G53" s="1121"/>
      <c r="H53" s="1121"/>
      <c r="I53" s="1110"/>
      <c r="J53" s="1110"/>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552</v>
      </c>
      <c r="BC53" s="1124"/>
      <c r="BD53" s="1124"/>
      <c r="BE53" s="1124"/>
      <c r="BF53" s="1124"/>
      <c r="BG53" s="1124"/>
      <c r="BH53" s="1124"/>
      <c r="BI53" s="1124"/>
      <c r="BJ53" s="1124"/>
      <c r="BK53" s="1124"/>
      <c r="BL53" s="1124"/>
      <c r="BM53" s="1124"/>
      <c r="BN53" s="1124"/>
      <c r="BO53" s="1124"/>
      <c r="BP53" s="1125">
        <v>59.8</v>
      </c>
      <c r="BQ53" s="1125"/>
      <c r="BR53" s="1125"/>
      <c r="BS53" s="1125"/>
      <c r="BT53" s="1125"/>
      <c r="BU53" s="1125"/>
      <c r="BV53" s="1125"/>
      <c r="BW53" s="1125"/>
      <c r="BX53" s="1125">
        <v>61.6</v>
      </c>
      <c r="BY53" s="1125"/>
      <c r="BZ53" s="1125"/>
      <c r="CA53" s="1125"/>
      <c r="CB53" s="1125"/>
      <c r="CC53" s="1125"/>
      <c r="CD53" s="1125"/>
      <c r="CE53" s="1125"/>
      <c r="CF53" s="1125">
        <v>63.6</v>
      </c>
      <c r="CG53" s="1125"/>
      <c r="CH53" s="1125"/>
      <c r="CI53" s="1125"/>
      <c r="CJ53" s="1125"/>
      <c r="CK53" s="1125"/>
      <c r="CL53" s="1125"/>
      <c r="CM53" s="1125"/>
      <c r="CN53" s="1125">
        <v>65.400000000000006</v>
      </c>
      <c r="CO53" s="1125"/>
      <c r="CP53" s="1125"/>
      <c r="CQ53" s="1125"/>
      <c r="CR53" s="1125"/>
      <c r="CS53" s="1125"/>
      <c r="CT53" s="1125"/>
      <c r="CU53" s="1125"/>
      <c r="CV53" s="1125">
        <v>67.900000000000006</v>
      </c>
      <c r="CW53" s="1125"/>
      <c r="CX53" s="1125"/>
      <c r="CY53" s="1125"/>
      <c r="CZ53" s="1125"/>
      <c r="DA53" s="1125"/>
      <c r="DB53" s="1125"/>
      <c r="DC53" s="1125"/>
    </row>
    <row r="54" spans="1:109" ht="13" x14ac:dyDescent="0.2">
      <c r="A54" s="316"/>
      <c r="B54" s="80"/>
      <c r="G54" s="1121"/>
      <c r="H54" s="1121"/>
      <c r="I54" s="1110"/>
      <c r="J54" s="1110"/>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 x14ac:dyDescent="0.2">
      <c r="A55" s="316"/>
      <c r="B55" s="80"/>
      <c r="G55" s="1110"/>
      <c r="H55" s="1110"/>
      <c r="I55" s="1110"/>
      <c r="J55" s="1110"/>
      <c r="K55" s="1123"/>
      <c r="L55" s="1123"/>
      <c r="M55" s="1123"/>
      <c r="N55" s="1123"/>
      <c r="AN55" s="1112" t="s">
        <v>519</v>
      </c>
      <c r="AO55" s="1112"/>
      <c r="AP55" s="1112"/>
      <c r="AQ55" s="1112"/>
      <c r="AR55" s="1112"/>
      <c r="AS55" s="1112"/>
      <c r="AT55" s="1112"/>
      <c r="AU55" s="1112"/>
      <c r="AV55" s="1112"/>
      <c r="AW55" s="1112"/>
      <c r="AX55" s="1112"/>
      <c r="AY55" s="1112"/>
      <c r="AZ55" s="1112"/>
      <c r="BA55" s="1112"/>
      <c r="BB55" s="1124" t="s">
        <v>551</v>
      </c>
      <c r="BC55" s="1124"/>
      <c r="BD55" s="1124"/>
      <c r="BE55" s="1124"/>
      <c r="BF55" s="1124"/>
      <c r="BG55" s="1124"/>
      <c r="BH55" s="1124"/>
      <c r="BI55" s="1124"/>
      <c r="BJ55" s="1124"/>
      <c r="BK55" s="1124"/>
      <c r="BL55" s="1124"/>
      <c r="BM55" s="1124"/>
      <c r="BN55" s="1124"/>
      <c r="BO55" s="1124"/>
      <c r="BP55" s="1125">
        <v>0</v>
      </c>
      <c r="BQ55" s="1125"/>
      <c r="BR55" s="1125"/>
      <c r="BS55" s="1125"/>
      <c r="BT55" s="1125"/>
      <c r="BU55" s="1125"/>
      <c r="BV55" s="1125"/>
      <c r="BW55" s="1125"/>
      <c r="BX55" s="1125">
        <v>0</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ht="13" x14ac:dyDescent="0.2">
      <c r="A56" s="316"/>
      <c r="B56" s="80"/>
      <c r="G56" s="1110"/>
      <c r="H56" s="1110"/>
      <c r="I56" s="1110"/>
      <c r="J56" s="1110"/>
      <c r="K56" s="1123"/>
      <c r="L56" s="1123"/>
      <c r="M56" s="1123"/>
      <c r="N56" s="1123"/>
      <c r="AN56" s="1112"/>
      <c r="AO56" s="1112"/>
      <c r="AP56" s="1112"/>
      <c r="AQ56" s="1112"/>
      <c r="AR56" s="1112"/>
      <c r="AS56" s="1112"/>
      <c r="AT56" s="1112"/>
      <c r="AU56" s="1112"/>
      <c r="AV56" s="1112"/>
      <c r="AW56" s="1112"/>
      <c r="AX56" s="1112"/>
      <c r="AY56" s="1112"/>
      <c r="AZ56" s="1112"/>
      <c r="BA56" s="1112"/>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ht="13" x14ac:dyDescent="0.2">
      <c r="B57" s="322"/>
      <c r="G57" s="1110"/>
      <c r="H57" s="1110"/>
      <c r="I57" s="1126"/>
      <c r="J57" s="1126"/>
      <c r="K57" s="1123"/>
      <c r="L57" s="1123"/>
      <c r="M57" s="1123"/>
      <c r="N57" s="1123"/>
      <c r="AM57" s="46"/>
      <c r="AN57" s="1112"/>
      <c r="AO57" s="1112"/>
      <c r="AP57" s="1112"/>
      <c r="AQ57" s="1112"/>
      <c r="AR57" s="1112"/>
      <c r="AS57" s="1112"/>
      <c r="AT57" s="1112"/>
      <c r="AU57" s="1112"/>
      <c r="AV57" s="1112"/>
      <c r="AW57" s="1112"/>
      <c r="AX57" s="1112"/>
      <c r="AY57" s="1112"/>
      <c r="AZ57" s="1112"/>
      <c r="BA57" s="1112"/>
      <c r="BB57" s="1124" t="s">
        <v>552</v>
      </c>
      <c r="BC57" s="1124"/>
      <c r="BD57" s="1124"/>
      <c r="BE57" s="1124"/>
      <c r="BF57" s="1124"/>
      <c r="BG57" s="1124"/>
      <c r="BH57" s="1124"/>
      <c r="BI57" s="1124"/>
      <c r="BJ57" s="1124"/>
      <c r="BK57" s="1124"/>
      <c r="BL57" s="1124"/>
      <c r="BM57" s="1124"/>
      <c r="BN57" s="1124"/>
      <c r="BO57" s="1124"/>
      <c r="BP57" s="1125">
        <v>61.6</v>
      </c>
      <c r="BQ57" s="1125"/>
      <c r="BR57" s="1125"/>
      <c r="BS57" s="1125"/>
      <c r="BT57" s="1125"/>
      <c r="BU57" s="1125"/>
      <c r="BV57" s="1125"/>
      <c r="BW57" s="1125"/>
      <c r="BX57" s="1125">
        <v>64.400000000000006</v>
      </c>
      <c r="BY57" s="1125"/>
      <c r="BZ57" s="1125"/>
      <c r="CA57" s="1125"/>
      <c r="CB57" s="1125"/>
      <c r="CC57" s="1125"/>
      <c r="CD57" s="1125"/>
      <c r="CE57" s="1125"/>
      <c r="CF57" s="1125">
        <v>65.3</v>
      </c>
      <c r="CG57" s="1125"/>
      <c r="CH57" s="1125"/>
      <c r="CI57" s="1125"/>
      <c r="CJ57" s="1125"/>
      <c r="CK57" s="1125"/>
      <c r="CL57" s="1125"/>
      <c r="CM57" s="1125"/>
      <c r="CN57" s="1125">
        <v>66.7</v>
      </c>
      <c r="CO57" s="1125"/>
      <c r="CP57" s="1125"/>
      <c r="CQ57" s="1125"/>
      <c r="CR57" s="1125"/>
      <c r="CS57" s="1125"/>
      <c r="CT57" s="1125"/>
      <c r="CU57" s="1125"/>
      <c r="CV57" s="1125">
        <v>67.2</v>
      </c>
      <c r="CW57" s="1125"/>
      <c r="CX57" s="1125"/>
      <c r="CY57" s="1125"/>
      <c r="CZ57" s="1125"/>
      <c r="DA57" s="1125"/>
      <c r="DB57" s="1125"/>
      <c r="DC57" s="1125"/>
      <c r="DD57" s="341"/>
      <c r="DE57" s="322"/>
    </row>
    <row r="58" spans="1:109" s="316" customFormat="1" ht="13" x14ac:dyDescent="0.2">
      <c r="A58" s="46"/>
      <c r="B58" s="322"/>
      <c r="G58" s="1110"/>
      <c r="H58" s="1110"/>
      <c r="I58" s="1126"/>
      <c r="J58" s="1126"/>
      <c r="K58" s="1123"/>
      <c r="L58" s="1123"/>
      <c r="M58" s="1123"/>
      <c r="N58" s="1123"/>
      <c r="AM58" s="46"/>
      <c r="AN58" s="1112"/>
      <c r="AO58" s="1112"/>
      <c r="AP58" s="1112"/>
      <c r="AQ58" s="1112"/>
      <c r="AR58" s="1112"/>
      <c r="AS58" s="1112"/>
      <c r="AT58" s="1112"/>
      <c r="AU58" s="1112"/>
      <c r="AV58" s="1112"/>
      <c r="AW58" s="1112"/>
      <c r="AX58" s="1112"/>
      <c r="AY58" s="1112"/>
      <c r="AZ58" s="1112"/>
      <c r="BA58" s="1112"/>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1"/>
      <c r="DE58" s="322"/>
    </row>
    <row r="59" spans="1:109" s="316" customFormat="1" ht="13"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1"/>
      <c r="DE59" s="322"/>
    </row>
    <row r="60" spans="1:109" s="316" customFormat="1" ht="13"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1"/>
      <c r="DE60" s="322"/>
    </row>
    <row r="61" spans="1:109" s="316" customFormat="1" ht="13"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2"/>
      <c r="DE61" s="322"/>
    </row>
    <row r="62" spans="1:109" ht="13"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5" x14ac:dyDescent="0.2">
      <c r="B63" s="88" t="s">
        <v>330</v>
      </c>
    </row>
    <row r="64" spans="1:109" ht="13" x14ac:dyDescent="0.2">
      <c r="B64" s="80"/>
      <c r="G64" s="325"/>
      <c r="N64" s="338"/>
      <c r="AM64" s="325"/>
      <c r="AN64" s="325" t="s">
        <v>549</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 x14ac:dyDescent="0.2">
      <c r="B65" s="80"/>
      <c r="AN65" s="1138" t="s">
        <v>554</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ht="13" x14ac:dyDescent="0.2">
      <c r="B66" s="80"/>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ht="13" x14ac:dyDescent="0.2">
      <c r="B67" s="80"/>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ht="13" x14ac:dyDescent="0.2">
      <c r="B68" s="80"/>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ht="13" x14ac:dyDescent="0.2">
      <c r="B69" s="80"/>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ht="13"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 x14ac:dyDescent="0.2">
      <c r="B71" s="80"/>
      <c r="G71" s="326"/>
      <c r="I71" s="329"/>
      <c r="J71" s="330"/>
      <c r="K71" s="330"/>
      <c r="L71" s="334"/>
      <c r="M71" s="330"/>
      <c r="N71" s="334"/>
      <c r="AM71" s="326"/>
      <c r="AN71" s="46" t="s">
        <v>165</v>
      </c>
    </row>
    <row r="72" spans="2:107" ht="13" x14ac:dyDescent="0.2">
      <c r="B72" s="80"/>
      <c r="G72" s="1110"/>
      <c r="H72" s="1110"/>
      <c r="I72" s="1110"/>
      <c r="J72" s="1110"/>
      <c r="K72" s="331"/>
      <c r="L72" s="331"/>
      <c r="M72" s="335"/>
      <c r="N72" s="335"/>
      <c r="AN72" s="1111"/>
      <c r="AO72" s="628"/>
      <c r="AP72" s="628"/>
      <c r="AQ72" s="628"/>
      <c r="AR72" s="628"/>
      <c r="AS72" s="628"/>
      <c r="AT72" s="628"/>
      <c r="AU72" s="628"/>
      <c r="AV72" s="628"/>
      <c r="AW72" s="628"/>
      <c r="AX72" s="628"/>
      <c r="AY72" s="628"/>
      <c r="AZ72" s="628"/>
      <c r="BA72" s="628"/>
      <c r="BB72" s="628"/>
      <c r="BC72" s="628"/>
      <c r="BD72" s="628"/>
      <c r="BE72" s="628"/>
      <c r="BF72" s="628"/>
      <c r="BG72" s="628"/>
      <c r="BH72" s="628"/>
      <c r="BI72" s="628"/>
      <c r="BJ72" s="628"/>
      <c r="BK72" s="628"/>
      <c r="BL72" s="628"/>
      <c r="BM72" s="628"/>
      <c r="BN72" s="628"/>
      <c r="BO72" s="629"/>
      <c r="BP72" s="1112" t="s">
        <v>531</v>
      </c>
      <c r="BQ72" s="1112"/>
      <c r="BR72" s="1112"/>
      <c r="BS72" s="1112"/>
      <c r="BT72" s="1112"/>
      <c r="BU72" s="1112"/>
      <c r="BV72" s="1112"/>
      <c r="BW72" s="1112"/>
      <c r="BX72" s="1112" t="s">
        <v>532</v>
      </c>
      <c r="BY72" s="1112"/>
      <c r="BZ72" s="1112"/>
      <c r="CA72" s="1112"/>
      <c r="CB72" s="1112"/>
      <c r="CC72" s="1112"/>
      <c r="CD72" s="1112"/>
      <c r="CE72" s="1112"/>
      <c r="CF72" s="1112" t="s">
        <v>533</v>
      </c>
      <c r="CG72" s="1112"/>
      <c r="CH72" s="1112"/>
      <c r="CI72" s="1112"/>
      <c r="CJ72" s="1112"/>
      <c r="CK72" s="1112"/>
      <c r="CL72" s="1112"/>
      <c r="CM72" s="1112"/>
      <c r="CN72" s="1112" t="s">
        <v>534</v>
      </c>
      <c r="CO72" s="1112"/>
      <c r="CP72" s="1112"/>
      <c r="CQ72" s="1112"/>
      <c r="CR72" s="1112"/>
      <c r="CS72" s="1112"/>
      <c r="CT72" s="1112"/>
      <c r="CU72" s="1112"/>
      <c r="CV72" s="1112" t="s">
        <v>254</v>
      </c>
      <c r="CW72" s="1112"/>
      <c r="CX72" s="1112"/>
      <c r="CY72" s="1112"/>
      <c r="CZ72" s="1112"/>
      <c r="DA72" s="1112"/>
      <c r="DB72" s="1112"/>
      <c r="DC72" s="1112"/>
    </row>
    <row r="73" spans="2:107" ht="13" x14ac:dyDescent="0.2">
      <c r="B73" s="80"/>
      <c r="G73" s="1121"/>
      <c r="H73" s="1121"/>
      <c r="I73" s="1121"/>
      <c r="J73" s="1121"/>
      <c r="K73" s="1135"/>
      <c r="L73" s="1135"/>
      <c r="M73" s="1135"/>
      <c r="N73" s="1135"/>
      <c r="AM73" s="327"/>
      <c r="AN73" s="1124" t="s">
        <v>550</v>
      </c>
      <c r="AO73" s="1124"/>
      <c r="AP73" s="1124"/>
      <c r="AQ73" s="1124"/>
      <c r="AR73" s="1124"/>
      <c r="AS73" s="1124"/>
      <c r="AT73" s="1124"/>
      <c r="AU73" s="1124"/>
      <c r="AV73" s="1124"/>
      <c r="AW73" s="1124"/>
      <c r="AX73" s="1124"/>
      <c r="AY73" s="1124"/>
      <c r="AZ73" s="1124"/>
      <c r="BA73" s="1124"/>
      <c r="BB73" s="1124" t="s">
        <v>551</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ht="13" x14ac:dyDescent="0.2">
      <c r="B74" s="80"/>
      <c r="G74" s="1121"/>
      <c r="H74" s="1121"/>
      <c r="I74" s="1121"/>
      <c r="J74" s="1121"/>
      <c r="K74" s="1135"/>
      <c r="L74" s="1135"/>
      <c r="M74" s="1135"/>
      <c r="N74" s="1135"/>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 x14ac:dyDescent="0.2">
      <c r="B75" s="80"/>
      <c r="G75" s="1121"/>
      <c r="H75" s="1121"/>
      <c r="I75" s="1110"/>
      <c r="J75" s="1110"/>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417</v>
      </c>
      <c r="BC75" s="1124"/>
      <c r="BD75" s="1124"/>
      <c r="BE75" s="1124"/>
      <c r="BF75" s="1124"/>
      <c r="BG75" s="1124"/>
      <c r="BH75" s="1124"/>
      <c r="BI75" s="1124"/>
      <c r="BJ75" s="1124"/>
      <c r="BK75" s="1124"/>
      <c r="BL75" s="1124"/>
      <c r="BM75" s="1124"/>
      <c r="BN75" s="1124"/>
      <c r="BO75" s="1124"/>
      <c r="BP75" s="1125">
        <v>10.1</v>
      </c>
      <c r="BQ75" s="1125"/>
      <c r="BR75" s="1125"/>
      <c r="BS75" s="1125"/>
      <c r="BT75" s="1125"/>
      <c r="BU75" s="1125"/>
      <c r="BV75" s="1125"/>
      <c r="BW75" s="1125"/>
      <c r="BX75" s="1125">
        <v>9.6</v>
      </c>
      <c r="BY75" s="1125"/>
      <c r="BZ75" s="1125"/>
      <c r="CA75" s="1125"/>
      <c r="CB75" s="1125"/>
      <c r="CC75" s="1125"/>
      <c r="CD75" s="1125"/>
      <c r="CE75" s="1125"/>
      <c r="CF75" s="1125">
        <v>8.9</v>
      </c>
      <c r="CG75" s="1125"/>
      <c r="CH75" s="1125"/>
      <c r="CI75" s="1125"/>
      <c r="CJ75" s="1125"/>
      <c r="CK75" s="1125"/>
      <c r="CL75" s="1125"/>
      <c r="CM75" s="1125"/>
      <c r="CN75" s="1125">
        <v>8.4</v>
      </c>
      <c r="CO75" s="1125"/>
      <c r="CP75" s="1125"/>
      <c r="CQ75" s="1125"/>
      <c r="CR75" s="1125"/>
      <c r="CS75" s="1125"/>
      <c r="CT75" s="1125"/>
      <c r="CU75" s="1125"/>
      <c r="CV75" s="1125">
        <v>7.8</v>
      </c>
      <c r="CW75" s="1125"/>
      <c r="CX75" s="1125"/>
      <c r="CY75" s="1125"/>
      <c r="CZ75" s="1125"/>
      <c r="DA75" s="1125"/>
      <c r="DB75" s="1125"/>
      <c r="DC75" s="1125"/>
    </row>
    <row r="76" spans="2:107" ht="13" x14ac:dyDescent="0.2">
      <c r="B76" s="80"/>
      <c r="G76" s="1121"/>
      <c r="H76" s="1121"/>
      <c r="I76" s="1110"/>
      <c r="J76" s="1110"/>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 x14ac:dyDescent="0.2">
      <c r="B77" s="80"/>
      <c r="G77" s="1110"/>
      <c r="H77" s="1110"/>
      <c r="I77" s="1110"/>
      <c r="J77" s="1110"/>
      <c r="K77" s="1135"/>
      <c r="L77" s="1135"/>
      <c r="M77" s="1135"/>
      <c r="N77" s="1135"/>
      <c r="AN77" s="1112" t="s">
        <v>519</v>
      </c>
      <c r="AO77" s="1112"/>
      <c r="AP77" s="1112"/>
      <c r="AQ77" s="1112"/>
      <c r="AR77" s="1112"/>
      <c r="AS77" s="1112"/>
      <c r="AT77" s="1112"/>
      <c r="AU77" s="1112"/>
      <c r="AV77" s="1112"/>
      <c r="AW77" s="1112"/>
      <c r="AX77" s="1112"/>
      <c r="AY77" s="1112"/>
      <c r="AZ77" s="1112"/>
      <c r="BA77" s="1112"/>
      <c r="BB77" s="1124" t="s">
        <v>551</v>
      </c>
      <c r="BC77" s="1124"/>
      <c r="BD77" s="1124"/>
      <c r="BE77" s="1124"/>
      <c r="BF77" s="1124"/>
      <c r="BG77" s="1124"/>
      <c r="BH77" s="1124"/>
      <c r="BI77" s="1124"/>
      <c r="BJ77" s="1124"/>
      <c r="BK77" s="1124"/>
      <c r="BL77" s="1124"/>
      <c r="BM77" s="1124"/>
      <c r="BN77" s="1124"/>
      <c r="BO77" s="1124"/>
      <c r="BP77" s="1125">
        <v>0</v>
      </c>
      <c r="BQ77" s="1125"/>
      <c r="BR77" s="1125"/>
      <c r="BS77" s="1125"/>
      <c r="BT77" s="1125"/>
      <c r="BU77" s="1125"/>
      <c r="BV77" s="1125"/>
      <c r="BW77" s="1125"/>
      <c r="BX77" s="1125">
        <v>0</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ht="13" x14ac:dyDescent="0.2">
      <c r="B78" s="80"/>
      <c r="G78" s="1110"/>
      <c r="H78" s="1110"/>
      <c r="I78" s="1110"/>
      <c r="J78" s="1110"/>
      <c r="K78" s="1135"/>
      <c r="L78" s="1135"/>
      <c r="M78" s="1135"/>
      <c r="N78" s="1135"/>
      <c r="AN78" s="1112"/>
      <c r="AO78" s="1112"/>
      <c r="AP78" s="1112"/>
      <c r="AQ78" s="1112"/>
      <c r="AR78" s="1112"/>
      <c r="AS78" s="1112"/>
      <c r="AT78" s="1112"/>
      <c r="AU78" s="1112"/>
      <c r="AV78" s="1112"/>
      <c r="AW78" s="1112"/>
      <c r="AX78" s="1112"/>
      <c r="AY78" s="1112"/>
      <c r="AZ78" s="1112"/>
      <c r="BA78" s="1112"/>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 x14ac:dyDescent="0.2">
      <c r="B79" s="80"/>
      <c r="G79" s="1110"/>
      <c r="H79" s="1110"/>
      <c r="I79" s="1126"/>
      <c r="J79" s="1126"/>
      <c r="K79" s="1136"/>
      <c r="L79" s="1136"/>
      <c r="M79" s="1136"/>
      <c r="N79" s="1136"/>
      <c r="AN79" s="1112"/>
      <c r="AO79" s="1112"/>
      <c r="AP79" s="1112"/>
      <c r="AQ79" s="1112"/>
      <c r="AR79" s="1112"/>
      <c r="AS79" s="1112"/>
      <c r="AT79" s="1112"/>
      <c r="AU79" s="1112"/>
      <c r="AV79" s="1112"/>
      <c r="AW79" s="1112"/>
      <c r="AX79" s="1112"/>
      <c r="AY79" s="1112"/>
      <c r="AZ79" s="1112"/>
      <c r="BA79" s="1112"/>
      <c r="BB79" s="1124" t="s">
        <v>417</v>
      </c>
      <c r="BC79" s="1124"/>
      <c r="BD79" s="1124"/>
      <c r="BE79" s="1124"/>
      <c r="BF79" s="1124"/>
      <c r="BG79" s="1124"/>
      <c r="BH79" s="1124"/>
      <c r="BI79" s="1124"/>
      <c r="BJ79" s="1124"/>
      <c r="BK79" s="1124"/>
      <c r="BL79" s="1124"/>
      <c r="BM79" s="1124"/>
      <c r="BN79" s="1124"/>
      <c r="BO79" s="1124"/>
      <c r="BP79" s="1125">
        <v>8.6</v>
      </c>
      <c r="BQ79" s="1125"/>
      <c r="BR79" s="1125"/>
      <c r="BS79" s="1125"/>
      <c r="BT79" s="1125"/>
      <c r="BU79" s="1125"/>
      <c r="BV79" s="1125"/>
      <c r="BW79" s="1125"/>
      <c r="BX79" s="1125">
        <v>8.9</v>
      </c>
      <c r="BY79" s="1125"/>
      <c r="BZ79" s="1125"/>
      <c r="CA79" s="1125"/>
      <c r="CB79" s="1125"/>
      <c r="CC79" s="1125"/>
      <c r="CD79" s="1125"/>
      <c r="CE79" s="1125"/>
      <c r="CF79" s="1125">
        <v>8.9</v>
      </c>
      <c r="CG79" s="1125"/>
      <c r="CH79" s="1125"/>
      <c r="CI79" s="1125"/>
      <c r="CJ79" s="1125"/>
      <c r="CK79" s="1125"/>
      <c r="CL79" s="1125"/>
      <c r="CM79" s="1125"/>
      <c r="CN79" s="1125">
        <v>9.1</v>
      </c>
      <c r="CO79" s="1125"/>
      <c r="CP79" s="1125"/>
      <c r="CQ79" s="1125"/>
      <c r="CR79" s="1125"/>
      <c r="CS79" s="1125"/>
      <c r="CT79" s="1125"/>
      <c r="CU79" s="1125"/>
      <c r="CV79" s="1125">
        <v>9.3000000000000007</v>
      </c>
      <c r="CW79" s="1125"/>
      <c r="CX79" s="1125"/>
      <c r="CY79" s="1125"/>
      <c r="CZ79" s="1125"/>
      <c r="DA79" s="1125"/>
      <c r="DB79" s="1125"/>
      <c r="DC79" s="1125"/>
    </row>
    <row r="80" spans="2:107" ht="13" x14ac:dyDescent="0.2">
      <c r="B80" s="80"/>
      <c r="G80" s="1110"/>
      <c r="H80" s="1110"/>
      <c r="I80" s="1126"/>
      <c r="J80" s="1126"/>
      <c r="K80" s="1136"/>
      <c r="L80" s="1136"/>
      <c r="M80" s="1136"/>
      <c r="N80" s="1136"/>
      <c r="AN80" s="1112"/>
      <c r="AO80" s="1112"/>
      <c r="AP80" s="1112"/>
      <c r="AQ80" s="1112"/>
      <c r="AR80" s="1112"/>
      <c r="AS80" s="1112"/>
      <c r="AT80" s="1112"/>
      <c r="AU80" s="1112"/>
      <c r="AV80" s="1112"/>
      <c r="AW80" s="1112"/>
      <c r="AX80" s="1112"/>
      <c r="AY80" s="1112"/>
      <c r="AZ80" s="1112"/>
      <c r="BA80" s="1112"/>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 x14ac:dyDescent="0.2">
      <c r="B81" s="80"/>
    </row>
    <row r="82" spans="2:109" ht="16.5"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 x14ac:dyDescent="0.2">
      <c r="DD84" s="90"/>
      <c r="DE84" s="90"/>
    </row>
    <row r="85" spans="2:109" ht="13" x14ac:dyDescent="0.2">
      <c r="DD85" s="90"/>
      <c r="DE85" s="90"/>
    </row>
  </sheetData>
  <sheetProtection algorithmName="SHA-512" hashValue="P7MwKosoOciMbG8pAT8kYPXGlEZldVQVy1wNEcYmj8khLtrRk3SCOp0QcTKB+BlUqwv5w6LnMaNaUsO8YTBnCA==" saltValue="5blErwV8TegymWqmdy3Cx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103</v>
      </c>
    </row>
  </sheetData>
  <sheetProtection algorithmName="SHA-512" hashValue="+inZGikilpv4flODZzVzcCPmq6MOaBtpBygL376X0N6DVU0ST7F22ItqgiLUIiMZ3imeFK9p/EziGDymJLQyYg==" saltValue="N1dop6MaeTiwblCduUacuw==" spinCount="100000" sheet="1" objects="1" scenarios="1"/>
  <phoneticPr fontId="33"/>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103</v>
      </c>
    </row>
  </sheetData>
  <sheetProtection algorithmName="SHA-512" hashValue="58fUJuRTTDSqiQ0qcRvfL67oWhpipeHOskpJcOKueto77NX55mlicgc+2gjCR10TPmVxbXAul68qTWg0cjxtMw==" saltValue="YrM4gPyULHssP9rY/3aoVA==" spinCount="100000" sheet="1" objects="1" scenarios="1"/>
  <phoneticPr fontId="33"/>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成田  斗希也</cp:lastModifiedBy>
  <dcterms:created xsi:type="dcterms:W3CDTF">2025-02-19T00:46:53Z</dcterms:created>
  <dcterms:modified xsi:type="dcterms:W3CDTF">2025-09-19T00:18:17Z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2025-09-08T07:45:19Z</vt:filetime>
  </property>
</Properties>
</file>