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10.18.11.9\homes\admin\01zaisei\▼財政状況資料集\15 R6-7（R5年度決算）\16 市町村→県\05男鹿市　○　確認中\03_最終確認\県→市\"/>
    </mc:Choice>
  </mc:AlternateContent>
  <xr:revisionPtr revIDLastSave="0" documentId="13_ncr:1_{85415D91-4795-4C94-A35D-66CF458138EA}"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BE35" i="10"/>
  <c r="BE34" i="10"/>
  <c r="C34" i="10"/>
  <c r="C35" i="10" l="1"/>
  <c r="U34" i="10" s="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W34" i="10" s="1"/>
  <c r="BW35" i="10" s="1"/>
  <c r="BW36" i="10" s="1"/>
  <c r="BW37" i="10" s="1"/>
  <c r="BW38" i="10" s="1"/>
  <c r="BW39" i="10" s="1"/>
  <c r="BW40" i="10" s="1"/>
  <c r="BW41" i="10" s="1"/>
  <c r="CO34" i="10"/>
  <c r="CO35" i="10" s="1"/>
</calcChain>
</file>

<file path=xl/sharedStrings.xml><?xml version="1.0" encoding="utf-8"?>
<sst xmlns="http://schemas.openxmlformats.org/spreadsheetml/2006/main" count="1108" uniqueCount="579">
  <si>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</si>
  <si>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</si>
  <si>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</si>
  <si>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</si>
  <si>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</si>
  <si>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</si>
  <si>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</si>
  <si>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</si>
  <si>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</si>
  <si>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</si>
  <si>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</si>
  <si>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</si>
  <si>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</si>
  <si>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</si>
  <si>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</si>
  <si>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</si>
  <si>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</si>
  <si>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</si>
  <si>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</si>
  <si>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</si>
  <si>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</si>
  <si>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</si>
  <si>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</si>
  <si>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</si>
  <si>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</si>
  <si>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</si>
  <si>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</si>
  <si>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</si>
  <si>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</si>
  <si>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</si>
  <si>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</si>
  <si>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</si>
  <si>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</si>
  <si>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</si>
  <si>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</si>
  <si>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</si>
  <si>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</si>
  <si>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</si>
  <si>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</si>
  <si>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</si>
  <si>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</si>
  <si>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</si>
  <si>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</si>
  <si>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</si>
  <si>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</si>
  <si>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</si>
  <si>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</si>
  <si>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</si>
  <si>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</si>
  <si>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</si>
  <si>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</si>
  <si>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</si>
  <si>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</si>
  <si>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</si>
  <si>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</si>
  <si>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</si>
  <si>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</si>
  <si>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</si>
  <si>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</si>
  <si>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</si>
  <si>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</si>
  <si>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</si>
  <si>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</si>
  <si>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</si>
  <si>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</si>
  <si>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</si>
  <si>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</si>
  <si>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</si>
  <si>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</si>
  <si>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</si>
  <si>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</si>
  <si>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</si>
  <si>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</si>
  <si>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</si>
  <si>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</si>
  <si>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</si>
  <si>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</si>
  <si>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</si>
  <si>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</si>
  <si>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</si>
  <si>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</si>
  <si>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</si>
  <si>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</si>
  <si>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</si>
  <si>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</si>
  <si>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</si>
  <si>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</si>
  <si>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</si>
  <si>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</si>
  <si>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</si>
  <si>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</si>
  <si>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</si>
  <si>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</si>
  <si>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</si>
  <si>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男鹿市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</si>
  <si>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</si>
  <si>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</si>
  <si>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</si>
  <si>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</si>
  <si>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</si>
  <si>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</si>
  <si>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</si>
  <si>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</si>
  <si>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</si>
  <si>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</si>
  <si>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</si>
  <si>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</si>
  <si>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</si>
  <si>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</si>
  <si>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</si>
  <si>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</si>
  <si>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</si>
  <si>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</si>
  <si>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</si>
  <si>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</si>
  <si>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</si>
  <si>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</si>
  <si>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</si>
  <si>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</si>
  <si>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</si>
  <si>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</si>
  <si>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</si>
  <si>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</si>
  <si>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</si>
  <si>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</si>
  <si>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</si>
  <si>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</si>
  <si>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</si>
  <si>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</si>
  <si>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</si>
  <si>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</si>
  <si>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</si>
  <si>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</si>
  <si>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</si>
  <si>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</si>
  <si>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</si>
  <si>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</si>
  <si>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</si>
  <si>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</si>
  <si>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</si>
  <si>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</si>
  <si>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</si>
  <si>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</si>
  <si>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</si>
  <si>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</si>
  <si>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</si>
  <si>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</si>
  <si>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</si>
  <si>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</si>
  <si>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</si>
  <si>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</si>
  <si>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</si>
  <si>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</si>
  <si>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</si>
  <si>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</si>
  <si>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</si>
  <si>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</si>
  <si>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</si>
  <si>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</si>
  <si>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</si>
  <si>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</si>
  <si>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</si>
  <si>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</si>
  <si>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</si>
  <si>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</si>
  <si>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</si>
  <si>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</si>
  <si>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</si>
  <si>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</si>
  <si>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</si>
  <si>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</si>
  <si>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</si>
  <si>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</si>
  <si>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</si>
  <si>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</si>
  <si>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</si>
  <si>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</si>
  <si>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</si>
  <si>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</si>
  <si>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</si>
  <si>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</si>
  <si>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</si>
  <si>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</si>
  <si>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</si>
  <si>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</si>
  <si>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</si>
  <si>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</si>
  <si>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</si>
  <si>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</si>
  <si>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</si>
  <si>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</si>
  <si>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</si>
  <si>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</si>
  <si>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</si>
  <si>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</si>
  <si>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</si>
  <si>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</si>
  <si>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</si>
  <si>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</si>
  <si>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</si>
  <si>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</si>
  <si>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</si>
  <si>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</si>
  <si>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秋田県男鹿市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</si>
  <si>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</si>
  <si>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</si>
  <si>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</si>
  <si>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</si>
  <si>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</si>
  <si>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</si>
  <si>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</si>
  <si>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</si>
  <si>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</si>
  <si>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</si>
  <si>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</si>
  <si>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</si>
  <si>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</si>
  <si>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</si>
  <si>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</si>
  <si>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</si>
  <si>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</si>
  <si>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</si>
  <si>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</si>
  <si>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</si>
  <si>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</si>
  <si>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</si>
  <si>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</si>
  <si>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</si>
  <si>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</si>
  <si>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</si>
  <si>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</si>
  <si>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</si>
  <si>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</si>
  <si>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</si>
  <si>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</si>
  <si>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</si>
  <si>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</si>
  <si>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</si>
  <si>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</si>
  <si>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</si>
  <si>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</si>
  <si>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</si>
  <si>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</si>
  <si>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</si>
  <si>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</si>
  <si>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</si>
  <si>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</si>
  <si>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</si>
  <si>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</si>
  <si>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</si>
  <si>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</si>
  <si>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</si>
  <si>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</si>
  <si>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</si>
  <si>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</si>
  <si>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</si>
  <si>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</si>
  <si>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</si>
  <si>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</si>
  <si>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</si>
  <si>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</si>
  <si>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</si>
  <si>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</si>
  <si>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</si>
  <si>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</si>
  <si>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</si>
  <si>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</si>
  <si>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</si>
  <si>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</si>
  <si>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</si>
  <si>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</si>
  <si>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</si>
  <si>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</si>
  <si>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</si>
  <si>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</si>
  <si>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</si>
  <si>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</si>
  <si>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</si>
  <si>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</si>
  <si>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</si>
  <si>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</si>
  <si>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</si>
  <si>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</si>
  <si>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</si>
  <si>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</si>
  <si>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</si>
  <si>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</si>
  <si>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</si>
  <si>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</si>
  <si>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</si>
  <si>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</si>
  <si>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</si>
  <si>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</si>
  <si>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</si>
  <si>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</si>
  <si>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</si>
  <si>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</si>
  <si>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</si>
  <si>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</si>
  <si>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</si>
  <si>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</si>
  <si>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</si>
  <si>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</si>
  <si>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</si>
  <si>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</si>
  <si>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</si>
  <si>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</si>
  <si>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</si>
  <si>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</si>
  <si>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</si>
  <si>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</si>
  <si>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</si>
  <si>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</si>
  <si>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</si>
  <si>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</si>
  <si>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</si>
  <si>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</si>
  <si>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</si>
  <si>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</si>
  <si>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</si>
  <si>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</si>
  <si>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</si>
  <si>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</si>
  <si>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</si>
  <si>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</si>
  <si>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</si>
  <si>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</si>
  <si>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</si>
  <si>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</si>
  <si>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</si>
  <si>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</si>
  <si>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</si>
  <si>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</si>
  <si>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</si>
  <si>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</si>
  <si>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</si>
  <si>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</si>
  <si>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</si>
  <si>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</si>
  <si>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</si>
  <si>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</si>
  <si>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</si>
  <si>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</si>
  <si>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</si>
  <si>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</si>
  <si>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</si>
  <si>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</si>
  <si>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</si>
  <si>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</si>
  <si>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</si>
  <si>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</si>
  <si>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</si>
  <si>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</si>
  <si>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秋田県男鹿市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</si>
  <si>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</si>
  <si>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</si>
  <si>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</si>
  <si>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</si>
  <si>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</si>
  <si>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</si>
  <si>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</si>
  <si>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</si>
  <si>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</si>
  <si>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</si>
  <si>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</si>
  <si>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</si>
  <si>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</si>
  <si>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</si>
  <si>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</si>
  <si>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</si>
  <si>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</si>
  <si>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</si>
  <si>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</si>
  <si>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</si>
  <si>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</si>
  <si>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</si>
  <si>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</si>
  <si>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</si>
  <si>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</si>
  <si>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</si>
  <si>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</si>
  <si>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</si>
  <si>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</si>
  <si>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</si>
  <si>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</si>
  <si>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</si>
  <si>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</si>
  <si>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</si>
  <si>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</si>
  <si>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診療所特別会計（特別会計）</t>
    <phoneticPr fontId="5"/>
  </si>
  <si>
    <t>介護保険特別会計（保険事業勘定）</t>
    <phoneticPr fontId="5"/>
  </si>
  <si>
    <t>介護保険特別会計（介護サービス事業勘定）</t>
    <phoneticPr fontId="5"/>
  </si>
  <si>
    <t>後期高齢者医療特別会計</t>
    <phoneticPr fontId="5"/>
  </si>
  <si>
    <t>上水道事業会計</t>
    <phoneticPr fontId="5"/>
  </si>
  <si>
    <t>法適用企業</t>
    <phoneticPr fontId="5"/>
  </si>
  <si>
    <t>ガス事業会計</t>
    <phoneticPr fontId="5"/>
  </si>
  <si>
    <t>下水道事業会計</t>
    <phoneticPr fontId="5"/>
  </si>
  <si>
    <t>男鹿みなと市民病院事業会計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</si>
  <si>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</si>
  <si>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</si>
  <si>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</si>
  <si>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</si>
  <si>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</si>
  <si>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</si>
  <si>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</si>
  <si>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</si>
  <si>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</si>
  <si>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</si>
  <si>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</si>
  <si>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</si>
  <si>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</si>
  <si>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</si>
  <si>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</si>
  <si>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</si>
  <si>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</si>
  <si>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</si>
  <si>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</si>
  <si>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</si>
  <si>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</si>
  <si>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</si>
  <si>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</si>
  <si>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</si>
  <si>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</si>
  <si>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</si>
  <si>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</si>
  <si>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</si>
  <si>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</si>
  <si>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</si>
  <si>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</si>
  <si>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</si>
  <si>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</si>
  <si>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</si>
  <si>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</si>
  <si>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</si>
  <si>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</si>
  <si>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</si>
  <si>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</si>
  <si>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</si>
  <si>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</si>
  <si>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</si>
  <si>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</si>
  <si>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</si>
  <si>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</si>
  <si>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</si>
  <si>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</si>
  <si>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</si>
  <si>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</si>
  <si>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</si>
  <si>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</si>
  <si>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</si>
  <si>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</si>
  <si>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</si>
  <si>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</si>
  <si>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</si>
  <si>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</si>
  <si>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</si>
  <si>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</si>
  <si>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</si>
  <si>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</si>
  <si>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</si>
  <si>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</si>
  <si>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</si>
  <si>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</si>
  <si>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</si>
  <si>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</si>
  <si>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</si>
  <si>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</si>
  <si>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</si>
  <si>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</si>
  <si>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</si>
  <si>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</si>
  <si>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</si>
  <si>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</si>
  <si>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</si>
  <si>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</si>
  <si>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</si>
  <si>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</si>
  <si>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</si>
  <si>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</si>
  <si>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</si>
  <si>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</si>
  <si>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</si>
  <si>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</si>
  <si>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</si>
  <si>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</si>
  <si>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</si>
  <si>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</si>
  <si>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</si>
  <si>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</si>
  <si>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</si>
  <si>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</si>
  <si>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</si>
  <si>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</si>
  <si>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</si>
  <si>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</si>
  <si>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</si>
  <si>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</si>
  <si>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</si>
  <si>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</si>
  <si>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</si>
  <si>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</si>
  <si>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</si>
  <si>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</si>
  <si>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</si>
  <si>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</si>
  <si>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</si>
  <si>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</si>
  <si>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</si>
  <si>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</si>
  <si>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</si>
  <si>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</si>
  <si>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</si>
  <si>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</si>
  <si>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</si>
  <si>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</si>
  <si>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</si>
  <si>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</si>
  <si>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</si>
  <si>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</si>
  <si>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</si>
  <si>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</si>
  <si>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</si>
  <si>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</si>
  <si>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</si>
  <si>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</si>
  <si>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</si>
  <si>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</si>
  <si>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</si>
  <si>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</si>
  <si>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</si>
  <si>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</si>
  <si>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</si>
  <si>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</si>
  <si>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3.49</t>
  </si>
  <si>
    <t>▲ 0.68</t>
  </si>
  <si>
    <t>一般会計</t>
  </si>
  <si>
    <t>ガス事業会計</t>
  </si>
  <si>
    <t>男鹿みなと市民病院事業会計</t>
  </si>
  <si>
    <t>▲ 0.05</t>
  </si>
  <si>
    <t>介護保険特別会計（保険事業勘定）</t>
  </si>
  <si>
    <t>上水道事業会計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</si>
  <si>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</si>
  <si>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</si>
  <si>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</si>
  <si>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</si>
  <si>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</si>
  <si>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</si>
  <si>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</si>
  <si>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</si>
  <si>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</si>
  <si>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</si>
  <si>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</si>
  <si>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おが地域振興公社</t>
    <rPh sb="2" eb="4">
      <t>チイキ</t>
    </rPh>
    <rPh sb="4" eb="6">
      <t>シンコウ</t>
    </rPh>
    <rPh sb="6" eb="8">
      <t>コウシャ</t>
    </rPh>
    <phoneticPr fontId="24"/>
  </si>
  <si>
    <t>株式会社　男鹿水族館</t>
    <rPh sb="0" eb="4">
      <t>カブシキガイシャ</t>
    </rPh>
    <rPh sb="5" eb="7">
      <t>オガ</t>
    </rPh>
    <rPh sb="7" eb="10">
      <t>スイゾクカン</t>
    </rPh>
    <phoneticPr fontId="24"/>
  </si>
  <si>
    <t>男鹿地区消防一部事務組合（一般会計）</t>
  </si>
  <si>
    <t>男鹿地区衛生処理一部事務組合（一般会計）</t>
  </si>
  <si>
    <t>八郎湖周辺清掃事務組合（一般会計）</t>
  </si>
  <si>
    <t>秋田県市町村総合事務組合（一般会計）</t>
  </si>
  <si>
    <t>秋田県市町村総合事務組合（交通災害共済事業等特別会計）</t>
  </si>
  <si>
    <t>秋田県市町村会館管理組合（一般会計）</t>
    <rPh sb="13" eb="15">
      <t>イッパン</t>
    </rPh>
    <rPh sb="15" eb="17">
      <t>カイケイ</t>
    </rPh>
    <phoneticPr fontId="24"/>
  </si>
  <si>
    <t>秋田県後期高齢者医療広域連合（一般会計）</t>
  </si>
  <si>
    <t>秋田県後期高齢者医療広域連合（後期高齢者医療特別会計）</t>
  </si>
  <si>
    <t>地域振興基金</t>
    <phoneticPr fontId="5"/>
  </si>
  <si>
    <t>過疎地域持続的発展基金</t>
    <phoneticPr fontId="2"/>
  </si>
  <si>
    <t>教育施設整備基金</t>
    <phoneticPr fontId="2"/>
  </si>
  <si>
    <t>企業版ふるさと納税地方創生基金</t>
    <phoneticPr fontId="2"/>
  </si>
  <si>
    <t>森林環境譲与税基金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</si>
  <si>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</si>
  <si>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</si>
  <si>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</si>
  <si>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平均を上回っているものの、既発債の償還終了及び地方債の発行抑制、基金残高の確保などの取組により、前年度と比較し4.0％改善している。一方、有形固定資産減価償却率の伸び率は大きく、前年度から1.6％増加した。
今後は男鹿市公共施設等総合管理計画及び個別施設計画に基づき、予防保全型の維持管理による公共施設の長寿命化を図るとともに、統廃合を含めた再配置による質・量の最適化に取り組んでいく。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</si>
  <si>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</si>
  <si>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</si>
  <si>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</si>
  <si>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</si>
  <si>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</si>
  <si>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</si>
  <si>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</si>
  <si>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将来負担比率は類似団体を上回っているが、実質公債費比率は類似団体平均を下回っている。実質公債費率については既発債の償還終了などにより、年々減少している。令和5年度から6年度にかけて、認定こども園建設事業や、小学校の統廃合に伴う建設事業など、複数の大規模な建設事業の本体工事を行っていることから、元金償還額を上回る多額の地方債の新規発行及びそれに伴う地方債残高の増加が見込まれるが、引き続き、適切な地方債発行及び既往債の償還に取り組むとともに、将来人口推計等を踏まえ、事業の費用対効果を検証しながら将来負担の軽減に努める。
</t>
    <rPh sb="7" eb="9">
      <t>ルイジ</t>
    </rPh>
    <rPh sb="9" eb="11">
      <t>ダンタイ</t>
    </rPh>
    <rPh sb="12" eb="14">
      <t>ウワマワ</t>
    </rPh>
    <rPh sb="28" eb="30">
      <t>ルイジ</t>
    </rPh>
    <rPh sb="30" eb="32">
      <t>ダンタイ</t>
    </rPh>
    <rPh sb="32" eb="34">
      <t>ヘイキン</t>
    </rPh>
    <rPh sb="35" eb="37">
      <t>シタマワ</t>
    </rPh>
    <rPh sb="42" eb="44">
      <t>ジッシツ</t>
    </rPh>
    <rPh sb="44" eb="47">
      <t>コウサイヒ</t>
    </rPh>
    <rPh sb="47" eb="48">
      <t>リツ</t>
    </rPh>
    <rPh sb="67" eb="69">
      <t>ネンネン</t>
    </rPh>
    <rPh sb="69" eb="7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</si>
</sst>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4CDB-4141-8D94-F71D3C4811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28472</c:v>
                </c:pt>
                <c:pt idx="1">
                  <c:v>46475</c:v>
                </c:pt>
                <c:pt idx="2">
                  <c:v>63492</c:v>
                </c:pt>
                <c:pt idx="3">
                  <c:v>55252</c:v>
                </c:pt>
                <c:pt idx="4">
                  <c:v>78521</c:v>
                </c:pt>
              </c:numCache>
            </c:numRef>
          </c:val>
          <c:smooth val="0"/>
          <c:extLst>
            <c:ext xmlns:c16="http://schemas.microsoft.com/office/drawing/2014/chart" uri="{C3380CC4-5D6E-409C-BE32-E72D297353CC}">
              <c16:uniqueId val="{00000001-4CDB-4141-8D94-F71D3C4811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3.87</c:v>
                </c:pt>
                <c:pt idx="1">
                  <c:v>5.23</c:v>
                </c:pt>
                <c:pt idx="2">
                  <c:v>4.0599999999999996</c:v>
                </c:pt>
                <c:pt idx="3">
                  <c:v>4.3899999999999997</c:v>
                </c:pt>
                <c:pt idx="4">
                  <c:v>4.67</c:v>
                </c:pt>
              </c:numCache>
            </c:numRef>
          </c:val>
          <c:extLst>
            <c:ext xmlns:c16="http://schemas.microsoft.com/office/drawing/2014/chart" uri="{C3380CC4-5D6E-409C-BE32-E72D297353CC}">
              <c16:uniqueId val="{00000000-1497-4332-B300-70E4199A51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13.31</c:v>
                </c:pt>
                <c:pt idx="1">
                  <c:v>17.829999999999998</c:v>
                </c:pt>
                <c:pt idx="2">
                  <c:v>23.48</c:v>
                </c:pt>
                <c:pt idx="3">
                  <c:v>22.75</c:v>
                </c:pt>
                <c:pt idx="4">
                  <c:v>24.29</c:v>
                </c:pt>
              </c:numCache>
            </c:numRef>
          </c:val>
          <c:extLst>
            <c:ext xmlns:c16="http://schemas.microsoft.com/office/drawing/2014/chart" uri="{C3380CC4-5D6E-409C-BE32-E72D297353CC}">
              <c16:uniqueId val="{00000001-1497-4332-B300-70E4199A51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2.3199999999999998</c:v>
                </c:pt>
                <c:pt idx="1">
                  <c:v>4.3600000000000003</c:v>
                </c:pt>
                <c:pt idx="2">
                  <c:v>2.86</c:v>
                </c:pt>
                <c:pt idx="3">
                  <c:v>-3.49</c:v>
                </c:pt>
                <c:pt idx="4">
                  <c:v>-0.68</c:v>
                </c:pt>
              </c:numCache>
            </c:numRef>
          </c:val>
          <c:smooth val="0"/>
          <c:extLst>
            <c:ext xmlns:c16="http://schemas.microsoft.com/office/drawing/2014/chart" uri="{C3380CC4-5D6E-409C-BE32-E72D297353CC}">
              <c16:uniqueId val="{00000002-1497-4332-B300-70E4199A51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0.17</c:v>
                </c:pt>
                <c:pt idx="4">
                  <c:v>#N/A</c:v>
                </c:pt>
                <c:pt idx="5">
                  <c:v>0.21</c:v>
                </c:pt>
                <c:pt idx="6">
                  <c:v>#N/A</c:v>
                </c:pt>
                <c:pt idx="7">
                  <c:v>0.16</c:v>
                </c:pt>
                <c:pt idx="8">
                  <c:v>#N/A</c:v>
                </c:pt>
                <c:pt idx="9">
                  <c:v>0</c:v>
                </c:pt>
              </c:numCache>
            </c:numRef>
          </c:val>
          <c:extLst>
            <c:ext xmlns:c16="http://schemas.microsoft.com/office/drawing/2014/chart" uri="{C3380CC4-5D6E-409C-BE32-E72D297353CC}">
              <c16:uniqueId val="{00000000-1B7D-45DD-A4F1-0FEDE9BB38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7D-45DD-A4F1-0FEDE9BB388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c:v>
                </c:pt>
                <c:pt idx="8">
                  <c:v>#N/A</c:v>
                </c:pt>
                <c:pt idx="9">
                  <c:v>0.01</c:v>
                </c:pt>
              </c:numCache>
            </c:numRef>
          </c:val>
          <c:extLst>
            <c:ext xmlns:c16="http://schemas.microsoft.com/office/drawing/2014/chart" uri="{C3380CC4-5D6E-409C-BE32-E72D297353CC}">
              <c16:uniqueId val="{00000002-1B7D-45DD-A4F1-0FEDE9BB388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c:v>
                </c:pt>
                <c:pt idx="2">
                  <c:v>#N/A</c:v>
                </c:pt>
                <c:pt idx="3">
                  <c:v>0.78</c:v>
                </c:pt>
                <c:pt idx="4">
                  <c:v>#N/A</c:v>
                </c:pt>
                <c:pt idx="5">
                  <c:v>0.64</c:v>
                </c:pt>
                <c:pt idx="6">
                  <c:v>#N/A</c:v>
                </c:pt>
                <c:pt idx="7">
                  <c:v>0.35</c:v>
                </c:pt>
                <c:pt idx="8">
                  <c:v>#N/A</c:v>
                </c:pt>
                <c:pt idx="9">
                  <c:v>0.03</c:v>
                </c:pt>
              </c:numCache>
            </c:numRef>
          </c:val>
          <c:extLst>
            <c:ext xmlns:c16="http://schemas.microsoft.com/office/drawing/2014/chart" uri="{C3380CC4-5D6E-409C-BE32-E72D297353CC}">
              <c16:uniqueId val="{00000003-1B7D-45DD-A4F1-0FEDE9BB388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0.27</c:v>
                </c:pt>
                <c:pt idx="4">
                  <c:v>#N/A</c:v>
                </c:pt>
                <c:pt idx="5">
                  <c:v>0.26</c:v>
                </c:pt>
                <c:pt idx="6">
                  <c:v>#N/A</c:v>
                </c:pt>
                <c:pt idx="7">
                  <c:v>0.36</c:v>
                </c:pt>
                <c:pt idx="8">
                  <c:v>#N/A</c:v>
                </c:pt>
                <c:pt idx="9">
                  <c:v>0.42</c:v>
                </c:pt>
              </c:numCache>
            </c:numRef>
          </c:val>
          <c:extLst>
            <c:ext xmlns:c16="http://schemas.microsoft.com/office/drawing/2014/chart" uri="{C3380CC4-5D6E-409C-BE32-E72D297353CC}">
              <c16:uniqueId val="{00000004-1B7D-45DD-A4F1-0FEDE9BB388D}"/>
            </c:ext>
          </c:extLst>
        </c:ser>
        <c:ser>
          <c:idx val="5"/>
          <c:order val="5"/>
          <c:tx>
            <c:strRef>
              <c:f>データシート!$A$32</c:f>
              <c:strCache>
                <c:ptCount val="1"/>
                <c:pt idx="0">
                  <c:v>上水道事業会計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3.24</c:v>
                </c:pt>
                <c:pt idx="2">
                  <c:v>#N/A</c:v>
                </c:pt>
                <c:pt idx="3">
                  <c:v>3.02</c:v>
                </c:pt>
                <c:pt idx="4">
                  <c:v>#N/A</c:v>
                </c:pt>
                <c:pt idx="5">
                  <c:v>2.57</c:v>
                </c:pt>
                <c:pt idx="6">
                  <c:v>#N/A</c:v>
                </c:pt>
                <c:pt idx="7">
                  <c:v>2.65</c:v>
                </c:pt>
                <c:pt idx="8">
                  <c:v>#N/A</c:v>
                </c:pt>
                <c:pt idx="9">
                  <c:v>1.26</c:v>
                </c:pt>
              </c:numCache>
            </c:numRef>
          </c:val>
          <c:extLst>
            <c:ext xmlns:c16="http://schemas.microsoft.com/office/drawing/2014/chart" uri="{C3380CC4-5D6E-409C-BE32-E72D297353CC}">
              <c16:uniqueId val="{00000005-1B7D-45DD-A4F1-0FEDE9BB388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0.55000000000000004</c:v>
                </c:pt>
                <c:pt idx="2">
                  <c:v>#N/A</c:v>
                </c:pt>
                <c:pt idx="3">
                  <c:v>0.93</c:v>
                </c:pt>
                <c:pt idx="4">
                  <c:v>#N/A</c:v>
                </c:pt>
                <c:pt idx="5">
                  <c:v>1.33</c:v>
                </c:pt>
                <c:pt idx="6">
                  <c:v>#N/A</c:v>
                </c:pt>
                <c:pt idx="7">
                  <c:v>0.7</c:v>
                </c:pt>
                <c:pt idx="8">
                  <c:v>#N/A</c:v>
                </c:pt>
                <c:pt idx="9">
                  <c:v>1.97</c:v>
                </c:pt>
              </c:numCache>
            </c:numRef>
          </c:val>
          <c:extLst>
            <c:ext xmlns:c16="http://schemas.microsoft.com/office/drawing/2014/chart" uri="{C3380CC4-5D6E-409C-BE32-E72D297353CC}">
              <c16:uniqueId val="{00000006-1B7D-45DD-A4F1-0FEDE9BB388D}"/>
            </c:ext>
          </c:extLst>
        </c:ser>
        <c:ser>
          <c:idx val="7"/>
          <c:order val="7"/>
          <c:tx>
            <c:strRef>
              <c:f>データシート!$A$34</c:f>
              <c:strCache>
                <c:ptCount val="1"/>
                <c:pt idx="0">
                  <c:v>男鹿みなと市民病院事業会計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0.05</c:v>
                </c:pt>
                <c:pt idx="1">
                  <c:v>#N/A</c:v>
                </c:pt>
                <c:pt idx="2">
                  <c:v>#N/A</c:v>
                </c:pt>
                <c:pt idx="3">
                  <c:v>0.28999999999999998</c:v>
                </c:pt>
                <c:pt idx="4">
                  <c:v>#N/A</c:v>
                </c:pt>
                <c:pt idx="5">
                  <c:v>0.83</c:v>
                </c:pt>
                <c:pt idx="6">
                  <c:v>#N/A</c:v>
                </c:pt>
                <c:pt idx="7">
                  <c:v>2.41</c:v>
                </c:pt>
                <c:pt idx="8">
                  <c:v>#N/A</c:v>
                </c:pt>
                <c:pt idx="9">
                  <c:v>2.2000000000000002</c:v>
                </c:pt>
              </c:numCache>
            </c:numRef>
          </c:val>
          <c:extLst>
            <c:ext xmlns:c16="http://schemas.microsoft.com/office/drawing/2014/chart" uri="{C3380CC4-5D6E-409C-BE32-E72D297353CC}">
              <c16:uniqueId val="{00000007-1B7D-45DD-A4F1-0FEDE9BB388D}"/>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2.27</c:v>
                </c:pt>
                <c:pt idx="2">
                  <c:v>#N/A</c:v>
                </c:pt>
                <c:pt idx="3">
                  <c:v>2.2200000000000002</c:v>
                </c:pt>
                <c:pt idx="4">
                  <c:v>#N/A</c:v>
                </c:pt>
                <c:pt idx="5">
                  <c:v>2.35</c:v>
                </c:pt>
                <c:pt idx="6">
                  <c:v>#N/A</c:v>
                </c:pt>
                <c:pt idx="7">
                  <c:v>2.88</c:v>
                </c:pt>
                <c:pt idx="8">
                  <c:v>#N/A</c:v>
                </c:pt>
                <c:pt idx="9">
                  <c:v>2.5</c:v>
                </c:pt>
              </c:numCache>
            </c:numRef>
          </c:val>
          <c:extLst>
            <c:ext xmlns:c16="http://schemas.microsoft.com/office/drawing/2014/chart" uri="{C3380CC4-5D6E-409C-BE32-E72D297353CC}">
              <c16:uniqueId val="{00000008-1B7D-45DD-A4F1-0FEDE9BB38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3.87</c:v>
                </c:pt>
                <c:pt idx="2">
                  <c:v>#N/A</c:v>
                </c:pt>
                <c:pt idx="3">
                  <c:v>5.22</c:v>
                </c:pt>
                <c:pt idx="4">
                  <c:v>#N/A</c:v>
                </c:pt>
                <c:pt idx="5">
                  <c:v>4.0599999999999996</c:v>
                </c:pt>
                <c:pt idx="6">
                  <c:v>#N/A</c:v>
                </c:pt>
                <c:pt idx="7">
                  <c:v>4.3899999999999997</c:v>
                </c:pt>
                <c:pt idx="8">
                  <c:v>#N/A</c:v>
                </c:pt>
                <c:pt idx="9">
                  <c:v>4.66</c:v>
                </c:pt>
              </c:numCache>
            </c:numRef>
          </c:val>
          <c:extLst>
            <c:ext xmlns:c16="http://schemas.microsoft.com/office/drawing/2014/chart" uri="{C3380CC4-5D6E-409C-BE32-E72D297353CC}">
              <c16:uniqueId val="{00000009-1B7D-45DD-A4F1-0FEDE9BB38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1790</c:v>
                </c:pt>
                <c:pt idx="5">
                  <c:v>1794</c:v>
                </c:pt>
                <c:pt idx="8">
                  <c:v>1815</c:v>
                </c:pt>
                <c:pt idx="11">
                  <c:v>1735</c:v>
                </c:pt>
                <c:pt idx="14">
                  <c:v>1637</c:v>
                </c:pt>
              </c:numCache>
            </c:numRef>
          </c:val>
          <c:extLst>
            <c:ext xmlns:c16="http://schemas.microsoft.com/office/drawing/2014/chart" uri="{C3380CC4-5D6E-409C-BE32-E72D297353CC}">
              <c16:uniqueId val="{00000000-BB1F-4776-84B7-3D82DC1C21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1F-4776-84B7-3D82DC1C21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35</c:v>
                </c:pt>
                <c:pt idx="3">
                  <c:v>29</c:v>
                </c:pt>
                <c:pt idx="6">
                  <c:v>33</c:v>
                </c:pt>
                <c:pt idx="9">
                  <c:v>22</c:v>
                </c:pt>
                <c:pt idx="12">
                  <c:v>19</c:v>
                </c:pt>
              </c:numCache>
            </c:numRef>
          </c:val>
          <c:extLst>
            <c:ext xmlns:c16="http://schemas.microsoft.com/office/drawing/2014/chart" uri="{C3380CC4-5D6E-409C-BE32-E72D297353CC}">
              <c16:uniqueId val="{00000002-BB1F-4776-84B7-3D82DC1C21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182</c:v>
                </c:pt>
                <c:pt idx="3">
                  <c:v>189</c:v>
                </c:pt>
                <c:pt idx="6">
                  <c:v>187</c:v>
                </c:pt>
                <c:pt idx="9">
                  <c:v>178</c:v>
                </c:pt>
                <c:pt idx="12">
                  <c:v>58</c:v>
                </c:pt>
              </c:numCache>
            </c:numRef>
          </c:val>
          <c:extLst>
            <c:ext xmlns:c16="http://schemas.microsoft.com/office/drawing/2014/chart" uri="{C3380CC4-5D6E-409C-BE32-E72D297353CC}">
              <c16:uniqueId val="{00000003-BB1F-4776-84B7-3D82DC1C21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775</c:v>
                </c:pt>
                <c:pt idx="3">
                  <c:v>778</c:v>
                </c:pt>
                <c:pt idx="6">
                  <c:v>768</c:v>
                </c:pt>
                <c:pt idx="9">
                  <c:v>759</c:v>
                </c:pt>
                <c:pt idx="12">
                  <c:v>746</c:v>
                </c:pt>
              </c:numCache>
            </c:numRef>
          </c:val>
          <c:extLst>
            <c:ext xmlns:c16="http://schemas.microsoft.com/office/drawing/2014/chart" uri="{C3380CC4-5D6E-409C-BE32-E72D297353CC}">
              <c16:uniqueId val="{00000004-BB1F-4776-84B7-3D82DC1C21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1F-4776-84B7-3D82DC1C21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1F-4776-84B7-3D82DC1C21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1603</c:v>
                </c:pt>
                <c:pt idx="3">
                  <c:v>1627</c:v>
                </c:pt>
                <c:pt idx="6">
                  <c:v>1661</c:v>
                </c:pt>
                <c:pt idx="9">
                  <c:v>1583</c:v>
                </c:pt>
                <c:pt idx="12">
                  <c:v>1517</c:v>
                </c:pt>
              </c:numCache>
            </c:numRef>
          </c:val>
          <c:extLst>
            <c:ext xmlns:c16="http://schemas.microsoft.com/office/drawing/2014/chart" uri="{C3380CC4-5D6E-409C-BE32-E72D297353CC}">
              <c16:uniqueId val="{00000007-BB1F-4776-84B7-3D82DC1C21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805</c:v>
                </c:pt>
                <c:pt idx="2">
                  <c:v>#N/A</c:v>
                </c:pt>
                <c:pt idx="3">
                  <c:v>#N/A</c:v>
                </c:pt>
                <c:pt idx="4">
                  <c:v>829</c:v>
                </c:pt>
                <c:pt idx="5">
                  <c:v>#N/A</c:v>
                </c:pt>
                <c:pt idx="6">
                  <c:v>#N/A</c:v>
                </c:pt>
                <c:pt idx="7">
                  <c:v>834</c:v>
                </c:pt>
                <c:pt idx="8">
                  <c:v>#N/A</c:v>
                </c:pt>
                <c:pt idx="9">
                  <c:v>#N/A</c:v>
                </c:pt>
                <c:pt idx="10">
                  <c:v>807</c:v>
                </c:pt>
                <c:pt idx="11">
                  <c:v>#N/A</c:v>
                </c:pt>
                <c:pt idx="12">
                  <c:v>#N/A</c:v>
                </c:pt>
                <c:pt idx="13">
                  <c:v>703</c:v>
                </c:pt>
                <c:pt idx="14">
                  <c:v>#N/A</c:v>
                </c:pt>
              </c:numCache>
            </c:numRef>
          </c:val>
          <c:smooth val="0"/>
          <c:extLst>
            <c:ext xmlns:c16="http://schemas.microsoft.com/office/drawing/2014/chart" uri="{C3380CC4-5D6E-409C-BE32-E72D297353CC}">
              <c16:uniqueId val="{00000008-BB1F-4776-84B7-3D82DC1C21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17704</c:v>
                </c:pt>
                <c:pt idx="5">
                  <c:v>17156</c:v>
                </c:pt>
                <c:pt idx="8">
                  <c:v>16335</c:v>
                </c:pt>
                <c:pt idx="11">
                  <c:v>15579</c:v>
                </c:pt>
                <c:pt idx="14">
                  <c:v>15083</c:v>
                </c:pt>
              </c:numCache>
            </c:numRef>
          </c:val>
          <c:extLst>
            <c:ext xmlns:c16="http://schemas.microsoft.com/office/drawing/2014/chart" uri="{C3380CC4-5D6E-409C-BE32-E72D297353CC}">
              <c16:uniqueId val="{00000000-7D8A-4B75-B51D-E13034A6F7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331</c:v>
                </c:pt>
                <c:pt idx="5">
                  <c:v>313</c:v>
                </c:pt>
                <c:pt idx="8">
                  <c:v>282</c:v>
                </c:pt>
                <c:pt idx="11">
                  <c:v>247</c:v>
                </c:pt>
                <c:pt idx="14">
                  <c:v>218</c:v>
                </c:pt>
              </c:numCache>
            </c:numRef>
          </c:val>
          <c:extLst>
            <c:ext xmlns:c16="http://schemas.microsoft.com/office/drawing/2014/chart" uri="{C3380CC4-5D6E-409C-BE32-E72D297353CC}">
              <c16:uniqueId val="{00000001-7D8A-4B75-B51D-E13034A6F7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2042</c:v>
                </c:pt>
                <c:pt idx="5">
                  <c:v>2657</c:v>
                </c:pt>
                <c:pt idx="8">
                  <c:v>3684</c:v>
                </c:pt>
                <c:pt idx="11">
                  <c:v>4041</c:v>
                </c:pt>
                <c:pt idx="14">
                  <c:v>4225</c:v>
                </c:pt>
              </c:numCache>
            </c:numRef>
          </c:val>
          <c:extLst>
            <c:ext xmlns:c16="http://schemas.microsoft.com/office/drawing/2014/chart" uri="{C3380CC4-5D6E-409C-BE32-E72D297353CC}">
              <c16:uniqueId val="{00000002-7D8A-4B75-B51D-E13034A6F7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8A-4B75-B51D-E13034A6F7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8A-4B75-B51D-E13034A6F7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8A-4B75-B51D-E13034A6F7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1486</c:v>
                </c:pt>
                <c:pt idx="3">
                  <c:v>1502</c:v>
                </c:pt>
                <c:pt idx="6">
                  <c:v>1478</c:v>
                </c:pt>
                <c:pt idx="9">
                  <c:v>1619</c:v>
                </c:pt>
                <c:pt idx="12">
                  <c:v>1641</c:v>
                </c:pt>
              </c:numCache>
            </c:numRef>
          </c:val>
          <c:extLst>
            <c:ext xmlns:c16="http://schemas.microsoft.com/office/drawing/2014/chart" uri="{C3380CC4-5D6E-409C-BE32-E72D297353CC}">
              <c16:uniqueId val="{00000006-7D8A-4B75-B51D-E13034A6F7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573</c:v>
                </c:pt>
                <c:pt idx="3">
                  <c:v>425</c:v>
                </c:pt>
                <c:pt idx="6">
                  <c:v>267</c:v>
                </c:pt>
                <c:pt idx="9">
                  <c:v>139</c:v>
                </c:pt>
                <c:pt idx="12">
                  <c:v>93</c:v>
                </c:pt>
              </c:numCache>
            </c:numRef>
          </c:val>
          <c:extLst>
            <c:ext xmlns:c16="http://schemas.microsoft.com/office/drawing/2014/chart" uri="{C3380CC4-5D6E-409C-BE32-E72D297353CC}">
              <c16:uniqueId val="{00000007-7D8A-4B75-B51D-E13034A6F7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9226</c:v>
                </c:pt>
                <c:pt idx="3">
                  <c:v>8694</c:v>
                </c:pt>
                <c:pt idx="6">
                  <c:v>8151</c:v>
                </c:pt>
                <c:pt idx="9">
                  <c:v>7688</c:v>
                </c:pt>
                <c:pt idx="12">
                  <c:v>7215</c:v>
                </c:pt>
              </c:numCache>
            </c:numRef>
          </c:val>
          <c:extLst>
            <c:ext xmlns:c16="http://schemas.microsoft.com/office/drawing/2014/chart" uri="{C3380CC4-5D6E-409C-BE32-E72D297353CC}">
              <c16:uniqueId val="{00000008-7D8A-4B75-B51D-E13034A6F7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316</c:v>
                </c:pt>
                <c:pt idx="3">
                  <c:v>287</c:v>
                </c:pt>
                <c:pt idx="6">
                  <c:v>115</c:v>
                </c:pt>
                <c:pt idx="9">
                  <c:v>96</c:v>
                </c:pt>
                <c:pt idx="12">
                  <c:v>76</c:v>
                </c:pt>
              </c:numCache>
            </c:numRef>
          </c:val>
          <c:extLst>
            <c:ext xmlns:c16="http://schemas.microsoft.com/office/drawing/2014/chart" uri="{C3380CC4-5D6E-409C-BE32-E72D297353CC}">
              <c16:uniqueId val="{00000009-7D8A-4B75-B51D-E13034A6F7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14371</c:v>
                </c:pt>
                <c:pt idx="3">
                  <c:v>13757</c:v>
                </c:pt>
                <c:pt idx="6">
                  <c:v>13605</c:v>
                </c:pt>
                <c:pt idx="9">
                  <c:v>12905</c:v>
                </c:pt>
                <c:pt idx="12">
                  <c:v>12727</c:v>
                </c:pt>
              </c:numCache>
            </c:numRef>
          </c:val>
          <c:extLst>
            <c:ext xmlns:c16="http://schemas.microsoft.com/office/drawing/2014/chart" uri="{C3380CC4-5D6E-409C-BE32-E72D297353CC}">
              <c16:uniqueId val="{0000000A-7D8A-4B75-B51D-E13034A6F7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5895</c:v>
                </c:pt>
                <c:pt idx="2">
                  <c:v>#N/A</c:v>
                </c:pt>
                <c:pt idx="3">
                  <c:v>#N/A</c:v>
                </c:pt>
                <c:pt idx="4">
                  <c:v>4539</c:v>
                </c:pt>
                <c:pt idx="5">
                  <c:v>#N/A</c:v>
                </c:pt>
                <c:pt idx="6">
                  <c:v>#N/A</c:v>
                </c:pt>
                <c:pt idx="7">
                  <c:v>3314</c:v>
                </c:pt>
                <c:pt idx="8">
                  <c:v>#N/A</c:v>
                </c:pt>
                <c:pt idx="9">
                  <c:v>#N/A</c:v>
                </c:pt>
                <c:pt idx="10">
                  <c:v>2578</c:v>
                </c:pt>
                <c:pt idx="11">
                  <c:v>#N/A</c:v>
                </c:pt>
                <c:pt idx="12">
                  <c:v>#N/A</c:v>
                </c:pt>
                <c:pt idx="13">
                  <c:v>2226</c:v>
                </c:pt>
                <c:pt idx="14">
                  <c:v>#N/A</c:v>
                </c:pt>
              </c:numCache>
            </c:numRef>
          </c:val>
          <c:smooth val="0"/>
          <c:extLst>
            <c:ext xmlns:c16="http://schemas.microsoft.com/office/drawing/2014/chart" uri="{C3380CC4-5D6E-409C-BE32-E72D297353CC}">
              <c16:uniqueId val="{0000000B-7D8A-4B75-B51D-E13034A6F7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2538</c:v>
                </c:pt>
                <c:pt idx="1">
                  <c:v>2354</c:v>
                </c:pt>
                <c:pt idx="2">
                  <c:v>2490</c:v>
                </c:pt>
              </c:numCache>
            </c:numRef>
          </c:val>
          <c:extLst>
            <c:ext xmlns:c16="http://schemas.microsoft.com/office/drawing/2014/chart" uri="{C3380CC4-5D6E-409C-BE32-E72D297353CC}">
              <c16:uniqueId val="{00000000-263D-4342-B218-2ED089DF63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c:v>
                </c:pt>
                <c:pt idx="1">
                  <c:v>525</c:v>
                </c:pt>
                <c:pt idx="2">
                  <c:v>569</c:v>
                </c:pt>
              </c:numCache>
            </c:numRef>
          </c:val>
          <c:extLst>
            <c:ext xmlns:c16="http://schemas.microsoft.com/office/drawing/2014/chart" uri="{C3380CC4-5D6E-409C-BE32-E72D297353CC}">
              <c16:uniqueId val="{00000001-263D-4342-B218-2ED089DF63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1561</c:v>
                </c:pt>
                <c:pt idx="1">
                  <c:v>1814</c:v>
                </c:pt>
                <c:pt idx="2">
                  <c:v>1893</c:v>
                </c:pt>
              </c:numCache>
            </c:numRef>
          </c:val>
          <c:extLst>
            <c:ext xmlns:c16="http://schemas.microsoft.com/office/drawing/2014/chart" uri="{C3380CC4-5D6E-409C-BE32-E72D297353CC}">
              <c16:uniqueId val="{00000002-263D-4342-B218-2ED089DF63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{26E18934-71E5-4B2A-A043-FC437DA9E83B}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857-4C46-B438-3488F33D7B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{3B6B609B-9424-422E-86C8-BCF7A39041F3}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57-4C46-B438-3488F33D7B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{228488B6-16E5-4EC3-A115-B97A19E61366}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57-4C46-B438-3488F33D7B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{83CED06B-07B7-4722-A35B-9E43C05859DF}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57-4C46-B438-3488F33D7B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{F0A89462-77C2-46FA-A46B-80F75D18BE34}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57-4C46-B438-3488F33D7B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{2F2F4B73-D972-4902-A84B-8ED6DC3E86A4}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857-4C46-B438-3488F33D7B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{DBE620CE-8573-4FEF-9F7F-7525D4C3CDD6}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857-4C46-B438-3488F33D7B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{CA63F57B-A0A1-4657-83E8-53D1649514C7}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857-4C46-B438-3488F33D7B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{B9B01AB3-C87D-42B5-B840-C665BC40EA40}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857-4C46-B438-3488F33D7B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59.3</c:v>
                </c:pt>
                <c:pt idx="16">
                  <c:v>60.5</c:v>
                </c:pt>
                <c:pt idx="24">
                  <c:v>62.1</c:v>
                </c:pt>
                <c:pt idx="32">
                  <c:v>63.7</c:v>
                </c:pt>
              </c:numCache>
            </c:numRef>
          </c:xVal>
          <c:yVal>
            <c:numRef>
              <c:f>公会計指標分析・財政指標組合せ分析表!$BP$51:$DC$51</c:f>
              <c:numCache>
                <c:formatCode>#,##0.0;"▲ "#,##0.0</c:formatCode>
                <c:ptCount val="40"/>
                <c:pt idx="0">
                  <c:v>70.3</c:v>
                </c:pt>
                <c:pt idx="8">
                  <c:v>52.7</c:v>
                </c:pt>
                <c:pt idx="16">
                  <c:v>36.6</c:v>
                </c:pt>
                <c:pt idx="24">
                  <c:v>29.7</c:v>
                </c:pt>
                <c:pt idx="32">
                  <c:v>25.7</c:v>
                </c:pt>
              </c:numCache>
            </c:numRef>
          </c:yVal>
          <c:smooth val="0"/>
          <c:extLst>
            <c:ext xmlns:c16="http://schemas.microsoft.com/office/drawing/2014/chart" uri="{C3380CC4-5D6E-409C-BE32-E72D297353CC}">
              <c16:uniqueId val="{00000009-6857-4C46-B438-3488F33D7B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{6EB5DC39-9490-4768-9EE6-532026F9582D}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857-4C46-B438-3488F33D7B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{0634F39A-1824-426E-BC60-20865D0CCD65}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57-4C46-B438-3488F33D7B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{4B2821AD-C488-40A1-83B3-F9450DE04B30}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57-4C46-B438-3488F33D7B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{BDFA62A7-C93F-4306-A35D-24BFEC2DCED6}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57-4C46-B438-3488F33D7B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{DE147AFD-00D4-41B0-B630-DCCF80B11108}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57-4C46-B438-3488F33D7B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{C77ED369-9C33-4863-B791-9E530F41E921}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857-4C46-B438-3488F33D7B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{A21E7A4C-4881-40E2-B6FD-C063A1C75D3B}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857-4C46-B438-3488F33D7B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{6A9F7FBA-92B3-4385-A2AE-94EE0786716C}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857-4C46-B438-3488F33D7B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{89FD738E-4CE5-4918-BF80-61F50AC79431}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857-4C46-B438-3488F33D7B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857-4C46-B438-3488F33D7B52}"/>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{16C7E660-6D5D-4447-A7AE-3D59D6E43551}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3C-41C3-A9E0-4CB9326606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{E840BB1B-C112-4007-80B1-52DE8E6290C0}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3C-41C3-A9E0-4CB9326606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{7A80CFEF-BC87-4B93-8E43-3B875EE3378D}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3C-41C3-A9E0-4CB9326606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{51BE7FA6-272A-4346-842A-07A36C9F91B8}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3C-41C3-A9E0-4CB9326606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{15321544-8BC9-4176-B6F3-C9D74507C12A}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3C-41C3-A9E0-4CB9326606A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{49F0C766-EA34-44E9-AEF0-3BECFD6EF1E6}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3C-41C3-A9E0-4CB9326606A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{B4B62250-5630-4632-9F0F-ECAF9FBD9498}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3C-41C3-A9E0-4CB9326606A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{0D062E45-78E8-4C37-8BFA-2719DCCAD111}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3C-41C3-A9E0-4CB9326606A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{3E634F02-3A93-4654-9C20-D92ED18F47CA}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3C-41C3-A9E0-4CB9326606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9.6</c:v>
                </c:pt>
                <c:pt idx="16">
                  <c:v>9.4</c:v>
                </c:pt>
                <c:pt idx="24">
                  <c:v>9.3000000000000007</c:v>
                </c:pt>
                <c:pt idx="32">
                  <c:v>8.9</c:v>
                </c:pt>
              </c:numCache>
            </c:numRef>
          </c:xVal>
          <c:yVal>
            <c:numRef>
              <c:f>公会計指標分析・財政指標組合せ分析表!$BP$73:$DC$73</c:f>
              <c:numCache>
                <c:formatCode>#,##0.0;"▲ "#,##0.0</c:formatCode>
                <c:ptCount val="40"/>
                <c:pt idx="0">
                  <c:v>70.3</c:v>
                </c:pt>
                <c:pt idx="8">
                  <c:v>52.7</c:v>
                </c:pt>
                <c:pt idx="16">
                  <c:v>36.6</c:v>
                </c:pt>
                <c:pt idx="24">
                  <c:v>29.7</c:v>
                </c:pt>
                <c:pt idx="32">
                  <c:v>25.7</c:v>
                </c:pt>
              </c:numCache>
            </c:numRef>
          </c:yVal>
          <c:smooth val="0"/>
          <c:extLst>
            <c:ext xmlns:c16="http://schemas.microsoft.com/office/drawing/2014/chart" uri="{C3380CC4-5D6E-409C-BE32-E72D297353CC}">
              <c16:uniqueId val="{00000009-243C-41C3-A9E0-4CB9326606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{8BEC022F-5690-46AC-BC61-D631014E33E0}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3C-41C3-A9E0-4CB9326606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{9FF6573B-7AB0-4E56-861D-EEFBD9ACECAE}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3C-41C3-A9E0-4CB9326606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{8B7C624A-D06E-490B-A2FD-1487C3DAAB22}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3C-41C3-A9E0-4CB9326606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{321ABDBC-4BD3-4F22-BBD8-2B9454F6B305}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3C-41C3-A9E0-4CB9326606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{C0F671AA-7885-4951-927E-73CC3B294177}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3C-41C3-A9E0-4CB9326606A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{CAD1799C-FC68-43D5-91B8-7E30C1577C45}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3C-41C3-A9E0-4CB9326606A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{3C81EA3B-AE7C-439A-B846-1C4944C444CD}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3C-41C3-A9E0-4CB9326606A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{D2ED5EBE-80DE-48BB-9934-4B5F3731BA15}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3C-41C3-A9E0-4CB9326606A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{D94AC239-04BC-4D19-8705-3669FCEA8144}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3C-41C3-A9E0-4CB9326606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43C-41C3-A9E0-4CB9326606A0}"/>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年度に発行した臨時財政対策債や、平成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年度に発行した道路整備等に要した旧合併特例事業債の元金償還が終了したことなどにより減となった。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組合等が起こした地方債の元利償還金に対する負担金等は、八郎湖周辺清掃事務組合の地方債の償還が終了したことにより減となった。</a:t>
          </a:r>
        </a:p>
        <a:p>
          <a:r>
            <a:rPr kumimoji="1" lang="ja-JP" altLang="en-US" sz="1400">
              <a:latin typeface="ＭＳ ゴシック" pitchFamily="49" charset="-128"/>
              <a:ea typeface="ＭＳ ゴシック" pitchFamily="49" charset="-128"/>
            </a:rPr>
            <a:t>　公債費においては、借換えや地方債発行の抑制により削減を図ってきたが、令和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年度に実施する児童福祉施設等の大規模建設事業の実施に伴い今後は上昇する見込み。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満期一括償還の地方債を発行していないため、該当する数値なし。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○一般会計等に係る地方債の現在高</a:t>
          </a:r>
        </a:p>
        <a:p>
          <a:r>
            <a:rPr kumimoji="1" lang="ja-JP" altLang="en-US" sz="1200">
              <a:latin typeface="ＭＳ ゴシック" pitchFamily="49" charset="-128"/>
              <a:ea typeface="ＭＳ ゴシック" pitchFamily="49" charset="-128"/>
            </a:rPr>
            <a:t>　第４次男鹿市行政改革大綱に基づき地方債の発行の抑制を図ったことや、既発債の償還終了により残高は減少している。	</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公営企業債発行を伴う事業費が減少傾向にあることにより、繰入見込額も減少している。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○組合等負担等見込額</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八郎湖周辺清掃事務組合が発行した地方債の償還が終了したことにより、負担等見込額も減少している。</a:t>
          </a:r>
        </a:p>
        <a:p>
          <a:r>
            <a:rPr kumimoji="1" lang="ja-JP" altLang="en-US" sz="1200">
              <a:latin typeface="ＭＳ ゴシック" pitchFamily="49" charset="-128"/>
              <a:ea typeface="ＭＳ ゴシック" pitchFamily="49" charset="-128"/>
            </a:rPr>
            <a:t>○充当可能基金</a:t>
          </a:r>
        </a:p>
        <a:p>
          <a:r>
            <a:rPr kumimoji="1" lang="ja-JP" altLang="en-US" sz="1200">
              <a:latin typeface="ＭＳ ゴシック" pitchFamily="49" charset="-128"/>
              <a:ea typeface="ＭＳ ゴシック" pitchFamily="49" charset="-128"/>
            </a:rPr>
            <a:t>　財政調整基金、減債基金の積み増しにより、残高が増加した。</a:t>
          </a:r>
        </a:p>
        <a:p>
          <a:r>
            <a:rPr kumimoji="1" lang="ja-JP" altLang="en-US" sz="1200">
              <a:latin typeface="ＭＳ ゴシック" pitchFamily="49" charset="-128"/>
              <a:ea typeface="ＭＳ ゴシック" pitchFamily="49" charset="-128"/>
            </a:rPr>
            <a:t>○基準財政需要額算入見込額</a:t>
          </a:r>
        </a:p>
        <a:p>
          <a:r>
            <a:rPr kumimoji="1" lang="ja-JP" altLang="en-US" sz="1200">
              <a:latin typeface="ＭＳ ゴシック" pitchFamily="49" charset="-128"/>
              <a:ea typeface="ＭＳ ゴシック" pitchFamily="49" charset="-128"/>
            </a:rPr>
            <a:t>　主に一般会計及び下水道事業会計に係る地方債において、発行額の減少や既発債の償還終了などにより減となっている。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今後も充当可能基金残高の確保に努めるほか、地方債残高の減少に引き続き努め、将来負担の軽減を図っていく。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秋田県男鹿市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教育施設整備基金を小学校大規模改修事業の財源として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万円、過疎地域持続的発展基金を公共施設維持補修の財源として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万円取り崩した一方、財政調整基金における決算剰余金の積立のほか、教育施設整備基金や減債基金への積立を行い、基金全体では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基金残高は、増加傾向にあるものの、令和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年度から小学校の大規模改修や児童施設の新設等の大規模建設事業の本体工事が開始し、令和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建設事業にかかる地方債の償還も開始することから、その財源の一部として減債基金の取り崩しを予定しており、今後は減少が見込まれる。今後も特定目的基金や減債基金を計画的に積立てるとともに、財政調整基金においては、不測の事態に備え適正な額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・地域振興基金：市民の連帯の強化及び地域振興に資する施策の推進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住民の日常的な移動のための交通手段の確保、地域医療の確保、集落の維持及び活性化その他の住民が将来にわたり安全に安心して暮らすことのできる地域社会の実現など過疎地域の持続的発展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・教育施設整備基金：市の学校施設及び社会教育施設の整備の推進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・森林環境譲与税基金：森林の整備、森林の整備を担うべき人材の育成及び確保、森林の有する公益的機能に関する普及啓発、木材の利用促進その他の森林の整備の促進に関する施策の推進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・企業版ふるさと納税地方創生基金：地域における就業の機会の創出、経済基盤の強化又は生活環境の整備に資する事業など、まち・ひと・しごと創生寄附活用事業に関する施策の推進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・過疎地域持続的発展基金：公共施設維持補修の財源として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万円を取り崩した一方、過疎対策事業債を原資とし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年度に実施する小学校大規模改修の事業費に充てるため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年度以降も教育施設の改修が見込まれるため、その事業費に充てるため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万円を積み立てた一方、森林整備等の事業費に充てるため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・企業版ふるさと納税地方創生基金：企業版ふるさと納税を原資とし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・過疎地域自立促進基金：過疎対策事業債を原資として積み立て、過疎地域持続的発展計画に基づく事業の財源として取崩しを予定。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・教育施設整備基金：将来的な統廃合に伴う小中学校の改修や教育施設の改修等に要する経費の一部に充てるため、計画的な積立を検討する。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・その他：将来的に想定される庁舎新築に要する経費の一部に充てるための基金の設置を検討する。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主に、歳出において補助費等、公債費における一般財源が減となったこと、歳入において、市税が増となったことから残高が増加したものである。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不測の事態や大規模災害に備え、標準財政規模の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％程度を維持することに努める。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大規模な建設事業に係る公債費の負担軽減のため計画的に積み立てる。今後は大規模建設事業にかかる地方債や臨時財政対策債の償還の財源として取り崩す予定であり、減少する見込み。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年度にかけて庁舎大規模改修を実施したものの、昭和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年代に建設した公共施設の多くが耐用年数を超過し、老朽化が進んでいる。</a:t>
          </a:r>
        </a:p>
        <a:p>
          <a:r>
            <a:rPr kumimoji="1" lang="ja-JP" altLang="en-US" sz="1100">
              <a:latin typeface="ＭＳ Ｐゴシック" panose="020B0600070205080204" pitchFamily="50" charset="-128"/>
              <a:ea typeface="ＭＳ Ｐゴシック" panose="020B0600070205080204" pitchFamily="50" charset="-128"/>
            </a:rPr>
            <a:t>男鹿市公共施設等総合管理計画及び個別施設計画に基づき、予防保全型の維持管理による公共施設の長寿命化を図るとともに、統廃合を含めた再配置による質・量の最適化に取り組んでいく。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133244</xdr:rowOff>
    </xdr:from>
    <xdr:to>
      <xdr:col>23</xdr:col>
      <xdr:colOff>136525</xdr:colOff>
      <xdr:row>31</xdr:row>
      <xdr:rowOff>63394</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156121</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99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104458</xdr:rowOff>
    </xdr:from>
    <xdr:to>
      <xdr:col>19</xdr:col>
      <xdr:colOff>187325</xdr:colOff>
      <xdr:row>31</xdr:row>
      <xdr:rowOff>34608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155258</xdr:rowOff>
    </xdr:from>
    <xdr:to>
      <xdr:col>23</xdr:col>
      <xdr:colOff>85725</xdr:colOff>
      <xdr:row>31</xdr:row>
      <xdr:rowOff>12594</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070283"/>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75671</xdr:rowOff>
    </xdr:from>
    <xdr:to>
      <xdr:col>15</xdr:col>
      <xdr:colOff>187325</xdr:colOff>
      <xdr:row>31</xdr:row>
      <xdr:rowOff>5821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126471</xdr:rowOff>
    </xdr:from>
    <xdr:to>
      <xdr:col>19</xdr:col>
      <xdr:colOff>136525</xdr:colOff>
      <xdr:row>30</xdr:row>
      <xdr:rowOff>155258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41496"/>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54081</xdr:rowOff>
    </xdr:from>
    <xdr:to>
      <xdr:col>11</xdr:col>
      <xdr:colOff>187325</xdr:colOff>
      <xdr:row>30</xdr:row>
      <xdr:rowOff>155681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104881</xdr:rowOff>
    </xdr:from>
    <xdr:to>
      <xdr:col>15</xdr:col>
      <xdr:colOff>136525</xdr:colOff>
      <xdr:row>30</xdr:row>
      <xdr:rowOff>126471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1990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25294</xdr:rowOff>
    </xdr:from>
    <xdr:to>
      <xdr:col>7</xdr:col>
      <xdr:colOff>187325</xdr:colOff>
      <xdr:row>30</xdr:row>
      <xdr:rowOff>126894</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76094</xdr:rowOff>
    </xdr:from>
    <xdr:to>
      <xdr:col>11</xdr:col>
      <xdr:colOff>136525</xdr:colOff>
      <xdr:row>30</xdr:row>
      <xdr:rowOff>104881</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91119"/>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51135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758</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143421</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71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年度まで年々改善傾向にあったが、令和４年度以降比率が上昇し、類似団体平均を上回っている。将来負担額において、平成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地方債の発行抑制に取り組んだことにより、地方債現在高の減があったことや、一部事務組合が発行した地方債の償還終了による組合負担等見込額の減により減少傾向にあるが、経常一般財源等（歳入）等におい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経常一般財源等のうち臨時財政対策債発行可能額が減となっていることから比率が上昇している。今後はより一層歳入の確保や事業の見直しなどに取り組み、基金残高の増加を図り、債務償還比率の縮減につなげ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45685</xdr:rowOff>
    </xdr:from>
    <xdr:to>
      <xdr:col>76</xdr:col>
      <xdr:colOff>73025</xdr:colOff>
      <xdr:row>30</xdr:row>
      <xdr:rowOff>147285</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9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24112</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9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26613</xdr:rowOff>
    </xdr:from>
    <xdr:to>
      <xdr:col>72</xdr:col>
      <xdr:colOff>123825</xdr:colOff>
      <xdr:row>30</xdr:row>
      <xdr:rowOff>128213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77413</xdr:rowOff>
    </xdr:from>
    <xdr:to>
      <xdr:col>76</xdr:col>
      <xdr:colOff>22225</xdr:colOff>
      <xdr:row>30</xdr:row>
      <xdr:rowOff>96485</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5992438"/>
          <a:ext cx="7112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119860</xdr:rowOff>
    </xdr:from>
    <xdr:to>
      <xdr:col>68</xdr:col>
      <xdr:colOff>123825</xdr:colOff>
      <xdr:row>30</xdr:row>
      <xdr:rowOff>50010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8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170660</xdr:rowOff>
    </xdr:from>
    <xdr:to>
      <xdr:col>72</xdr:col>
      <xdr:colOff>73025</xdr:colOff>
      <xdr:row>30</xdr:row>
      <xdr:rowOff>77413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14235"/>
          <a:ext cx="7620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145359</xdr:rowOff>
    </xdr:from>
    <xdr:to>
      <xdr:col>64</xdr:col>
      <xdr:colOff>123825</xdr:colOff>
      <xdr:row>31</xdr:row>
      <xdr:rowOff>75509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0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170660</xdr:rowOff>
    </xdr:from>
    <xdr:to>
      <xdr:col>68</xdr:col>
      <xdr:colOff>73025</xdr:colOff>
      <xdr:row>31</xdr:row>
      <xdr:rowOff>24709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14235"/>
          <a:ext cx="762000" cy="1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112325</xdr:rowOff>
    </xdr:from>
    <xdr:to>
      <xdr:col>60</xdr:col>
      <xdr:colOff>123825</xdr:colOff>
      <xdr:row>32</xdr:row>
      <xdr:rowOff>42475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24709</xdr:rowOff>
    </xdr:from>
    <xdr:to>
      <xdr:col>64</xdr:col>
      <xdr:colOff>73025</xdr:colOff>
      <xdr:row>31</xdr:row>
      <xdr:rowOff>163125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111184"/>
          <a:ext cx="762000" cy="1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119340</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66537</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63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92036</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83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33602</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29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89535</xdr:rowOff>
    </xdr:from>
    <xdr:to>
      <xdr:col>24</xdr:col>
      <xdr:colOff>63500</xdr:colOff>
      <xdr:row>37</xdr:row>
      <xdr:rowOff>121920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331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89535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00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145415</xdr:rowOff>
    </xdr:from>
    <xdr:to>
      <xdr:col>10</xdr:col>
      <xdr:colOff>165100</xdr:colOff>
      <xdr:row>37</xdr:row>
      <xdr:rowOff>75565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24765</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684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24765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36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92092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18847</xdr:rowOff>
    </xdr:from>
    <xdr:to>
      <xdr:col>55</xdr:col>
      <xdr:colOff>50800</xdr:colOff>
      <xdr:row>38</xdr:row>
      <xdr:rowOff>120447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53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41724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38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39250</xdr:rowOff>
    </xdr:from>
    <xdr:to>
      <xdr:col>50</xdr:col>
      <xdr:colOff>165100</xdr:colOff>
      <xdr:row>38</xdr:row>
      <xdr:rowOff>140850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55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69647</xdr:rowOff>
    </xdr:from>
    <xdr:to>
      <xdr:col>55</xdr:col>
      <xdr:colOff>0</xdr:colOff>
      <xdr:row>38</xdr:row>
      <xdr:rowOff>90050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584747"/>
          <a:ext cx="838200" cy="2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57785</xdr:rowOff>
    </xdr:from>
    <xdr:to>
      <xdr:col>46</xdr:col>
      <xdr:colOff>38100</xdr:colOff>
      <xdr:row>38</xdr:row>
      <xdr:rowOff>159385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90050</xdr:rowOff>
    </xdr:from>
    <xdr:to>
      <xdr:col>50</xdr:col>
      <xdr:colOff>114300</xdr:colOff>
      <xdr:row>38</xdr:row>
      <xdr:rowOff>108585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605150"/>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74454</xdr:rowOff>
    </xdr:from>
    <xdr:to>
      <xdr:col>41</xdr:col>
      <xdr:colOff>101600</xdr:colOff>
      <xdr:row>39</xdr:row>
      <xdr:rowOff>4604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5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108585</xdr:rowOff>
    </xdr:from>
    <xdr:to>
      <xdr:col>45</xdr:col>
      <xdr:colOff>177800</xdr:colOff>
      <xdr:row>38</xdr:row>
      <xdr:rowOff>125254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623685"/>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89865</xdr:rowOff>
    </xdr:from>
    <xdr:to>
      <xdr:col>36</xdr:col>
      <xdr:colOff>165100</xdr:colOff>
      <xdr:row>39</xdr:row>
      <xdr:rowOff>20015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6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125254</xdr:rowOff>
    </xdr:from>
    <xdr:to>
      <xdr:col>41</xdr:col>
      <xdr:colOff>50800</xdr:colOff>
      <xdr:row>38</xdr:row>
      <xdr:rowOff>140665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640354"/>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157377</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32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4462</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3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21131</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3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36542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3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11249</xdr:rowOff>
    </xdr:from>
    <xdr:to>
      <xdr:col>24</xdr:col>
      <xdr:colOff>114300</xdr:colOff>
      <xdr:row>60</xdr:row>
      <xdr:rowOff>112849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34126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4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62049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245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135346</xdr:rowOff>
    </xdr:from>
    <xdr:to>
      <xdr:col>15</xdr:col>
      <xdr:colOff>101600</xdr:colOff>
      <xdr:row>60</xdr:row>
      <xdr:rowOff>65496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14696</xdr:rowOff>
    </xdr:from>
    <xdr:to>
      <xdr:col>19</xdr:col>
      <xdr:colOff>177800</xdr:colOff>
      <xdr:row>60</xdr:row>
      <xdr:rowOff>37556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01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14696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2902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3266</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2641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82023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126062</xdr:rowOff>
    </xdr:from>
    <xdr:to>
      <xdr:col>55</xdr:col>
      <xdr:colOff>50800</xdr:colOff>
      <xdr:row>63</xdr:row>
      <xdr:rowOff>56212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104489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73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133996</xdr:rowOff>
    </xdr:from>
    <xdr:to>
      <xdr:col>50</xdr:col>
      <xdr:colOff>165100</xdr:colOff>
      <xdr:row>63</xdr:row>
      <xdr:rowOff>64146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5412</xdr:rowOff>
    </xdr:from>
    <xdr:to>
      <xdr:col>55</xdr:col>
      <xdr:colOff>0</xdr:colOff>
      <xdr:row>63</xdr:row>
      <xdr:rowOff>13346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06762"/>
          <a:ext cx="838200" cy="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142020</xdr:rowOff>
    </xdr:from>
    <xdr:to>
      <xdr:col>46</xdr:col>
      <xdr:colOff>38100</xdr:colOff>
      <xdr:row>63</xdr:row>
      <xdr:rowOff>72170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13346</xdr:rowOff>
    </xdr:from>
    <xdr:to>
      <xdr:col>50</xdr:col>
      <xdr:colOff>114300</xdr:colOff>
      <xdr:row>63</xdr:row>
      <xdr:rowOff>21370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14696"/>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152721</xdr:rowOff>
    </xdr:from>
    <xdr:to>
      <xdr:col>41</xdr:col>
      <xdr:colOff>101600</xdr:colOff>
      <xdr:row>63</xdr:row>
      <xdr:rowOff>82871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21370</xdr:rowOff>
    </xdr:from>
    <xdr:to>
      <xdr:col>45</xdr:col>
      <xdr:colOff>177800</xdr:colOff>
      <xdr:row>63</xdr:row>
      <xdr:rowOff>32071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822720"/>
          <a:ext cx="889000" cy="1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157852</xdr:rowOff>
    </xdr:from>
    <xdr:to>
      <xdr:col>36</xdr:col>
      <xdr:colOff>165100</xdr:colOff>
      <xdr:row>63</xdr:row>
      <xdr:rowOff>88002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32071</xdr:rowOff>
    </xdr:from>
    <xdr:to>
      <xdr:col>41</xdr:col>
      <xdr:colOff>50800</xdr:colOff>
      <xdr:row>63</xdr:row>
      <xdr:rowOff>37202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33421"/>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55273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85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63297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86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73998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87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79129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88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122555</xdr:rowOff>
    </xdr:from>
    <xdr:to>
      <xdr:col>24</xdr:col>
      <xdr:colOff>114300</xdr:colOff>
      <xdr:row>86</xdr:row>
      <xdr:rowOff>52705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37482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61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103505</xdr:rowOff>
    </xdr:from>
    <xdr:to>
      <xdr:col>20</xdr:col>
      <xdr:colOff>38100</xdr:colOff>
      <xdr:row>86</xdr:row>
      <xdr:rowOff>33655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154305</xdr:rowOff>
    </xdr:from>
    <xdr:to>
      <xdr:col>24</xdr:col>
      <xdr:colOff>63500</xdr:colOff>
      <xdr:row>86</xdr:row>
      <xdr:rowOff>1905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7275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86361</xdr:rowOff>
    </xdr:from>
    <xdr:to>
      <xdr:col>15</xdr:col>
      <xdr:colOff>101600</xdr:colOff>
      <xdr:row>86</xdr:row>
      <xdr:rowOff>16511</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137161</xdr:rowOff>
    </xdr:from>
    <xdr:to>
      <xdr:col>19</xdr:col>
      <xdr:colOff>177800</xdr:colOff>
      <xdr:row>85</xdr:row>
      <xdr:rowOff>154305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7104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71120</xdr:rowOff>
    </xdr:from>
    <xdr:to>
      <xdr:col>10</xdr:col>
      <xdr:colOff>165100</xdr:colOff>
      <xdr:row>86</xdr:row>
      <xdr:rowOff>1270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121920</xdr:rowOff>
    </xdr:from>
    <xdr:to>
      <xdr:col>15</xdr:col>
      <xdr:colOff>50800</xdr:colOff>
      <xdr:row>85</xdr:row>
      <xdr:rowOff>137161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6951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42545</xdr:rowOff>
    </xdr:from>
    <xdr:to>
      <xdr:col>6</xdr:col>
      <xdr:colOff>38100</xdr:colOff>
      <xdr:row>85</xdr:row>
      <xdr:rowOff>144145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93345</xdr:rowOff>
    </xdr:from>
    <xdr:to>
      <xdr:col>10</xdr:col>
      <xdr:colOff>114300</xdr:colOff>
      <xdr:row>85</xdr:row>
      <xdr:rowOff>121920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666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24782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7638</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163847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135272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102926</xdr:rowOff>
    </xdr:from>
    <xdr:to>
      <xdr:col>55</xdr:col>
      <xdr:colOff>50800</xdr:colOff>
      <xdr:row>86</xdr:row>
      <xdr:rowOff>33076</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104663</xdr:rowOff>
    </xdr:from>
    <xdr:to>
      <xdr:col>50</xdr:col>
      <xdr:colOff>165100</xdr:colOff>
      <xdr:row>86</xdr:row>
      <xdr:rowOff>34813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153726</xdr:rowOff>
    </xdr:from>
    <xdr:to>
      <xdr:col>55</xdr:col>
      <xdr:colOff>0</xdr:colOff>
      <xdr:row>85</xdr:row>
      <xdr:rowOff>155463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26976"/>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106218</xdr:rowOff>
    </xdr:from>
    <xdr:to>
      <xdr:col>46</xdr:col>
      <xdr:colOff>38100</xdr:colOff>
      <xdr:row>86</xdr:row>
      <xdr:rowOff>36368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155463</xdr:rowOff>
    </xdr:from>
    <xdr:to>
      <xdr:col>50</xdr:col>
      <xdr:colOff>114300</xdr:colOff>
      <xdr:row>85</xdr:row>
      <xdr:rowOff>157018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2871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107680</xdr:rowOff>
    </xdr:from>
    <xdr:to>
      <xdr:col>41</xdr:col>
      <xdr:colOff>101600</xdr:colOff>
      <xdr:row>86</xdr:row>
      <xdr:rowOff>37830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157018</xdr:rowOff>
    </xdr:from>
    <xdr:to>
      <xdr:col>45</xdr:col>
      <xdr:colOff>177800</xdr:colOff>
      <xdr:row>85</xdr:row>
      <xdr:rowOff>158480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30268"/>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108869</xdr:rowOff>
    </xdr:from>
    <xdr:to>
      <xdr:col>36</xdr:col>
      <xdr:colOff>165100</xdr:colOff>
      <xdr:row>86</xdr:row>
      <xdr:rowOff>39019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158480</xdr:rowOff>
    </xdr:from>
    <xdr:to>
      <xdr:col>41</xdr:col>
      <xdr:colOff>50800</xdr:colOff>
      <xdr:row>85</xdr:row>
      <xdr:rowOff>159669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3173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25940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77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27495</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77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28957</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7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30146</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77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53158</xdr:rowOff>
    </xdr:from>
    <xdr:to>
      <xdr:col>24</xdr:col>
      <xdr:colOff>114300</xdr:colOff>
      <xdr:row>100</xdr:row>
      <xdr:rowOff>154758</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139535</xdr:rowOff>
    </xdr:from>
    <xdr:ext cx="340478"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7113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20501</xdr:rowOff>
    </xdr:from>
    <xdr:to>
      <xdr:col>20</xdr:col>
      <xdr:colOff>38100</xdr:colOff>
      <xdr:row>100</xdr:row>
      <xdr:rowOff>122101</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71301</xdr:rowOff>
    </xdr:from>
    <xdr:to>
      <xdr:col>24</xdr:col>
      <xdr:colOff>63500</xdr:colOff>
      <xdr:row>100</xdr:row>
      <xdr:rowOff>103958</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797300" y="172163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159294</xdr:rowOff>
    </xdr:from>
    <xdr:to>
      <xdr:col>15</xdr:col>
      <xdr:colOff>101600</xdr:colOff>
      <xdr:row>100</xdr:row>
      <xdr:rowOff>89444</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38644</xdr:rowOff>
    </xdr:from>
    <xdr:to>
      <xdr:col>19</xdr:col>
      <xdr:colOff>177800</xdr:colOff>
      <xdr:row>100</xdr:row>
      <xdr:rowOff>71301</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7183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141332</xdr:rowOff>
    </xdr:from>
    <xdr:to>
      <xdr:col>10</xdr:col>
      <xdr:colOff>165100</xdr:colOff>
      <xdr:row>100</xdr:row>
      <xdr:rowOff>71482</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20682</xdr:rowOff>
    </xdr:from>
    <xdr:to>
      <xdr:col>15</xdr:col>
      <xdr:colOff>50800</xdr:colOff>
      <xdr:row>100</xdr:row>
      <xdr:rowOff>38644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019300" y="171656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139700</xdr:rowOff>
    </xdr:from>
    <xdr:to>
      <xdr:col>6</xdr:col>
      <xdr:colOff>38100</xdr:colOff>
      <xdr:row>100</xdr:row>
      <xdr:rowOff>69850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19050</xdr:rowOff>
    </xdr:from>
    <xdr:to>
      <xdr:col>10</xdr:col>
      <xdr:colOff>114300</xdr:colOff>
      <xdr:row>100</xdr:row>
      <xdr:rowOff>20682</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30300" y="171640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138628</xdr:rowOff>
    </xdr:from>
    <xdr:ext cx="340478"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614361" y="1694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105971</xdr:rowOff>
    </xdr:from>
    <xdr:ext cx="340478"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38061" y="169080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88009</xdr:rowOff>
    </xdr:from>
    <xdr:ext cx="340478"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49061" y="1689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86377</xdr:rowOff>
    </xdr:from>
    <xdr:ext cx="340478"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60061" y="1688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E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00000000-0008-0000-0E00-0000CA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E00-0000CC010000}"/>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E00-0000CE010000}"/>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22338</xdr:rowOff>
    </xdr:from>
    <xdr:to>
      <xdr:col>55</xdr:col>
      <xdr:colOff>50800</xdr:colOff>
      <xdr:row>108</xdr:row>
      <xdr:rowOff>123938</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0426700" y="185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108715</xdr:rowOff>
    </xdr:from>
    <xdr:ext cx="469744" cy="259045"/>
    <xdr:sp macro="" textlink="">
      <xdr:nvSpPr>
        <xdr:cNvPr id="474" name="【港湾・漁港】&#10;一人当たり有形固定資産（償却資産）額該当値テキスト">
          <a:extLst>
            <a:ext uri="{FF2B5EF4-FFF2-40B4-BE49-F238E27FC236}">
              <a16:creationId xmlns:a16="http://schemas.microsoft.com/office/drawing/2014/main" id="{00000000-0008-0000-0E00-0000DA010000}"/>
            </a:ext>
          </a:extLst>
        </xdr:cNvPr>
        <xdr:cNvSpPr txBox="1"/>
      </xdr:nvSpPr>
      <xdr:spPr>
        <a:xfrm>
          <a:off x="10515600" y="184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22433</xdr:rowOff>
    </xdr:from>
    <xdr:to>
      <xdr:col>50</xdr:col>
      <xdr:colOff>165100</xdr:colOff>
      <xdr:row>108</xdr:row>
      <xdr:rowOff>124033</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9588500" y="185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73138</xdr:rowOff>
    </xdr:from>
    <xdr:to>
      <xdr:col>55</xdr:col>
      <xdr:colOff>0</xdr:colOff>
      <xdr:row>108</xdr:row>
      <xdr:rowOff>73233</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9639300" y="18589738"/>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22520</xdr:rowOff>
    </xdr:from>
    <xdr:to>
      <xdr:col>46</xdr:col>
      <xdr:colOff>38100</xdr:colOff>
      <xdr:row>108</xdr:row>
      <xdr:rowOff>124120</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8699500" y="185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73233</xdr:rowOff>
    </xdr:from>
    <xdr:to>
      <xdr:col>50</xdr:col>
      <xdr:colOff>114300</xdr:colOff>
      <xdr:row>108</xdr:row>
      <xdr:rowOff>73320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8750300" y="1858983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23040</xdr:rowOff>
    </xdr:from>
    <xdr:to>
      <xdr:col>41</xdr:col>
      <xdr:colOff>101600</xdr:colOff>
      <xdr:row>108</xdr:row>
      <xdr:rowOff>124640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7810500" y="185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73320</xdr:rowOff>
    </xdr:from>
    <xdr:to>
      <xdr:col>45</xdr:col>
      <xdr:colOff>177800</xdr:colOff>
      <xdr:row>108</xdr:row>
      <xdr:rowOff>73840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7861300" y="18589920"/>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23847</xdr:rowOff>
    </xdr:from>
    <xdr:to>
      <xdr:col>36</xdr:col>
      <xdr:colOff>165100</xdr:colOff>
      <xdr:row>108</xdr:row>
      <xdr:rowOff>125447</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6921500" y="1854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73840</xdr:rowOff>
    </xdr:from>
    <xdr:to>
      <xdr:col>41</xdr:col>
      <xdr:colOff>50800</xdr:colOff>
      <xdr:row>108</xdr:row>
      <xdr:rowOff>74647</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6972300" y="18590440"/>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115160</xdr:rowOff>
    </xdr:from>
    <xdr:ext cx="469744"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91728" y="1863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115247</xdr:rowOff>
    </xdr:from>
    <xdr:ext cx="469744"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515428" y="186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115767</xdr:rowOff>
    </xdr:from>
    <xdr:ext cx="469744"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626428" y="186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116574</xdr:rowOff>
    </xdr:from>
    <xdr:ext cx="469744" cy="259045"/>
    <xdr:sp macro="" textlink="">
      <xdr:nvSpPr>
        <xdr:cNvPr id="490" name="n_4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737428" y="1863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40096</xdr:rowOff>
    </xdr:from>
    <xdr:to>
      <xdr:col>85</xdr:col>
      <xdr:colOff>177800</xdr:colOff>
      <xdr:row>40</xdr:row>
      <xdr:rowOff>141696</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18523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90896</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691134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134801</xdr:rowOff>
    </xdr:from>
    <xdr:to>
      <xdr:col>76</xdr:col>
      <xdr:colOff>165100</xdr:colOff>
      <xdr:row>40</xdr:row>
      <xdr:rowOff>64951</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14151</xdr:rowOff>
    </xdr:from>
    <xdr:to>
      <xdr:col>81</xdr:col>
      <xdr:colOff>50800</xdr:colOff>
      <xdr:row>40</xdr:row>
      <xdr:rowOff>53340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592300" y="68721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97246</xdr:rowOff>
    </xdr:from>
    <xdr:to>
      <xdr:col>72</xdr:col>
      <xdr:colOff>38100</xdr:colOff>
      <xdr:row>40</xdr:row>
      <xdr:rowOff>27396</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148046</xdr:rowOff>
    </xdr:from>
    <xdr:to>
      <xdr:col>76</xdr:col>
      <xdr:colOff>114300</xdr:colOff>
      <xdr:row>40</xdr:row>
      <xdr:rowOff>14151</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3703300" y="68345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56424</xdr:rowOff>
    </xdr:from>
    <xdr:to>
      <xdr:col>67</xdr:col>
      <xdr:colOff>101600</xdr:colOff>
      <xdr:row>39</xdr:row>
      <xdr:rowOff>158024</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107224</xdr:rowOff>
    </xdr:from>
    <xdr:to>
      <xdr:col>71</xdr:col>
      <xdr:colOff>177800</xdr:colOff>
      <xdr:row>39</xdr:row>
      <xdr:rowOff>148046</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14300" y="67937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56078</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18523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149151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E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0000000-0008-0000-0E00-00003C02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0000000-0008-0000-0E00-00003E02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0000000-0008-0000-0E00-00004002000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18542</xdr:rowOff>
    </xdr:from>
    <xdr:to>
      <xdr:col>116</xdr:col>
      <xdr:colOff>114300</xdr:colOff>
      <xdr:row>37</xdr:row>
      <xdr:rowOff>120142</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21107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41419</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000000-0008-0000-0E00-00004C020000}"/>
            </a:ext>
          </a:extLst>
        </xdr:cNvPr>
        <xdr:cNvSpPr txBox="1"/>
      </xdr:nvSpPr>
      <xdr:spPr>
        <a:xfrm>
          <a:off x="22199600" y="62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41402</xdr:rowOff>
    </xdr:from>
    <xdr:to>
      <xdr:col>112</xdr:col>
      <xdr:colOff>38100</xdr:colOff>
      <xdr:row>37</xdr:row>
      <xdr:rowOff>143002</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1272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69342</xdr:rowOff>
    </xdr:from>
    <xdr:to>
      <xdr:col>116</xdr:col>
      <xdr:colOff>63500</xdr:colOff>
      <xdr:row>37</xdr:row>
      <xdr:rowOff>92202</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1323300" y="64129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61976</xdr:rowOff>
    </xdr:from>
    <xdr:to>
      <xdr:col>107</xdr:col>
      <xdr:colOff>101600</xdr:colOff>
      <xdr:row>37</xdr:row>
      <xdr:rowOff>163576</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0383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92202</xdr:rowOff>
    </xdr:from>
    <xdr:to>
      <xdr:col>111</xdr:col>
      <xdr:colOff>177800</xdr:colOff>
      <xdr:row>37</xdr:row>
      <xdr:rowOff>112776</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0434300" y="64358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68834</xdr:rowOff>
    </xdr:from>
    <xdr:to>
      <xdr:col>102</xdr:col>
      <xdr:colOff>165100</xdr:colOff>
      <xdr:row>37</xdr:row>
      <xdr:rowOff>170435</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9494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112776</xdr:rowOff>
    </xdr:from>
    <xdr:to>
      <xdr:col>107</xdr:col>
      <xdr:colOff>50800</xdr:colOff>
      <xdr:row>37</xdr:row>
      <xdr:rowOff>119634</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9545300" y="64564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84836</xdr:rowOff>
    </xdr:from>
    <xdr:to>
      <xdr:col>98</xdr:col>
      <xdr:colOff>38100</xdr:colOff>
      <xdr:row>38</xdr:row>
      <xdr:rowOff>14986</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8605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119634</xdr:rowOff>
    </xdr:from>
    <xdr:to>
      <xdr:col>102</xdr:col>
      <xdr:colOff>114300</xdr:colOff>
      <xdr:row>37</xdr:row>
      <xdr:rowOff>135636</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18656300" y="64632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159529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8653</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15511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31513</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E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E00-000078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E00-00007A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E00-00007C02000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163104</xdr:rowOff>
    </xdr:from>
    <xdr:to>
      <xdr:col>85</xdr:col>
      <xdr:colOff>177800</xdr:colOff>
      <xdr:row>62</xdr:row>
      <xdr:rowOff>93254</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6268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141531</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E00-000088020000}"/>
            </a:ext>
          </a:extLst>
        </xdr:cNvPr>
        <xdr:cNvSpPr txBox="1"/>
      </xdr:nvSpPr>
      <xdr:spPr>
        <a:xfrm>
          <a:off x="16357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123916</xdr:rowOff>
    </xdr:from>
    <xdr:to>
      <xdr:col>81</xdr:col>
      <xdr:colOff>101600</xdr:colOff>
      <xdr:row>62</xdr:row>
      <xdr:rowOff>54066</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5430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3266</xdr:rowOff>
    </xdr:from>
    <xdr:to>
      <xdr:col>85</xdr:col>
      <xdr:colOff>127000</xdr:colOff>
      <xdr:row>62</xdr:row>
      <xdr:rowOff>42454</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5481300" y="106331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140244</xdr:rowOff>
    </xdr:from>
    <xdr:to>
      <xdr:col>76</xdr:col>
      <xdr:colOff>165100</xdr:colOff>
      <xdr:row>62</xdr:row>
      <xdr:rowOff>70394</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4541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3266</xdr:rowOff>
    </xdr:from>
    <xdr:to>
      <xdr:col>81</xdr:col>
      <xdr:colOff>50800</xdr:colOff>
      <xdr:row>62</xdr:row>
      <xdr:rowOff>19594</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4592300" y="106331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45538</xdr:rowOff>
    </xdr:from>
    <xdr:to>
      <xdr:col>72</xdr:col>
      <xdr:colOff>38100</xdr:colOff>
      <xdr:row>61</xdr:row>
      <xdr:rowOff>147138</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3652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96338</xdr:rowOff>
    </xdr:from>
    <xdr:to>
      <xdr:col>76</xdr:col>
      <xdr:colOff>114300</xdr:colOff>
      <xdr:row>62</xdr:row>
      <xdr:rowOff>19594</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3703300" y="105547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161472</xdr:rowOff>
    </xdr:from>
    <xdr:to>
      <xdr:col>67</xdr:col>
      <xdr:colOff>101600</xdr:colOff>
      <xdr:row>61</xdr:row>
      <xdr:rowOff>91622</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2763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96338</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814300" y="1049927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45193</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61521</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138265</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E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E00-0000B1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00000000-0008-0000-0E00-0000B3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E00-0000B502000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153606</xdr:rowOff>
    </xdr:from>
    <xdr:to>
      <xdr:col>116</xdr:col>
      <xdr:colOff>114300</xdr:colOff>
      <xdr:row>61</xdr:row>
      <xdr:rowOff>83756</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2110700" y="1044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5033</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E00-0000C1020000}"/>
            </a:ext>
          </a:extLst>
        </xdr:cNvPr>
        <xdr:cNvSpPr txBox="1"/>
      </xdr:nvSpPr>
      <xdr:spPr>
        <a:xfrm>
          <a:off x="22199600" y="102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170942</xdr:rowOff>
    </xdr:from>
    <xdr:to>
      <xdr:col>112</xdr:col>
      <xdr:colOff>38100</xdr:colOff>
      <xdr:row>61</xdr:row>
      <xdr:rowOff>101092</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1272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32956</xdr:rowOff>
    </xdr:from>
    <xdr:to>
      <xdr:col>116</xdr:col>
      <xdr:colOff>63500</xdr:colOff>
      <xdr:row>61</xdr:row>
      <xdr:rowOff>50292</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1323300" y="10491406"/>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15304</xdr:rowOff>
    </xdr:from>
    <xdr:to>
      <xdr:col>107</xdr:col>
      <xdr:colOff>101600</xdr:colOff>
      <xdr:row>61</xdr:row>
      <xdr:rowOff>116904</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0383500" y="104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50292</xdr:rowOff>
    </xdr:from>
    <xdr:to>
      <xdr:col>111</xdr:col>
      <xdr:colOff>177800</xdr:colOff>
      <xdr:row>61</xdr:row>
      <xdr:rowOff>66104</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0434300" y="10508742"/>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36258</xdr:rowOff>
    </xdr:from>
    <xdr:to>
      <xdr:col>102</xdr:col>
      <xdr:colOff>165100</xdr:colOff>
      <xdr:row>61</xdr:row>
      <xdr:rowOff>137858</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494500" y="10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66104</xdr:rowOff>
    </xdr:from>
    <xdr:to>
      <xdr:col>107</xdr:col>
      <xdr:colOff>50800</xdr:colOff>
      <xdr:row>61</xdr:row>
      <xdr:rowOff>87058</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19545300" y="10524554"/>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48260</xdr:rowOff>
    </xdr:from>
    <xdr:to>
      <xdr:col>98</xdr:col>
      <xdr:colOff>38100</xdr:colOff>
      <xdr:row>61</xdr:row>
      <xdr:rowOff>149860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8605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87058</xdr:rowOff>
    </xdr:from>
    <xdr:to>
      <xdr:col>102</xdr:col>
      <xdr:colOff>114300</xdr:colOff>
      <xdr:row>61</xdr:row>
      <xdr:rowOff>99060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8656300" y="10545508"/>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00000000-0008-0000-0E00-0000CA020000}"/>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00000000-0008-0000-0E00-0000CB020000}"/>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00000000-0008-0000-0E00-0000CC02000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00000000-0008-0000-0E00-0000CD020000}"/>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117619</xdr:rowOff>
    </xdr:from>
    <xdr:ext cx="469744" cy="259045"/>
    <xdr:sp macro="" textlink="">
      <xdr:nvSpPr>
        <xdr:cNvPr id="718" name="n_1mainValue【学校施設】&#10;一人当たり面積">
          <a:extLst>
            <a:ext uri="{FF2B5EF4-FFF2-40B4-BE49-F238E27FC236}">
              <a16:creationId xmlns:a16="http://schemas.microsoft.com/office/drawing/2014/main" id="{00000000-0008-0000-0E00-0000CE020000}"/>
            </a:ext>
          </a:extLst>
        </xdr:cNvPr>
        <xdr:cNvSpPr txBox="1"/>
      </xdr:nvSpPr>
      <xdr:spPr>
        <a:xfrm>
          <a:off x="210757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133431</xdr:rowOff>
    </xdr:from>
    <xdr:ext cx="469744" cy="259045"/>
    <xdr:sp macro="" textlink="">
      <xdr:nvSpPr>
        <xdr:cNvPr id="719" name="n_2mainValue【学校施設】&#10;一人当たり面積">
          <a:extLst>
            <a:ext uri="{FF2B5EF4-FFF2-40B4-BE49-F238E27FC236}">
              <a16:creationId xmlns:a16="http://schemas.microsoft.com/office/drawing/2014/main" id="{00000000-0008-0000-0E00-0000CF020000}"/>
            </a:ext>
          </a:extLst>
        </xdr:cNvPr>
        <xdr:cNvSpPr txBox="1"/>
      </xdr:nvSpPr>
      <xdr:spPr>
        <a:xfrm>
          <a:off x="20199427" y="102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154385</xdr:rowOff>
    </xdr:from>
    <xdr:ext cx="469744" cy="259045"/>
    <xdr:sp macro="" textlink="">
      <xdr:nvSpPr>
        <xdr:cNvPr id="720" name="n_3mainValue【学校施設】&#10;一人当たり面積">
          <a:extLst>
            <a:ext uri="{FF2B5EF4-FFF2-40B4-BE49-F238E27FC236}">
              <a16:creationId xmlns:a16="http://schemas.microsoft.com/office/drawing/2014/main" id="{00000000-0008-0000-0E00-0000D0020000}"/>
            </a:ext>
          </a:extLst>
        </xdr:cNvPr>
        <xdr:cNvSpPr txBox="1"/>
      </xdr:nvSpPr>
      <xdr:spPr>
        <a:xfrm>
          <a:off x="19310427" y="1026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721" name="n_4mainValue【学校施設】&#10;一人当たり面積">
          <a:extLst>
            <a:ext uri="{FF2B5EF4-FFF2-40B4-BE49-F238E27FC236}">
              <a16:creationId xmlns:a16="http://schemas.microsoft.com/office/drawing/2014/main" id="{00000000-0008-0000-0E00-0000D1020000}"/>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E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00000000-0008-0000-0E00-0000F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E00-0000FD02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E00-0000FF020000}"/>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27305</xdr:rowOff>
    </xdr:from>
    <xdr:to>
      <xdr:col>85</xdr:col>
      <xdr:colOff>177800</xdr:colOff>
      <xdr:row>107</xdr:row>
      <xdr:rowOff>128905</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62687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5732</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E00-00000B030000}"/>
            </a:ext>
          </a:extLst>
        </xdr:cNvPr>
        <xdr:cNvSpPr txBox="1"/>
      </xdr:nvSpPr>
      <xdr:spPr>
        <a:xfrm>
          <a:off x="16357600"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168275</xdr:rowOff>
    </xdr:from>
    <xdr:to>
      <xdr:col>81</xdr:col>
      <xdr:colOff>101600</xdr:colOff>
      <xdr:row>107</xdr:row>
      <xdr:rowOff>98425</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543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47625</xdr:rowOff>
    </xdr:from>
    <xdr:to>
      <xdr:col>85</xdr:col>
      <xdr:colOff>127000</xdr:colOff>
      <xdr:row>107</xdr:row>
      <xdr:rowOff>78105</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5481300" y="183927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147320</xdr:rowOff>
    </xdr:from>
    <xdr:to>
      <xdr:col>76</xdr:col>
      <xdr:colOff>165100</xdr:colOff>
      <xdr:row>107</xdr:row>
      <xdr:rowOff>77470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541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26670</xdr:rowOff>
    </xdr:from>
    <xdr:to>
      <xdr:col>81</xdr:col>
      <xdr:colOff>50800</xdr:colOff>
      <xdr:row>107</xdr:row>
      <xdr:rowOff>47625</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4592300" y="183718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120650</xdr:rowOff>
    </xdr:from>
    <xdr:to>
      <xdr:col>72</xdr:col>
      <xdr:colOff>38100</xdr:colOff>
      <xdr:row>107</xdr:row>
      <xdr:rowOff>50800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65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0</xdr:rowOff>
    </xdr:from>
    <xdr:to>
      <xdr:col>76</xdr:col>
      <xdr:colOff>114300</xdr:colOff>
      <xdr:row>107</xdr:row>
      <xdr:rowOff>26670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703300" y="1834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46355</xdr:rowOff>
    </xdr:from>
    <xdr:to>
      <xdr:col>67</xdr:col>
      <xdr:colOff>101600</xdr:colOff>
      <xdr:row>106</xdr:row>
      <xdr:rowOff>147955</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76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97155</xdr:rowOff>
    </xdr:from>
    <xdr:to>
      <xdr:col>71</xdr:col>
      <xdr:colOff>177800</xdr:colOff>
      <xdr:row>107</xdr:row>
      <xdr:rowOff>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814300" y="182708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89552</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68597</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41927</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139082</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38463</xdr:rowOff>
    </xdr:from>
    <xdr:to>
      <xdr:col>116</xdr:col>
      <xdr:colOff>114300</xdr:colOff>
      <xdr:row>103</xdr:row>
      <xdr:rowOff>140063</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61340</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75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93980</xdr:rowOff>
    </xdr:from>
    <xdr:to>
      <xdr:col>112</xdr:col>
      <xdr:colOff>38100</xdr:colOff>
      <xdr:row>104</xdr:row>
      <xdr:rowOff>24130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89263</xdr:rowOff>
    </xdr:from>
    <xdr:to>
      <xdr:col>116</xdr:col>
      <xdr:colOff>63500</xdr:colOff>
      <xdr:row>103</xdr:row>
      <xdr:rowOff>144780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774861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120106</xdr:rowOff>
    </xdr:from>
    <xdr:to>
      <xdr:col>107</xdr:col>
      <xdr:colOff>101600</xdr:colOff>
      <xdr:row>104</xdr:row>
      <xdr:rowOff>50256</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144780</xdr:rowOff>
    </xdr:from>
    <xdr:to>
      <xdr:col>111</xdr:col>
      <xdr:colOff>177800</xdr:colOff>
      <xdr:row>103</xdr:row>
      <xdr:rowOff>170906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78041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144599</xdr:rowOff>
    </xdr:from>
    <xdr:to>
      <xdr:col>102</xdr:col>
      <xdr:colOff>165100</xdr:colOff>
      <xdr:row>104</xdr:row>
      <xdr:rowOff>74749</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170906</xdr:rowOff>
    </xdr:from>
    <xdr:to>
      <xdr:col>107</xdr:col>
      <xdr:colOff>50800</xdr:colOff>
      <xdr:row>104</xdr:row>
      <xdr:rowOff>23949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9545300" y="178302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157662</xdr:rowOff>
    </xdr:from>
    <xdr:to>
      <xdr:col>98</xdr:col>
      <xdr:colOff>38100</xdr:colOff>
      <xdr:row>105</xdr:row>
      <xdr:rowOff>87812</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105</xdr:row>
      <xdr:rowOff>37012</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18656300" y="17854749"/>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40657</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66783</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75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91276</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104339</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776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類似団体平均と比較して有形固定資産減価償却率が低いのは道路、橋りょう・トンネル及び港湾・漁港であるが、道路については、供用開始年月日が不明なものについて、昭和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年代に供用開始としており、実際の償却率より低く算定されている。 橋りょう・トンネルについては、平成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年に全線開通したなまはげライン上に建設した</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基の橋りょうが、全体取得価格の約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を占めていることから低くなっている。また、漁港については、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以内の改修工事のみ固定資産台帳に計上したことから、道路と同様に実際の償却率より低く算定されている。これらの施設においては、日常管理や定期的な調査による路面状況の把握や、ストックマネジメントの策定などにより長寿命化・ライフサイクルコスト縮減に努める。一方、認定こども園・幼稚園・保育園及び学校施設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年以上経過したものが多く、類似団体平均を上回っているが、令和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認定こども園の新設事業を及び小学校の大規模改修事業を行っていることから、完成以降は償却率が減少することが見込まれる。公営住宅は、類似団体平均を大きく上回っているが、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年代に建築された住宅が多いことが要因となっている。今後は住宅需要の動向等を見極めながら、住宅マスタープランに基づく住宅の建替えや用途廃止について検討していく。公民館についても、建設から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年以上経過した施設が多いため類似団体平均と比較して高い水準にある。今後は施設の利用状況等を踏まえ、集約化について検討していく。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108676</xdr:rowOff>
    </xdr:from>
    <xdr:to>
      <xdr:col>24</xdr:col>
      <xdr:colOff>114300</xdr:colOff>
      <xdr:row>42</xdr:row>
      <xdr:rowOff>38826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23603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5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76019</xdr:rowOff>
    </xdr:from>
    <xdr:to>
      <xdr:col>20</xdr:col>
      <xdr:colOff>38100</xdr:colOff>
      <xdr:row>42</xdr:row>
      <xdr:rowOff>6169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126819</xdr:rowOff>
    </xdr:from>
    <xdr:to>
      <xdr:col>24</xdr:col>
      <xdr:colOff>63500</xdr:colOff>
      <xdr:row>41</xdr:row>
      <xdr:rowOff>159476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1562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53159</xdr:rowOff>
    </xdr:from>
    <xdr:to>
      <xdr:col>15</xdr:col>
      <xdr:colOff>101600</xdr:colOff>
      <xdr:row>41</xdr:row>
      <xdr:rowOff>154759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103959</xdr:rowOff>
    </xdr:from>
    <xdr:to>
      <xdr:col>19</xdr:col>
      <xdr:colOff>177800</xdr:colOff>
      <xdr:row>41</xdr:row>
      <xdr:rowOff>126819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1334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20501</xdr:rowOff>
    </xdr:from>
    <xdr:to>
      <xdr:col>10</xdr:col>
      <xdr:colOff>165100</xdr:colOff>
      <xdr:row>41</xdr:row>
      <xdr:rowOff>122101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71301</xdr:rowOff>
    </xdr:from>
    <xdr:to>
      <xdr:col>15</xdr:col>
      <xdr:colOff>50800</xdr:colOff>
      <xdr:row>41</xdr:row>
      <xdr:rowOff>103959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71007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159294</xdr:rowOff>
    </xdr:from>
    <xdr:to>
      <xdr:col>6</xdr:col>
      <xdr:colOff>38100</xdr:colOff>
      <xdr:row>41</xdr:row>
      <xdr:rowOff>89444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38644</xdr:rowOff>
    </xdr:from>
    <xdr:to>
      <xdr:col>10</xdr:col>
      <xdr:colOff>114300</xdr:colOff>
      <xdr:row>41</xdr:row>
      <xdr:rowOff>71301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70680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168746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145886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80571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144272</xdr:rowOff>
    </xdr:from>
    <xdr:to>
      <xdr:col>50</xdr:col>
      <xdr:colOff>165100</xdr:colOff>
      <xdr:row>41</xdr:row>
      <xdr:rowOff>74422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23622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7048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148844</xdr:rowOff>
    </xdr:from>
    <xdr:to>
      <xdr:col>46</xdr:col>
      <xdr:colOff>38100</xdr:colOff>
      <xdr:row>41</xdr:row>
      <xdr:rowOff>78994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23622</xdr:rowOff>
    </xdr:from>
    <xdr:to>
      <xdr:col>50</xdr:col>
      <xdr:colOff>114300</xdr:colOff>
      <xdr:row>41</xdr:row>
      <xdr:rowOff>28194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705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153416</xdr:rowOff>
    </xdr:from>
    <xdr:to>
      <xdr:col>41</xdr:col>
      <xdr:colOff>101600</xdr:colOff>
      <xdr:row>41</xdr:row>
      <xdr:rowOff>83566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28194</xdr:rowOff>
    </xdr:from>
    <xdr:to>
      <xdr:col>45</xdr:col>
      <xdr:colOff>177800</xdr:colOff>
      <xdr:row>41</xdr:row>
      <xdr:rowOff>32766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7057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153416</xdr:rowOff>
    </xdr:from>
    <xdr:to>
      <xdr:col>36</xdr:col>
      <xdr:colOff>165100</xdr:colOff>
      <xdr:row>41</xdr:row>
      <xdr:rowOff>83566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32766</xdr:rowOff>
    </xdr:from>
    <xdr:to>
      <xdr:col>41</xdr:col>
      <xdr:colOff>50800</xdr:colOff>
      <xdr:row>41</xdr:row>
      <xdr:rowOff>32766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65549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70121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74693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74693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93997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121920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370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83820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44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xdr:rowOff>
    </xdr:from>
    <xdr:to>
      <xdr:col>10</xdr:col>
      <xdr:colOff>165100</xdr:colOff>
      <xdr:row>60</xdr:row>
      <xdr:rowOff>102235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57150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338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51435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965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151147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118762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116459</xdr:rowOff>
    </xdr:from>
    <xdr:to>
      <xdr:col>55</xdr:col>
      <xdr:colOff>50800</xdr:colOff>
      <xdr:row>63</xdr:row>
      <xdr:rowOff>46609</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139336</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131699</xdr:rowOff>
    </xdr:from>
    <xdr:to>
      <xdr:col>50</xdr:col>
      <xdr:colOff>165100</xdr:colOff>
      <xdr:row>63</xdr:row>
      <xdr:rowOff>61849</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167259</xdr:rowOff>
    </xdr:from>
    <xdr:to>
      <xdr:col>55</xdr:col>
      <xdr:colOff>0</xdr:colOff>
      <xdr:row>63</xdr:row>
      <xdr:rowOff>11049</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97159"/>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138557</xdr:rowOff>
    </xdr:from>
    <xdr:to>
      <xdr:col>46</xdr:col>
      <xdr:colOff>38100</xdr:colOff>
      <xdr:row>63</xdr:row>
      <xdr:rowOff>68707</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11049</xdr:rowOff>
    </xdr:from>
    <xdr:to>
      <xdr:col>50</xdr:col>
      <xdr:colOff>114300</xdr:colOff>
      <xdr:row>63</xdr:row>
      <xdr:rowOff>17907</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1239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144653</xdr:rowOff>
    </xdr:from>
    <xdr:to>
      <xdr:col>41</xdr:col>
      <xdr:colOff>101600</xdr:colOff>
      <xdr:row>63</xdr:row>
      <xdr:rowOff>74803</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7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17907</xdr:rowOff>
    </xdr:from>
    <xdr:to>
      <xdr:col>45</xdr:col>
      <xdr:colOff>177800</xdr:colOff>
      <xdr:row>63</xdr:row>
      <xdr:rowOff>24003</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1925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149987</xdr:rowOff>
    </xdr:from>
    <xdr:to>
      <xdr:col>36</xdr:col>
      <xdr:colOff>165100</xdr:colOff>
      <xdr:row>63</xdr:row>
      <xdr:rowOff>80137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24003</xdr:rowOff>
    </xdr:from>
    <xdr:to>
      <xdr:col>41</xdr:col>
      <xdr:colOff>50800</xdr:colOff>
      <xdr:row>63</xdr:row>
      <xdr:rowOff>29337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2535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78376</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85234</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91330</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96664</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5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61595</xdr:rowOff>
    </xdr:from>
    <xdr:to>
      <xdr:col>20</xdr:col>
      <xdr:colOff>38100</xdr:colOff>
      <xdr:row>83</xdr:row>
      <xdr:rowOff>163195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112395</xdr:rowOff>
    </xdr:from>
    <xdr:to>
      <xdr:col>24</xdr:col>
      <xdr:colOff>63500</xdr:colOff>
      <xdr:row>83</xdr:row>
      <xdr:rowOff>165736</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34274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112395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3198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89536</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2684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158114</xdr:rowOff>
    </xdr:from>
    <xdr:to>
      <xdr:col>10</xdr:col>
      <xdr:colOff>114300</xdr:colOff>
      <xdr:row>83</xdr:row>
      <xdr:rowOff>38100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2170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154322</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85598</xdr:rowOff>
    </xdr:from>
    <xdr:to>
      <xdr:col>55</xdr:col>
      <xdr:colOff>50800</xdr:colOff>
      <xdr:row>86</xdr:row>
      <xdr:rowOff>15748</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525</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136398</xdr:rowOff>
    </xdr:from>
    <xdr:to>
      <xdr:col>55</xdr:col>
      <xdr:colOff>0</xdr:colOff>
      <xdr:row>85</xdr:row>
      <xdr:rowOff>138685</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7096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140970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7119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92456</xdr:rowOff>
    </xdr:from>
    <xdr:to>
      <xdr:col>41</xdr:col>
      <xdr:colOff>101600</xdr:colOff>
      <xdr:row>86</xdr:row>
      <xdr:rowOff>22606</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143256</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7142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92456</xdr:rowOff>
    </xdr:from>
    <xdr:to>
      <xdr:col>36</xdr:col>
      <xdr:colOff>165100</xdr:colOff>
      <xdr:row>86</xdr:row>
      <xdr:rowOff>22606</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143256</xdr:rowOff>
    </xdr:from>
    <xdr:to>
      <xdr:col>41</xdr:col>
      <xdr:colOff>50800</xdr:colOff>
      <xdr:row>85</xdr:row>
      <xdr:rowOff>143256</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71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13733</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13733</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41729</xdr:rowOff>
    </xdr:from>
    <xdr:to>
      <xdr:col>24</xdr:col>
      <xdr:colOff>114300</xdr:colOff>
      <xdr:row>107</xdr:row>
      <xdr:rowOff>143329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20156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9071</xdr:rowOff>
    </xdr:from>
    <xdr:to>
      <xdr:col>20</xdr:col>
      <xdr:colOff>38100</xdr:colOff>
      <xdr:row>107</xdr:row>
      <xdr:rowOff>110671</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59871</xdr:rowOff>
    </xdr:from>
    <xdr:to>
      <xdr:col>24</xdr:col>
      <xdr:colOff>63500</xdr:colOff>
      <xdr:row>107</xdr:row>
      <xdr:rowOff>92529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4050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154395</xdr:rowOff>
    </xdr:from>
    <xdr:to>
      <xdr:col>15</xdr:col>
      <xdr:colOff>101600</xdr:colOff>
      <xdr:row>107</xdr:row>
      <xdr:rowOff>84545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33745</xdr:rowOff>
    </xdr:from>
    <xdr:to>
      <xdr:col>19</xdr:col>
      <xdr:colOff>177800</xdr:colOff>
      <xdr:row>107</xdr:row>
      <xdr:rowOff>59871</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3788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121738</xdr:rowOff>
    </xdr:from>
    <xdr:to>
      <xdr:col>10</xdr:col>
      <xdr:colOff>165100</xdr:colOff>
      <xdr:row>107</xdr:row>
      <xdr:rowOff>51888</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1088</xdr:rowOff>
    </xdr:from>
    <xdr:to>
      <xdr:col>15</xdr:col>
      <xdr:colOff>50800</xdr:colOff>
      <xdr:row>107</xdr:row>
      <xdr:rowOff>33745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3462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87449</xdr:rowOff>
    </xdr:from>
    <xdr:to>
      <xdr:col>6</xdr:col>
      <xdr:colOff>38100</xdr:colOff>
      <xdr:row>107</xdr:row>
      <xdr:rowOff>17599</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138249</xdr:rowOff>
    </xdr:from>
    <xdr:to>
      <xdr:col>10</xdr:col>
      <xdr:colOff>114300</xdr:colOff>
      <xdr:row>107</xdr:row>
      <xdr:rowOff>1088</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83119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101798</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75672</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43015</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8726</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59707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55880</xdr:rowOff>
    </xdr:from>
    <xdr:to>
      <xdr:col>50</xdr:col>
      <xdr:colOff>165100</xdr:colOff>
      <xdr:row>105</xdr:row>
      <xdr:rowOff>157480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87630</xdr:rowOff>
    </xdr:from>
    <xdr:to>
      <xdr:col>55</xdr:col>
      <xdr:colOff>0</xdr:colOff>
      <xdr:row>105</xdr:row>
      <xdr:rowOff>106680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0898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73025</xdr:rowOff>
    </xdr:from>
    <xdr:to>
      <xdr:col>46</xdr:col>
      <xdr:colOff>38100</xdr:colOff>
      <xdr:row>106</xdr:row>
      <xdr:rowOff>3175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106680</xdr:rowOff>
    </xdr:from>
    <xdr:to>
      <xdr:col>50</xdr:col>
      <xdr:colOff>114300</xdr:colOff>
      <xdr:row>105</xdr:row>
      <xdr:rowOff>123825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1089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86361</xdr:rowOff>
    </xdr:from>
    <xdr:to>
      <xdr:col>41</xdr:col>
      <xdr:colOff>101600</xdr:colOff>
      <xdr:row>106</xdr:row>
      <xdr:rowOff>16511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123825</xdr:rowOff>
    </xdr:from>
    <xdr:to>
      <xdr:col>45</xdr:col>
      <xdr:colOff>177800</xdr:colOff>
      <xdr:row>105</xdr:row>
      <xdr:rowOff>137161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1260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99695</xdr:rowOff>
    </xdr:from>
    <xdr:to>
      <xdr:col>36</xdr:col>
      <xdr:colOff>165100</xdr:colOff>
      <xdr:row>106</xdr:row>
      <xdr:rowOff>29845</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137161</xdr:rowOff>
    </xdr:from>
    <xdr:to>
      <xdr:col>41</xdr:col>
      <xdr:colOff>50800</xdr:colOff>
      <xdr:row>105</xdr:row>
      <xdr:rowOff>150495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1394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2557</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19702</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46372</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xdr:rowOff>
    </xdr:from>
    <xdr:to>
      <xdr:col>85</xdr:col>
      <xdr:colOff>177800</xdr:colOff>
      <xdr:row>38</xdr:row>
      <xdr:rowOff>117475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165752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109220</xdr:rowOff>
    </xdr:from>
    <xdr:to>
      <xdr:col>81</xdr:col>
      <xdr:colOff>101600</xdr:colOff>
      <xdr:row>38</xdr:row>
      <xdr:rowOff>39370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160020</xdr:rowOff>
    </xdr:from>
    <xdr:to>
      <xdr:col>85</xdr:col>
      <xdr:colOff>127000</xdr:colOff>
      <xdr:row>38</xdr:row>
      <xdr:rowOff>66675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50367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81915</xdr:rowOff>
    </xdr:from>
    <xdr:to>
      <xdr:col>81</xdr:col>
      <xdr:colOff>50800</xdr:colOff>
      <xdr:row>37</xdr:row>
      <xdr:rowOff>160020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42556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154940</xdr:rowOff>
    </xdr:from>
    <xdr:to>
      <xdr:col>72</xdr:col>
      <xdr:colOff>38100</xdr:colOff>
      <xdr:row>40</xdr:row>
      <xdr:rowOff>85090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81915</xdr:rowOff>
    </xdr:from>
    <xdr:to>
      <xdr:col>76</xdr:col>
      <xdr:colOff>114300</xdr:colOff>
      <xdr:row>40</xdr:row>
      <xdr:rowOff>34290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flipV="1">
          <a:off x="13703300" y="6425565"/>
          <a:ext cx="889000"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142875</xdr:rowOff>
    </xdr:from>
    <xdr:to>
      <xdr:col>71</xdr:col>
      <xdr:colOff>177800</xdr:colOff>
      <xdr:row>40</xdr:row>
      <xdr:rowOff>34290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8294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30497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76217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145499</xdr:rowOff>
    </xdr:from>
    <xdr:to>
      <xdr:col>116</xdr:col>
      <xdr:colOff>114300</xdr:colOff>
      <xdr:row>42</xdr:row>
      <xdr:rowOff>75649</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717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60426</xdr:rowOff>
    </xdr:from>
    <xdr:ext cx="469744"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708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145910</xdr:rowOff>
    </xdr:from>
    <xdr:to>
      <xdr:col>112</xdr:col>
      <xdr:colOff>38100</xdr:colOff>
      <xdr:row>42</xdr:row>
      <xdr:rowOff>76060</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71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24849</xdr:rowOff>
    </xdr:from>
    <xdr:to>
      <xdr:col>116</xdr:col>
      <xdr:colOff>63500</xdr:colOff>
      <xdr:row>42</xdr:row>
      <xdr:rowOff>25260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722574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146283</xdr:rowOff>
    </xdr:from>
    <xdr:to>
      <xdr:col>107</xdr:col>
      <xdr:colOff>101600</xdr:colOff>
      <xdr:row>42</xdr:row>
      <xdr:rowOff>76433</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71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25260</xdr:rowOff>
    </xdr:from>
    <xdr:to>
      <xdr:col>111</xdr:col>
      <xdr:colOff>177800</xdr:colOff>
      <xdr:row>42</xdr:row>
      <xdr:rowOff>25633</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7226160"/>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150612</xdr:rowOff>
    </xdr:from>
    <xdr:to>
      <xdr:col>102</xdr:col>
      <xdr:colOff>165100</xdr:colOff>
      <xdr:row>42</xdr:row>
      <xdr:rowOff>80762</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718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25633</xdr:rowOff>
    </xdr:from>
    <xdr:to>
      <xdr:col>107</xdr:col>
      <xdr:colOff>50800</xdr:colOff>
      <xdr:row>42</xdr:row>
      <xdr:rowOff>29962</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7226533"/>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150806</xdr:rowOff>
    </xdr:from>
    <xdr:to>
      <xdr:col>98</xdr:col>
      <xdr:colOff>38100</xdr:colOff>
      <xdr:row>42</xdr:row>
      <xdr:rowOff>80956</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71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29962</xdr:rowOff>
    </xdr:from>
    <xdr:to>
      <xdr:col>102</xdr:col>
      <xdr:colOff>114300</xdr:colOff>
      <xdr:row>42</xdr:row>
      <xdr:rowOff>30156</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7230862"/>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67187</xdr:rowOff>
    </xdr:from>
    <xdr:ext cx="469744"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75728" y="72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67560</xdr:rowOff>
    </xdr:from>
    <xdr:ext cx="469744"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99428" y="726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71889</xdr:rowOff>
    </xdr:from>
    <xdr:ext cx="469744"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310428" y="727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72083</xdr:rowOff>
    </xdr:from>
    <xdr:ext cx="469744"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421428" y="727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125747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141605</xdr:rowOff>
    </xdr:from>
    <xdr:to>
      <xdr:col>81</xdr:col>
      <xdr:colOff>101600</xdr:colOff>
      <xdr:row>60</xdr:row>
      <xdr:rowOff>71755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20955</xdr:rowOff>
    </xdr:from>
    <xdr:to>
      <xdr:col>85</xdr:col>
      <xdr:colOff>127000</xdr:colOff>
      <xdr:row>60</xdr:row>
      <xdr:rowOff>26670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103079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90170</xdr:rowOff>
    </xdr:from>
    <xdr:to>
      <xdr:col>76</xdr:col>
      <xdr:colOff>165100</xdr:colOff>
      <xdr:row>60</xdr:row>
      <xdr:rowOff>20320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140970</xdr:rowOff>
    </xdr:from>
    <xdr:to>
      <xdr:col>81</xdr:col>
      <xdr:colOff>50800</xdr:colOff>
      <xdr:row>60</xdr:row>
      <xdr:rowOff>20955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102565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40640</xdr:rowOff>
    </xdr:from>
    <xdr:to>
      <xdr:col>72</xdr:col>
      <xdr:colOff>38100</xdr:colOff>
      <xdr:row>59</xdr:row>
      <xdr:rowOff>142240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59</xdr:row>
      <xdr:rowOff>140970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102069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160655</xdr:rowOff>
    </xdr:from>
    <xdr:to>
      <xdr:col>67</xdr:col>
      <xdr:colOff>101600</xdr:colOff>
      <xdr:row>59</xdr:row>
      <xdr:rowOff>90805</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40005</xdr:rowOff>
    </xdr:from>
    <xdr:to>
      <xdr:col>71</xdr:col>
      <xdr:colOff>177800</xdr:colOff>
      <xdr:row>59</xdr:row>
      <xdr:rowOff>91440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101555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62882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11447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133367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81932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1272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30480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1323300" y="10648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162560</xdr:rowOff>
    </xdr:from>
    <xdr:to>
      <xdr:col>107</xdr:col>
      <xdr:colOff>101600</xdr:colOff>
      <xdr:row>62</xdr:row>
      <xdr:rowOff>92710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038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41910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0434300" y="106603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170180</xdr:rowOff>
    </xdr:from>
    <xdr:to>
      <xdr:col>102</xdr:col>
      <xdr:colOff>165100</xdr:colOff>
      <xdr:row>62</xdr:row>
      <xdr:rowOff>100330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494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41910</xdr:rowOff>
    </xdr:from>
    <xdr:to>
      <xdr:col>107</xdr:col>
      <xdr:colOff>50800</xdr:colOff>
      <xdr:row>62</xdr:row>
      <xdr:rowOff>49530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545300" y="10671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605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49530</xdr:rowOff>
    </xdr:from>
    <xdr:to>
      <xdr:col>102</xdr:col>
      <xdr:colOff>114300</xdr:colOff>
      <xdr:row>62</xdr:row>
      <xdr:rowOff>60960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8656300" y="10679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97807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109237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116857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103505</xdr:rowOff>
    </xdr:from>
    <xdr:to>
      <xdr:col>85</xdr:col>
      <xdr:colOff>177800</xdr:colOff>
      <xdr:row>86</xdr:row>
      <xdr:rowOff>33655</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62687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81932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6357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137795</xdr:rowOff>
    </xdr:from>
    <xdr:to>
      <xdr:col>81</xdr:col>
      <xdr:colOff>101600</xdr:colOff>
      <xdr:row>86</xdr:row>
      <xdr:rowOff>67945</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5430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154305</xdr:rowOff>
    </xdr:from>
    <xdr:to>
      <xdr:col>85</xdr:col>
      <xdr:colOff>127000</xdr:colOff>
      <xdr:row>86</xdr:row>
      <xdr:rowOff>17145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5481300" y="147275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122555</xdr:rowOff>
    </xdr:from>
    <xdr:to>
      <xdr:col>76</xdr:col>
      <xdr:colOff>165100</xdr:colOff>
      <xdr:row>86</xdr:row>
      <xdr:rowOff>52705</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541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1905</xdr:rowOff>
    </xdr:from>
    <xdr:to>
      <xdr:col>81</xdr:col>
      <xdr:colOff>50800</xdr:colOff>
      <xdr:row>86</xdr:row>
      <xdr:rowOff>17145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592300" y="147466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99695</xdr:rowOff>
    </xdr:from>
    <xdr:to>
      <xdr:col>72</xdr:col>
      <xdr:colOff>38100</xdr:colOff>
      <xdr:row>86</xdr:row>
      <xdr:rowOff>29845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652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150495</xdr:rowOff>
    </xdr:from>
    <xdr:to>
      <xdr:col>76</xdr:col>
      <xdr:colOff>114300</xdr:colOff>
      <xdr:row>86</xdr:row>
      <xdr:rowOff>1905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703300" y="14723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82550</xdr:rowOff>
    </xdr:from>
    <xdr:to>
      <xdr:col>67</xdr:col>
      <xdr:colOff>101600</xdr:colOff>
      <xdr:row>86</xdr:row>
      <xdr:rowOff>12700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76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133350</xdr:rowOff>
    </xdr:from>
    <xdr:to>
      <xdr:col>71</xdr:col>
      <xdr:colOff>177800</xdr:colOff>
      <xdr:row>85</xdr:row>
      <xdr:rowOff>150495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814300" y="147066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59072</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43832</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20972</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3827</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F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F00-00002503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F00-00002703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F00-000029030000}"/>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160382</xdr:rowOff>
    </xdr:from>
    <xdr:to>
      <xdr:col>116</xdr:col>
      <xdr:colOff>114300</xdr:colOff>
      <xdr:row>86</xdr:row>
      <xdr:rowOff>90532</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2110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75309</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F00-000035030000}"/>
            </a:ext>
          </a:extLst>
        </xdr:cNvPr>
        <xdr:cNvSpPr txBox="1"/>
      </xdr:nvSpPr>
      <xdr:spPr>
        <a:xfrm>
          <a:off x="22199600" y="146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165281</xdr:rowOff>
    </xdr:from>
    <xdr:to>
      <xdr:col>112</xdr:col>
      <xdr:colOff>38100</xdr:colOff>
      <xdr:row>86</xdr:row>
      <xdr:rowOff>95431</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127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39732</xdr:rowOff>
    </xdr:from>
    <xdr:to>
      <xdr:col>116</xdr:col>
      <xdr:colOff>63500</xdr:colOff>
      <xdr:row>86</xdr:row>
      <xdr:rowOff>44631</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1323300" y="1478443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038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44631</xdr:rowOff>
    </xdr:from>
    <xdr:to>
      <xdr:col>111</xdr:col>
      <xdr:colOff>177800</xdr:colOff>
      <xdr:row>86</xdr:row>
      <xdr:rowOff>44631</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0434300" y="1478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168548</xdr:rowOff>
    </xdr:from>
    <xdr:to>
      <xdr:col>102</xdr:col>
      <xdr:colOff>165100</xdr:colOff>
      <xdr:row>86</xdr:row>
      <xdr:rowOff>98698</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494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47898</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9545300" y="147893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363</xdr:rowOff>
    </xdr:from>
    <xdr:to>
      <xdr:col>98</xdr:col>
      <xdr:colOff>38100</xdr:colOff>
      <xdr:row>86</xdr:row>
      <xdr:rowOff>101963</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8605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47898</xdr:rowOff>
    </xdr:from>
    <xdr:to>
      <xdr:col>102</xdr:col>
      <xdr:colOff>114300</xdr:colOff>
      <xdr:row>86</xdr:row>
      <xdr:rowOff>51163</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8656300" y="1479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00000000-0008-0000-0F00-00003E030000}"/>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00000000-0008-0000-0F00-00003F03000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a:extLst>
            <a:ext uri="{FF2B5EF4-FFF2-40B4-BE49-F238E27FC236}">
              <a16:creationId xmlns:a16="http://schemas.microsoft.com/office/drawing/2014/main" id="{00000000-0008-0000-0F00-000041030000}"/>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86558</xdr:rowOff>
    </xdr:from>
    <xdr:ext cx="469744" cy="259045"/>
    <xdr:sp macro="" textlink="">
      <xdr:nvSpPr>
        <xdr:cNvPr id="834" name="n_1mainValue【消防施設】&#10;一人当たり面積">
          <a:extLst>
            <a:ext uri="{FF2B5EF4-FFF2-40B4-BE49-F238E27FC236}">
              <a16:creationId xmlns:a16="http://schemas.microsoft.com/office/drawing/2014/main" id="{00000000-0008-0000-0F00-000042030000}"/>
            </a:ext>
          </a:extLst>
        </xdr:cNvPr>
        <xdr:cNvSpPr txBox="1"/>
      </xdr:nvSpPr>
      <xdr:spPr>
        <a:xfrm>
          <a:off x="210757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86558</xdr:rowOff>
    </xdr:from>
    <xdr:ext cx="469744" cy="259045"/>
    <xdr:sp macro="" textlink="">
      <xdr:nvSpPr>
        <xdr:cNvPr id="835" name="n_2mainValue【消防施設】&#10;一人当たり面積">
          <a:extLst>
            <a:ext uri="{FF2B5EF4-FFF2-40B4-BE49-F238E27FC236}">
              <a16:creationId xmlns:a16="http://schemas.microsoft.com/office/drawing/2014/main" id="{00000000-0008-0000-0F00-000043030000}"/>
            </a:ext>
          </a:extLst>
        </xdr:cNvPr>
        <xdr:cNvSpPr txBox="1"/>
      </xdr:nvSpPr>
      <xdr:spPr>
        <a:xfrm>
          <a:off x="20199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89825</xdr:rowOff>
    </xdr:from>
    <xdr:ext cx="469744" cy="259045"/>
    <xdr:sp macro="" textlink="">
      <xdr:nvSpPr>
        <xdr:cNvPr id="836" name="n_3mainValue【消防施設】&#10;一人当たり面積">
          <a:extLst>
            <a:ext uri="{FF2B5EF4-FFF2-40B4-BE49-F238E27FC236}">
              <a16:creationId xmlns:a16="http://schemas.microsoft.com/office/drawing/2014/main" id="{00000000-0008-0000-0F00-000044030000}"/>
            </a:ext>
          </a:extLst>
        </xdr:cNvPr>
        <xdr:cNvSpPr txBox="1"/>
      </xdr:nvSpPr>
      <xdr:spPr>
        <a:xfrm>
          <a:off x="19310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93090</xdr:rowOff>
    </xdr:from>
    <xdr:ext cx="469744" cy="259045"/>
    <xdr:sp macro="" textlink="">
      <xdr:nvSpPr>
        <xdr:cNvPr id="837" name="n_4mainValue【消防施設】&#10;一人当たり面積">
          <a:extLst>
            <a:ext uri="{FF2B5EF4-FFF2-40B4-BE49-F238E27FC236}">
              <a16:creationId xmlns:a16="http://schemas.microsoft.com/office/drawing/2014/main" id="{00000000-0008-0000-0F00-000045030000}"/>
            </a:ext>
          </a:extLst>
        </xdr:cNvPr>
        <xdr:cNvSpPr txBox="1"/>
      </xdr:nvSpPr>
      <xdr:spPr>
        <a:xfrm>
          <a:off x="18421427" y="1483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40639</xdr:rowOff>
    </xdr:from>
    <xdr:to>
      <xdr:col>85</xdr:col>
      <xdr:colOff>177800</xdr:colOff>
      <xdr:row>104</xdr:row>
      <xdr:rowOff>142239</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6268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19066</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6357600"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20320</xdr:rowOff>
    </xdr:from>
    <xdr:to>
      <xdr:col>81</xdr:col>
      <xdr:colOff>101600</xdr:colOff>
      <xdr:row>104</xdr:row>
      <xdr:rowOff>121920</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54305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71120</xdr:rowOff>
    </xdr:from>
    <xdr:to>
      <xdr:col>85</xdr:col>
      <xdr:colOff>127000</xdr:colOff>
      <xdr:row>104</xdr:row>
      <xdr:rowOff>91439</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5481300" y="179019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54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71120</xdr:rowOff>
    </xdr:from>
    <xdr:to>
      <xdr:col>81</xdr:col>
      <xdr:colOff>50800</xdr:colOff>
      <xdr:row>104</xdr:row>
      <xdr:rowOff>137161</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flipV="1">
          <a:off x="14592300" y="17901920"/>
          <a:ext cx="8890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20320</xdr:rowOff>
    </xdr:from>
    <xdr:to>
      <xdr:col>72</xdr:col>
      <xdr:colOff>38100</xdr:colOff>
      <xdr:row>105</xdr:row>
      <xdr:rowOff>121920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652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137161</xdr:rowOff>
    </xdr:from>
    <xdr:to>
      <xdr:col>76</xdr:col>
      <xdr:colOff>114300</xdr:colOff>
      <xdr:row>105</xdr:row>
      <xdr:rowOff>71120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flipV="1">
          <a:off x="13703300" y="17967961"/>
          <a:ext cx="889000" cy="1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763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71120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14300" y="180555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113047</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94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113047</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3500744" y="181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2611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26670</xdr:rowOff>
    </xdr:from>
    <xdr:to>
      <xdr:col>116</xdr:col>
      <xdr:colOff>114300</xdr:colOff>
      <xdr:row>105</xdr:row>
      <xdr:rowOff>128270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21107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49547</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22199600"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45720</xdr:rowOff>
    </xdr:from>
    <xdr:to>
      <xdr:col>112</xdr:col>
      <xdr:colOff>38100</xdr:colOff>
      <xdr:row>105</xdr:row>
      <xdr:rowOff>147320</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12725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77470</xdr:rowOff>
    </xdr:from>
    <xdr:to>
      <xdr:col>116</xdr:col>
      <xdr:colOff>63500</xdr:colOff>
      <xdr:row>105</xdr:row>
      <xdr:rowOff>96520</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1323300" y="180797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62230</xdr:rowOff>
    </xdr:from>
    <xdr:to>
      <xdr:col>107</xdr:col>
      <xdr:colOff>101600</xdr:colOff>
      <xdr:row>105</xdr:row>
      <xdr:rowOff>163830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0383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96520</xdr:rowOff>
    </xdr:from>
    <xdr:to>
      <xdr:col>111</xdr:col>
      <xdr:colOff>177800</xdr:colOff>
      <xdr:row>105</xdr:row>
      <xdr:rowOff>113030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0434300" y="180987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73661</xdr:rowOff>
    </xdr:from>
    <xdr:to>
      <xdr:col>102</xdr:col>
      <xdr:colOff>165100</xdr:colOff>
      <xdr:row>106</xdr:row>
      <xdr:rowOff>3811</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945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113030</xdr:rowOff>
    </xdr:from>
    <xdr:to>
      <xdr:col>107</xdr:col>
      <xdr:colOff>50800</xdr:colOff>
      <xdr:row>105</xdr:row>
      <xdr:rowOff>124461</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9545300" y="1811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49530</xdr:rowOff>
    </xdr:from>
    <xdr:to>
      <xdr:col>98</xdr:col>
      <xdr:colOff>38100</xdr:colOff>
      <xdr:row>104</xdr:row>
      <xdr:rowOff>151130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6055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100330</xdr:rowOff>
    </xdr:from>
    <xdr:to>
      <xdr:col>102</xdr:col>
      <xdr:colOff>114300</xdr:colOff>
      <xdr:row>105</xdr:row>
      <xdr:rowOff>124461</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a:off x="18656300" y="17931130"/>
          <a:ext cx="889000" cy="19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163847</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8907</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20338</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785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167657</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図書館は市内に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施設のみで、建設から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年以上経過しているため、</a:t>
          </a:r>
          <a:r>
            <a:rPr kumimoji="1" lang="en-US" altLang="ja-JP" sz="1300">
              <a:latin typeface="ＭＳ Ｐゴシック" panose="020B0600070205080204" pitchFamily="50" charset="-128"/>
              <a:ea typeface="ＭＳ Ｐゴシック" panose="020B0600070205080204" pitchFamily="50" charset="-128"/>
            </a:rPr>
            <a:t>93.6</a:t>
          </a:r>
          <a:r>
            <a:rPr kumimoji="1" lang="ja-JP" altLang="en-US" sz="1300">
              <a:latin typeface="ＭＳ Ｐゴシック" panose="020B0600070205080204" pitchFamily="50" charset="-128"/>
              <a:ea typeface="ＭＳ Ｐゴシック" panose="020B0600070205080204" pitchFamily="50" charset="-128"/>
            </a:rPr>
            <a:t>％と類似団体平均と比較して償却率が非常に高くなっている。一般廃棄物処理施設については、令和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年度に最終処分場の設備を更新したことにより、大幅に減少したものの類似団体平均を上回る</a:t>
          </a:r>
          <a:r>
            <a:rPr kumimoji="1" lang="en-US" altLang="ja-JP" sz="1300">
              <a:latin typeface="ＭＳ Ｐゴシック" panose="020B0600070205080204" pitchFamily="50" charset="-128"/>
              <a:ea typeface="ＭＳ Ｐゴシック" panose="020B0600070205080204" pitchFamily="50" charset="-128"/>
            </a:rPr>
            <a:t>65.5</a:t>
          </a:r>
          <a:r>
            <a:rPr kumimoji="1" lang="ja-JP" altLang="en-US" sz="1300">
              <a:latin typeface="ＭＳ Ｐゴシック" panose="020B0600070205080204" pitchFamily="50" charset="-128"/>
              <a:ea typeface="ＭＳ Ｐゴシック" panose="020B0600070205080204" pitchFamily="50" charset="-128"/>
            </a:rPr>
            <a:t>％となった。体育館・プールは、平成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年に建設した総合体育館が含まれているため、類似団体平均を若干下回っているものの、建設から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年以上経過した体育館等が多く老朽化が進んでいる。福祉施設は、</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％と類似団体平均を上回っており、昭和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年代に建設された老人憩いの家などが比率を引き上げる要因となっている。消防施設についても</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％と高い数値になっており、昭和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年代から平成初期に建設された消防器具置場が約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施設あることが比率を引き上げる要因となっている。市民会館は</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％となっており、コミュニティセンターや文化会館が建設から約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年経過して老朽化が進んだことが、比率を引き上げる要因となっている。庁舎については、令和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年度にかけて実施した本庁舎改修により、前年度から減少し類似団体平均との差は縮まったものの、本庁舎建設後約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年が経過していることから、依然として類似団体平均を上回っている。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各施設において、男鹿市公共施設等総合管理計画及び個別施設計画に基づき、施設の予防保全管理による公共施設の長寿命化等を図り、計画的な維持管理に努めるとともに、より効果的・効率的な市民サービスを提供できるよう、新設や統廃合、集約化・複合化、解体など、適切な施設の整備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高齢者福祉保健費、地域デジタル社会推進費、下水道費で増となったものの、清掃費、公債費、生活保護では減となったことから、前年度と比較してわずかに減となった。基準財政収入額は、地方消費税交付金の増や、大規模商業施設の新築等による固定資産税の増などにより、全体として増加した。</a:t>
          </a:r>
        </a:p>
        <a:p>
          <a:r>
            <a:rPr kumimoji="1" lang="ja-JP" altLang="en-US" sz="1300">
              <a:latin typeface="ＭＳ Ｐゴシック" panose="020B0600070205080204" pitchFamily="50" charset="-128"/>
              <a:ea typeface="ＭＳ Ｐゴシック" panose="020B0600070205080204" pitchFamily="50" charset="-128"/>
            </a:rPr>
            <a:t>　以上より、前年度より単年度の財政力指数は改善したものの、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か年平均では前年度と同値であり、類似団体平均を下回っている。今後も市内経済の活性化や産業の振興に引き続き努め、市税やふるさと納税といった自主財源を確保し、比率の改善を図っていく。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前年度と比較して、普通交付税や臨時財政対策債などの減収、人事委員会勧告に伴う給与費の増による人件費の増加、障害者自立支援給付費等の増加による扶助費の増加により、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する大規模建設事業にかかる地方債の償還により公債費の増加も見込まれ、義務的経費の増加による経常収支比率の悪化が予想されるため、財政規模、人口規模等に即した定員管理や業務の効率化、事業の見直しなどにより、適切な財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90896</xdr:rowOff>
    </xdr:from>
    <xdr:to>
      <xdr:col>23</xdr:col>
      <xdr:colOff>133350</xdr:colOff>
      <xdr:row>60</xdr:row>
      <xdr:rowOff>101237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789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83094</xdr:rowOff>
    </xdr:from>
    <xdr:to>
      <xdr:col>19</xdr:col>
      <xdr:colOff>133350</xdr:colOff>
      <xdr:row>60</xdr:row>
      <xdr:rowOff>90896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864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60</xdr:row>
      <xdr:rowOff>90896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864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90896</xdr:rowOff>
    </xdr:from>
    <xdr:to>
      <xdr:col>11</xdr:col>
      <xdr:colOff>31750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789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22514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0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40096</xdr:rowOff>
    </xdr:from>
    <xdr:to>
      <xdr:col>19</xdr:col>
      <xdr:colOff>184150</xdr:colOff>
      <xdr:row>60</xdr:row>
      <xdr:rowOff>141696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126473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32294</xdr:rowOff>
    </xdr:from>
    <xdr:to>
      <xdr:col>15</xdr:col>
      <xdr:colOff>133350</xdr:colOff>
      <xdr:row>59</xdr:row>
      <xdr:rowOff>133894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144071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40096</xdr:rowOff>
    </xdr:from>
    <xdr:to>
      <xdr:col>11</xdr:col>
      <xdr:colOff>82550</xdr:colOff>
      <xdr:row>60</xdr:row>
      <xdr:rowOff>141696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126473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円の増となった。これは、令和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年度は新型コロナウイルス感染症対策にかかる費用の減などにより物件費決算額が減少したものの、人口減少により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人当たりの額が大きくなったためである。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22002</xdr:rowOff>
    </xdr:from>
    <xdr:to>
      <xdr:col>23</xdr:col>
      <xdr:colOff>133350</xdr:colOff>
      <xdr:row>82</xdr:row>
      <xdr:rowOff>22462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0902"/>
          <a:ext cx="8382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5524</xdr:rowOff>
    </xdr:from>
    <xdr:to>
      <xdr:col>19</xdr:col>
      <xdr:colOff>133350</xdr:colOff>
      <xdr:row>82</xdr:row>
      <xdr:rowOff>22002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64424"/>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162392</xdr:rowOff>
    </xdr:from>
    <xdr:to>
      <xdr:col>15</xdr:col>
      <xdr:colOff>82550</xdr:colOff>
      <xdr:row>82</xdr:row>
      <xdr:rowOff>5524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49842"/>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125121</xdr:rowOff>
    </xdr:from>
    <xdr:to>
      <xdr:col>11</xdr:col>
      <xdr:colOff>31750</xdr:colOff>
      <xdr:row>81</xdr:row>
      <xdr:rowOff>162392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2571"/>
          <a:ext cx="889000" cy="3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143112</xdr:rowOff>
    </xdr:from>
    <xdr:to>
      <xdr:col>23</xdr:col>
      <xdr:colOff>184150</xdr:colOff>
      <xdr:row>82</xdr:row>
      <xdr:rowOff>73262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159639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142652</xdr:rowOff>
    </xdr:from>
    <xdr:to>
      <xdr:col>19</xdr:col>
      <xdr:colOff>184150</xdr:colOff>
      <xdr:row>82</xdr:row>
      <xdr:rowOff>72802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82979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98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126174</xdr:rowOff>
    </xdr:from>
    <xdr:to>
      <xdr:col>15</xdr:col>
      <xdr:colOff>133350</xdr:colOff>
      <xdr:row>82</xdr:row>
      <xdr:rowOff>56324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66501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8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111592</xdr:rowOff>
    </xdr:from>
    <xdr:to>
      <xdr:col>11</xdr:col>
      <xdr:colOff>82550</xdr:colOff>
      <xdr:row>82</xdr:row>
      <xdr:rowOff>41742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51919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6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74321</xdr:rowOff>
    </xdr:from>
    <xdr:to>
      <xdr:col>7</xdr:col>
      <xdr:colOff>31750</xdr:colOff>
      <xdr:row>82</xdr:row>
      <xdr:rowOff>4471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14648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の無採用期間があったため、その影響で職員の年齢構成に偏りが生じ、一時的に昇格が早まるなどしたが、地域実情との均衡を保った給与水準になるよう努めたことから、類似団体平均や全国市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今後も国及び県の動向等を踏まえながら、本市の実情に合った給与水準となるよう引き続き適正化に努める。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71966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050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4939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7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財政の健全性の確保のため義務的経費である人件費を抑制していく必要があり、定員管理計画に基づき適正な人員配置に努めている。人口減少により人口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人当たりの職員数は増加傾向にはあるが、類似団体平均は下回る水準で推移している。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今後も人口減少による厳しい行財政運営となるが、第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次男鹿市行政改革大綱に基づき、業務改善と組織の効率化を進めるとともに、定年延長を考慮しつつ職員数及び年齢構成の適正な管理に努める。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93769</xdr:rowOff>
    </xdr:from>
    <xdr:to>
      <xdr:col>81</xdr:col>
      <xdr:colOff>44450</xdr:colOff>
      <xdr:row>60</xdr:row>
      <xdr:rowOff>129159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80769"/>
          <a:ext cx="8382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79291</xdr:rowOff>
    </xdr:from>
    <xdr:to>
      <xdr:col>77</xdr:col>
      <xdr:colOff>44450</xdr:colOff>
      <xdr:row>60</xdr:row>
      <xdr:rowOff>93769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6629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58378</xdr:rowOff>
    </xdr:from>
    <xdr:to>
      <xdr:col>72</xdr:col>
      <xdr:colOff>203200</xdr:colOff>
      <xdr:row>60</xdr:row>
      <xdr:rowOff>79291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45378"/>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58378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36530"/>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78359</xdr:rowOff>
    </xdr:from>
    <xdr:to>
      <xdr:col>81</xdr:col>
      <xdr:colOff>95250</xdr:colOff>
      <xdr:row>61</xdr:row>
      <xdr:rowOff>8509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94886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1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42969</xdr:rowOff>
    </xdr:from>
    <xdr:to>
      <xdr:col>77</xdr:col>
      <xdr:colOff>95250</xdr:colOff>
      <xdr:row>60</xdr:row>
      <xdr:rowOff>144569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154746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28491</xdr:rowOff>
    </xdr:from>
    <xdr:to>
      <xdr:col>73</xdr:col>
      <xdr:colOff>44450</xdr:colOff>
      <xdr:row>60</xdr:row>
      <xdr:rowOff>130091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140268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7578</xdr:rowOff>
    </xdr:from>
    <xdr:to>
      <xdr:col>68</xdr:col>
      <xdr:colOff>203200</xdr:colOff>
      <xdr:row>60</xdr:row>
      <xdr:rowOff>109178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119355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6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ポイント減少した。これは、比率の分子において、八郎湖周辺清掃事務組合の地方債の償還終了により、一部事務組合等の起こした地方債に充てたと認められる補助金又は負担金が減少したことによる。</a:t>
          </a:r>
        </a:p>
        <a:p>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年度に実施する児童福祉施設等の大規模建設事業にかかる地方債の償還が令和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年度から開始し、元利償還金は増加するが、公営企業会計の地方債現高の減少などにより準元利償還金は減少することから横ばいに推移することが見込まれる。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15981</xdr:rowOff>
    </xdr:from>
    <xdr:to>
      <xdr:col>81</xdr:col>
      <xdr:colOff>44450</xdr:colOff>
      <xdr:row>37</xdr:row>
      <xdr:rowOff>24024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5963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24024</xdr:rowOff>
    </xdr:from>
    <xdr:to>
      <xdr:col>77</xdr:col>
      <xdr:colOff>44450</xdr:colOff>
      <xdr:row>37</xdr:row>
      <xdr:rowOff>26035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676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30057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6968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38100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737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153158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一般会計及び公営企業会計において、地方債現在高が減少したこと、財政調整基金及び減債基金の積立てによる充当可能基金の増が要因となっている。</a:t>
          </a:r>
        </a:p>
        <a:p>
          <a:r>
            <a:rPr kumimoji="1" lang="ja-JP" altLang="en-US" sz="1300">
              <a:latin typeface="ＭＳ Ｐゴシック" panose="020B0600070205080204" pitchFamily="50" charset="-128"/>
              <a:ea typeface="ＭＳ Ｐゴシック" panose="020B0600070205080204" pitchFamily="50" charset="-128"/>
            </a:rPr>
            <a:t>　比率は減少傾向にあるが、今後は児童福祉施設等の大規模建設事業の実施に伴う地方債残高の増などにより上昇することが見込まれる。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5630</xdr:rowOff>
    </xdr:from>
    <xdr:to>
      <xdr:col>81</xdr:col>
      <xdr:colOff>44450</xdr:colOff>
      <xdr:row>15</xdr:row>
      <xdr:rowOff>37804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773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37804</xdr:rowOff>
    </xdr:from>
    <xdr:to>
      <xdr:col>77</xdr:col>
      <xdr:colOff>44450</xdr:colOff>
      <xdr:row>15</xdr:row>
      <xdr:rowOff>93303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0955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93303</xdr:rowOff>
    </xdr:from>
    <xdr:to>
      <xdr:col>72</xdr:col>
      <xdr:colOff>203200</xdr:colOff>
      <xdr:row>16</xdr:row>
      <xdr:rowOff>51350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65053"/>
          <a:ext cx="889000" cy="1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51350</xdr:rowOff>
    </xdr:from>
    <xdr:to>
      <xdr:col>68</xdr:col>
      <xdr:colOff>152400</xdr:colOff>
      <xdr:row>17</xdr:row>
      <xdr:rowOff>21463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94550"/>
          <a:ext cx="889000" cy="1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126280</xdr:rowOff>
    </xdr:from>
    <xdr:to>
      <xdr:col>81</xdr:col>
      <xdr:colOff>95250</xdr:colOff>
      <xdr:row>15</xdr:row>
      <xdr:rowOff>56430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98357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158454</xdr:rowOff>
    </xdr:from>
    <xdr:to>
      <xdr:col>77</xdr:col>
      <xdr:colOff>95250</xdr:colOff>
      <xdr:row>15</xdr:row>
      <xdr:rowOff>88604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73381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45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42503</xdr:rowOff>
    </xdr:from>
    <xdr:to>
      <xdr:col>73</xdr:col>
      <xdr:colOff>44450</xdr:colOff>
      <xdr:row>15</xdr:row>
      <xdr:rowOff>144103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128880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0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550</xdr:rowOff>
    </xdr:from>
    <xdr:to>
      <xdr:col>68</xdr:col>
      <xdr:colOff>203200</xdr:colOff>
      <xdr:row>16</xdr:row>
      <xdr:rowOff>102150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86927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142113</xdr:rowOff>
    </xdr:from>
    <xdr:to>
      <xdr:col>64</xdr:col>
      <xdr:colOff>152400</xdr:colOff>
      <xdr:row>17</xdr:row>
      <xdr:rowOff>72263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57040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7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人事委員会勧告に伴う給与費の増などにより人件費決算額が増加したこと、普通交付税や臨時財政対策債の減などにより比率の分母となる経常一般財源が減少したことから、前年度と比較して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9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7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にかかる費用の減などにより物件費決算額は減少したものの、特定財源を伴わないスクールバス運行事業などの増や、比率の分母となる経常一般財源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今後も公共施設マネジメントによる施設の統廃合や一般事務費の節減に努め、さらなる物件費の抑制を図る。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4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4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7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生活保護世帯の減少による生活保護費の減はあったものの、障害者自立支援給付費の増などにより扶助費決算額が増加したこと、人件費同様、比率の分母となる経常一般財源の減少により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となった。扶助費にかかる経常収支比率が類似団体平均を上回り、かつ上昇傾向にある要因として、障害者自立支援給費の額が膨らんでいることなどが挙げられる。今後も生活保護世帯の就労支援、健康づくり事業の推進などにより財政を圧迫する上昇傾向に歯止めをかけるよう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09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58</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58</xdr:row>
      <xdr:rowOff>152400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44450</xdr:rowOff>
    </xdr:from>
    <xdr:to>
      <xdr:col>24</xdr:col>
      <xdr:colOff>76200</xdr:colOff>
      <xdr:row>59</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127000</xdr:rowOff>
    </xdr:from>
    <xdr:to>
      <xdr:col>6</xdr:col>
      <xdr:colOff>171450</xdr:colOff>
      <xdr:row>59</xdr:row>
      <xdr:rowOff>57150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多くは、国民健康保険特別会計や介護保険特別会計などへの繰出金となっている。介護保険特別会計、後期高齢者医療特別会計、国民健康保険特別会計への繰出金の減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今後も介護予防や疾病予防、健康づくり事業などの推進により、繰出金の増加を抑制し、普通会計の負担額を軽減するよう努める。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105228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5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105228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295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29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ポイントの減となったが、これは、公営企業会計への繰出金や、一部事務組合に対する負担金などの減による。</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のは、下水道事業会計や病院事業会計など、公営企業会計に対する負担金・補助金が多額になっているためである。公営企業においては、引き続き経営改善を図り、負担金・補助金に依存しない自立した運営ができるよう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649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39</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238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39</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6238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7198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比率の分母となる経常一般財源が減少したものの、償還元金、利子ともに減少したため、前年度と比較して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公債費においては、令和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年度に実施する児童福祉施設等の大規模建設事業にかかる地方債の償還が令和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年度から開始するため、令和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年度以降は上昇し、その後はほぼ横ばいに推移すると見込まれる。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94615</xdr:rowOff>
    </xdr:from>
    <xdr:to>
      <xdr:col>24</xdr:col>
      <xdr:colOff>25400</xdr:colOff>
      <xdr:row>74</xdr:row>
      <xdr:rowOff>102235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819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102235</xdr:rowOff>
    </xdr:from>
    <xdr:to>
      <xdr:col>19</xdr:col>
      <xdr:colOff>187325</xdr:colOff>
      <xdr:row>74</xdr:row>
      <xdr:rowOff>102235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89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102235</xdr:rowOff>
    </xdr:from>
    <xdr:to>
      <xdr:col>15</xdr:col>
      <xdr:colOff>98425</xdr:colOff>
      <xdr:row>74</xdr:row>
      <xdr:rowOff>111760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895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109855</xdr:rowOff>
    </xdr:from>
    <xdr:to>
      <xdr:col>11</xdr:col>
      <xdr:colOff>9525</xdr:colOff>
      <xdr:row>74</xdr:row>
      <xdr:rowOff>111760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97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43815</xdr:rowOff>
    </xdr:from>
    <xdr:to>
      <xdr:col>24</xdr:col>
      <xdr:colOff>76200</xdr:colOff>
      <xdr:row>74</xdr:row>
      <xdr:rowOff>145415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123842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51435</xdr:rowOff>
    </xdr:from>
    <xdr:to>
      <xdr:col>20</xdr:col>
      <xdr:colOff>38100</xdr:colOff>
      <xdr:row>74</xdr:row>
      <xdr:rowOff>153035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163212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59055</xdr:rowOff>
    </xdr:from>
    <xdr:to>
      <xdr:col>6</xdr:col>
      <xdr:colOff>171450</xdr:colOff>
      <xdr:row>74</xdr:row>
      <xdr:rowOff>160655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170832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扶助費が高止まりしていること、補助費等のうち、公営企業会計への負担金・補助金が多額であることなどから類似団体平均を上回っており、給与費の増による人件費の増加もあり前年度と比較して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今後も公営企業会計における経営の健全化のほか、疾病予防事業などの各種事業の推進や、事務事業の見直しにより経費の縮減に努める。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78</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178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78</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80061"/>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80061"/>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949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64472</xdr:rowOff>
    </xdr:from>
    <xdr:to>
      <xdr:col>29</xdr:col>
      <xdr:colOff>127000</xdr:colOff>
      <xdr:row>16</xdr:row>
      <xdr:rowOff>133608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5297"/>
          <a:ext cx="647700" cy="6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133608</xdr:rowOff>
    </xdr:from>
    <xdr:to>
      <xdr:col>26</xdr:col>
      <xdr:colOff>50800</xdr:colOff>
      <xdr:row>16</xdr:row>
      <xdr:rowOff>169607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24433"/>
          <a:ext cx="698500" cy="35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169607</xdr:rowOff>
    </xdr:from>
    <xdr:to>
      <xdr:col>22</xdr:col>
      <xdr:colOff>114300</xdr:colOff>
      <xdr:row>17</xdr:row>
      <xdr:rowOff>40165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0432"/>
          <a:ext cx="698500" cy="42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40165</xdr:rowOff>
    </xdr:from>
    <xdr:to>
      <xdr:col>18</xdr:col>
      <xdr:colOff>177800</xdr:colOff>
      <xdr:row>17</xdr:row>
      <xdr:rowOff>48438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2440"/>
          <a:ext cx="698500" cy="8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13672</xdr:rowOff>
    </xdr:from>
    <xdr:to>
      <xdr:col>29</xdr:col>
      <xdr:colOff>177800</xdr:colOff>
      <xdr:row>16</xdr:row>
      <xdr:rowOff>115272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4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30199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82808</xdr:rowOff>
    </xdr:from>
    <xdr:to>
      <xdr:col>26</xdr:col>
      <xdr:colOff>101600</xdr:colOff>
      <xdr:row>17</xdr:row>
      <xdr:rowOff>12958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7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23135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42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118807</xdr:rowOff>
    </xdr:from>
    <xdr:to>
      <xdr:col>22</xdr:col>
      <xdr:colOff>165100</xdr:colOff>
      <xdr:row>17</xdr:row>
      <xdr:rowOff>48957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59134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160815</xdr:rowOff>
    </xdr:from>
    <xdr:to>
      <xdr:col>19</xdr:col>
      <xdr:colOff>38100</xdr:colOff>
      <xdr:row>17</xdr:row>
      <xdr:rowOff>90965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169088</xdr:rowOff>
    </xdr:from>
    <xdr:to>
      <xdr:col>15</xdr:col>
      <xdr:colOff>101600</xdr:colOff>
      <xdr:row>17</xdr:row>
      <xdr:rowOff>99238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9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109415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36895</xdr:rowOff>
    </xdr:from>
    <xdr:to>
      <xdr:col>29</xdr:col>
      <xdr:colOff>127000</xdr:colOff>
      <xdr:row>38</xdr:row>
      <xdr:rowOff>47718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04495"/>
          <a:ext cx="647700" cy="1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32495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500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36507</xdr:rowOff>
    </xdr:from>
    <xdr:to>
      <xdr:col>26</xdr:col>
      <xdr:colOff>50800</xdr:colOff>
      <xdr:row>38</xdr:row>
      <xdr:rowOff>36895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04107"/>
          <a:ext cx="698500" cy="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36507</xdr:rowOff>
    </xdr:from>
    <xdr:to>
      <xdr:col>22</xdr:col>
      <xdr:colOff>114300</xdr:colOff>
      <xdr:row>38</xdr:row>
      <xdr:rowOff>40351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04107"/>
          <a:ext cx="698500" cy="3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40351</xdr:rowOff>
    </xdr:from>
    <xdr:to>
      <xdr:col>18</xdr:col>
      <xdr:colOff>177800</xdr:colOff>
      <xdr:row>38</xdr:row>
      <xdr:rowOff>45448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07951"/>
          <a:ext cx="698500" cy="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339818</xdr:rowOff>
    </xdr:from>
    <xdr:to>
      <xdr:col>29</xdr:col>
      <xdr:colOff>177800</xdr:colOff>
      <xdr:row>38</xdr:row>
      <xdr:rowOff>98518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184895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328995</xdr:rowOff>
    </xdr:from>
    <xdr:to>
      <xdr:col>26</xdr:col>
      <xdr:colOff>101600</xdr:colOff>
      <xdr:row>38</xdr:row>
      <xdr:rowOff>87695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3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97872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2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328607</xdr:rowOff>
    </xdr:from>
    <xdr:to>
      <xdr:col>22</xdr:col>
      <xdr:colOff>165100</xdr:colOff>
      <xdr:row>38</xdr:row>
      <xdr:rowOff>87307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97484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2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332451</xdr:rowOff>
    </xdr:from>
    <xdr:to>
      <xdr:col>19</xdr:col>
      <xdr:colOff>38100</xdr:colOff>
      <xdr:row>38</xdr:row>
      <xdr:rowOff>91151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101328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337548</xdr:rowOff>
    </xdr:from>
    <xdr:to>
      <xdr:col>15</xdr:col>
      <xdr:colOff>101600</xdr:colOff>
      <xdr:row>38</xdr:row>
      <xdr:rowOff>96248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2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106425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3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53757</xdr:rowOff>
    </xdr:from>
    <xdr:to>
      <xdr:col>24</xdr:col>
      <xdr:colOff>63500</xdr:colOff>
      <xdr:row>37</xdr:row>
      <xdr:rowOff>106161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7407"/>
          <a:ext cx="838200" cy="5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106161</xdr:rowOff>
    </xdr:from>
    <xdr:to>
      <xdr:col>19</xdr:col>
      <xdr:colOff>177800</xdr:colOff>
      <xdr:row>37</xdr:row>
      <xdr:rowOff>114119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9811"/>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114119</xdr:rowOff>
    </xdr:from>
    <xdr:to>
      <xdr:col>15</xdr:col>
      <xdr:colOff>50800</xdr:colOff>
      <xdr:row>37</xdr:row>
      <xdr:rowOff>151457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776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120617</xdr:rowOff>
    </xdr:from>
    <xdr:to>
      <xdr:col>10</xdr:col>
      <xdr:colOff>114300</xdr:colOff>
      <xdr:row>37</xdr:row>
      <xdr:rowOff>151457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4267"/>
          <a:ext cx="889000" cy="3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2957</xdr:rowOff>
    </xdr:from>
    <xdr:to>
      <xdr:col>24</xdr:col>
      <xdr:colOff>114300</xdr:colOff>
      <xdr:row>37</xdr:row>
      <xdr:rowOff>104557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152834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55361</xdr:rowOff>
    </xdr:from>
    <xdr:to>
      <xdr:col>20</xdr:col>
      <xdr:colOff>38100</xdr:colOff>
      <xdr:row>37</xdr:row>
      <xdr:rowOff>156961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148088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63319</xdr:rowOff>
    </xdr:from>
    <xdr:to>
      <xdr:col>15</xdr:col>
      <xdr:colOff>101600</xdr:colOff>
      <xdr:row>37</xdr:row>
      <xdr:rowOff>164919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156046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100657</xdr:rowOff>
    </xdr:from>
    <xdr:to>
      <xdr:col>10</xdr:col>
      <xdr:colOff>165100</xdr:colOff>
      <xdr:row>38</xdr:row>
      <xdr:rowOff>30807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21934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69817</xdr:rowOff>
    </xdr:from>
    <xdr:to>
      <xdr:col>6</xdr:col>
      <xdr:colOff>38100</xdr:colOff>
      <xdr:row>37</xdr:row>
      <xdr:rowOff>171417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32599</xdr:rowOff>
    </xdr:from>
    <xdr:to>
      <xdr:col>24</xdr:col>
      <xdr:colOff>63500</xdr:colOff>
      <xdr:row>58</xdr:row>
      <xdr:rowOff>45778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76699"/>
          <a:ext cx="8382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32599</xdr:rowOff>
    </xdr:from>
    <xdr:to>
      <xdr:col>19</xdr:col>
      <xdr:colOff>177800</xdr:colOff>
      <xdr:row>58</xdr:row>
      <xdr:rowOff>51868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6699"/>
          <a:ext cx="889000" cy="1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51868</xdr:rowOff>
    </xdr:from>
    <xdr:to>
      <xdr:col>15</xdr:col>
      <xdr:colOff>50800</xdr:colOff>
      <xdr:row>58</xdr:row>
      <xdr:rowOff>53632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5968"/>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53632</xdr:rowOff>
    </xdr:from>
    <xdr:to>
      <xdr:col>10</xdr:col>
      <xdr:colOff>114300</xdr:colOff>
      <xdr:row>58</xdr:row>
      <xdr:rowOff>81018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7732"/>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166428</xdr:rowOff>
    </xdr:from>
    <xdr:to>
      <xdr:col>24</xdr:col>
      <xdr:colOff>114300</xdr:colOff>
      <xdr:row>58</xdr:row>
      <xdr:rowOff>96578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153249</xdr:rowOff>
    </xdr:from>
    <xdr:to>
      <xdr:col>20</xdr:col>
      <xdr:colOff>38100</xdr:colOff>
      <xdr:row>58</xdr:row>
      <xdr:rowOff>83399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74526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1068</xdr:rowOff>
    </xdr:from>
    <xdr:to>
      <xdr:col>15</xdr:col>
      <xdr:colOff>101600</xdr:colOff>
      <xdr:row>58</xdr:row>
      <xdr:rowOff>102668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93795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2832</xdr:rowOff>
    </xdr:from>
    <xdr:to>
      <xdr:col>10</xdr:col>
      <xdr:colOff>165100</xdr:colOff>
      <xdr:row>58</xdr:row>
      <xdr:rowOff>104432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95559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30218</xdr:rowOff>
    </xdr:from>
    <xdr:to>
      <xdr:col>6</xdr:col>
      <xdr:colOff>38100</xdr:colOff>
      <xdr:row>58</xdr:row>
      <xdr:rowOff>131818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122945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138100</xdr:rowOff>
    </xdr:from>
    <xdr:to>
      <xdr:col>24</xdr:col>
      <xdr:colOff>63500</xdr:colOff>
      <xdr:row>78</xdr:row>
      <xdr:rowOff>14427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39750"/>
          <a:ext cx="8382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113564</xdr:rowOff>
    </xdr:from>
    <xdr:to>
      <xdr:col>19</xdr:col>
      <xdr:colOff>177800</xdr:colOff>
      <xdr:row>78</xdr:row>
      <xdr:rowOff>14427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5214"/>
          <a:ext cx="889000" cy="7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113564</xdr:rowOff>
    </xdr:from>
    <xdr:to>
      <xdr:col>15</xdr:col>
      <xdr:colOff>50800</xdr:colOff>
      <xdr:row>78</xdr:row>
      <xdr:rowOff>10674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5214"/>
          <a:ext cx="889000" cy="6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10674</xdr:rowOff>
    </xdr:from>
    <xdr:to>
      <xdr:col>10</xdr:col>
      <xdr:colOff>114300</xdr:colOff>
      <xdr:row>78</xdr:row>
      <xdr:rowOff>84837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83774"/>
          <a:ext cx="889000" cy="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87300</xdr:rowOff>
    </xdr:from>
    <xdr:to>
      <xdr:col>24</xdr:col>
      <xdr:colOff>114300</xdr:colOff>
      <xdr:row>78</xdr:row>
      <xdr:rowOff>17450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110177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135077</xdr:rowOff>
    </xdr:from>
    <xdr:to>
      <xdr:col>20</xdr:col>
      <xdr:colOff>38100</xdr:colOff>
      <xdr:row>78</xdr:row>
      <xdr:rowOff>65227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56354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4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62764</xdr:rowOff>
    </xdr:from>
    <xdr:to>
      <xdr:col>15</xdr:col>
      <xdr:colOff>101600</xdr:colOff>
      <xdr:row>77</xdr:row>
      <xdr:rowOff>164364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9441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3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131324</xdr:rowOff>
    </xdr:from>
    <xdr:to>
      <xdr:col>10</xdr:col>
      <xdr:colOff>165100</xdr:colOff>
      <xdr:row>78</xdr:row>
      <xdr:rowOff>61474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78001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34037</xdr:rowOff>
    </xdr:from>
    <xdr:to>
      <xdr:col>6</xdr:col>
      <xdr:colOff>38100</xdr:colOff>
      <xdr:row>78</xdr:row>
      <xdr:rowOff>135637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152164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8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167460</xdr:rowOff>
    </xdr:from>
    <xdr:to>
      <xdr:col>24</xdr:col>
      <xdr:colOff>63500</xdr:colOff>
      <xdr:row>95</xdr:row>
      <xdr:rowOff>92075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83760"/>
          <a:ext cx="838200" cy="9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40534</xdr:rowOff>
    </xdr:from>
    <xdr:to>
      <xdr:col>19</xdr:col>
      <xdr:colOff>177800</xdr:colOff>
      <xdr:row>95</xdr:row>
      <xdr:rowOff>92075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28284"/>
          <a:ext cx="889000" cy="5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40534</xdr:rowOff>
    </xdr:from>
    <xdr:to>
      <xdr:col>15</xdr:col>
      <xdr:colOff>50800</xdr:colOff>
      <xdr:row>96</xdr:row>
      <xdr:rowOff>90687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28284"/>
          <a:ext cx="889000" cy="2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90687</xdr:rowOff>
    </xdr:from>
    <xdr:to>
      <xdr:col>10</xdr:col>
      <xdr:colOff>114300</xdr:colOff>
      <xdr:row>96</xdr:row>
      <xdr:rowOff>110082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49887"/>
          <a:ext cx="889000" cy="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116660</xdr:rowOff>
    </xdr:from>
    <xdr:to>
      <xdr:col>24</xdr:col>
      <xdr:colOff>114300</xdr:colOff>
      <xdr:row>95</xdr:row>
      <xdr:rowOff>46810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139537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8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41275</xdr:rowOff>
    </xdr:from>
    <xdr:to>
      <xdr:col>20</xdr:col>
      <xdr:colOff>38100</xdr:colOff>
      <xdr:row>95</xdr:row>
      <xdr:rowOff>142875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159402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0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161184</xdr:rowOff>
    </xdr:from>
    <xdr:to>
      <xdr:col>15</xdr:col>
      <xdr:colOff>101600</xdr:colOff>
      <xdr:row>95</xdr:row>
      <xdr:rowOff>91334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107861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5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39887</xdr:rowOff>
    </xdr:from>
    <xdr:to>
      <xdr:col>10</xdr:col>
      <xdr:colOff>165100</xdr:colOff>
      <xdr:row>96</xdr:row>
      <xdr:rowOff>141487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158014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7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59282</xdr:rowOff>
    </xdr:from>
    <xdr:to>
      <xdr:col>6</xdr:col>
      <xdr:colOff>38100</xdr:colOff>
      <xdr:row>96</xdr:row>
      <xdr:rowOff>160882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5959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9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51114</xdr:rowOff>
    </xdr:from>
    <xdr:to>
      <xdr:col>55</xdr:col>
      <xdr:colOff>0</xdr:colOff>
      <xdr:row>36</xdr:row>
      <xdr:rowOff>60166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23314"/>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51114</xdr:rowOff>
    </xdr:from>
    <xdr:to>
      <xdr:col>50</xdr:col>
      <xdr:colOff>114300</xdr:colOff>
      <xdr:row>36</xdr:row>
      <xdr:rowOff>74640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3314"/>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36380</xdr:rowOff>
    </xdr:from>
    <xdr:to>
      <xdr:col>45</xdr:col>
      <xdr:colOff>177800</xdr:colOff>
      <xdr:row>36</xdr:row>
      <xdr:rowOff>74640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65680"/>
          <a:ext cx="889000" cy="38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36380</xdr:rowOff>
    </xdr:from>
    <xdr:to>
      <xdr:col>41</xdr:col>
      <xdr:colOff>50800</xdr:colOff>
      <xdr:row>36</xdr:row>
      <xdr:rowOff>142999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65680"/>
          <a:ext cx="889000" cy="4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9366</xdr:rowOff>
    </xdr:from>
    <xdr:to>
      <xdr:col>55</xdr:col>
      <xdr:colOff>50800</xdr:colOff>
      <xdr:row>36</xdr:row>
      <xdr:rowOff>110966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32243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314</xdr:rowOff>
    </xdr:from>
    <xdr:to>
      <xdr:col>50</xdr:col>
      <xdr:colOff>165100</xdr:colOff>
      <xdr:row>36</xdr:row>
      <xdr:rowOff>101914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118441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23840</xdr:rowOff>
    </xdr:from>
    <xdr:to>
      <xdr:col>46</xdr:col>
      <xdr:colOff>38100</xdr:colOff>
      <xdr:row>36</xdr:row>
      <xdr:rowOff>125440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141967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157030</xdr:rowOff>
    </xdr:from>
    <xdr:to>
      <xdr:col>41</xdr:col>
      <xdr:colOff>101600</xdr:colOff>
      <xdr:row>34</xdr:row>
      <xdr:rowOff>87180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103707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9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92199</xdr:rowOff>
    </xdr:from>
    <xdr:to>
      <xdr:col>36</xdr:col>
      <xdr:colOff>165100</xdr:colOff>
      <xdr:row>37</xdr:row>
      <xdr:rowOff>22349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38876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3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131651</xdr:rowOff>
    </xdr:from>
    <xdr:to>
      <xdr:col>55</xdr:col>
      <xdr:colOff>0</xdr:colOff>
      <xdr:row>58</xdr:row>
      <xdr:rowOff>13394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04301"/>
          <a:ext cx="838200" cy="5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166007</xdr:rowOff>
    </xdr:from>
    <xdr:to>
      <xdr:col>50</xdr:col>
      <xdr:colOff>114300</xdr:colOff>
      <xdr:row>58</xdr:row>
      <xdr:rowOff>13394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3865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166007</xdr:rowOff>
    </xdr:from>
    <xdr:to>
      <xdr:col>45</xdr:col>
      <xdr:colOff>177800</xdr:colOff>
      <xdr:row>58</xdr:row>
      <xdr:rowOff>33458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38657"/>
          <a:ext cx="889000" cy="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33458</xdr:rowOff>
    </xdr:from>
    <xdr:to>
      <xdr:col>41</xdr:col>
      <xdr:colOff>50800</xdr:colOff>
      <xdr:row>58</xdr:row>
      <xdr:rowOff>74613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7558"/>
          <a:ext cx="889000" cy="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80851</xdr:rowOff>
    </xdr:from>
    <xdr:to>
      <xdr:col>55</xdr:col>
      <xdr:colOff>50800</xdr:colOff>
      <xdr:row>58</xdr:row>
      <xdr:rowOff>11001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59278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134044</xdr:rowOff>
    </xdr:from>
    <xdr:to>
      <xdr:col>50</xdr:col>
      <xdr:colOff>165100</xdr:colOff>
      <xdr:row>58</xdr:row>
      <xdr:rowOff>64194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55321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115207</xdr:rowOff>
    </xdr:from>
    <xdr:to>
      <xdr:col>46</xdr:col>
      <xdr:colOff>38100</xdr:colOff>
      <xdr:row>58</xdr:row>
      <xdr:rowOff>45357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36484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8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154108</xdr:rowOff>
    </xdr:from>
    <xdr:to>
      <xdr:col>41</xdr:col>
      <xdr:colOff>101600</xdr:colOff>
      <xdr:row>58</xdr:row>
      <xdr:rowOff>84258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75385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1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23813</xdr:rowOff>
    </xdr:from>
    <xdr:to>
      <xdr:col>36</xdr:col>
      <xdr:colOff>165100</xdr:colOff>
      <xdr:row>58</xdr:row>
      <xdr:rowOff>125413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116540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6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126212</xdr:rowOff>
    </xdr:from>
    <xdr:to>
      <xdr:col>55</xdr:col>
      <xdr:colOff>0</xdr:colOff>
      <xdr:row>78</xdr:row>
      <xdr:rowOff>155817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27862"/>
          <a:ext cx="838200" cy="20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34658</xdr:rowOff>
    </xdr:from>
    <xdr:to>
      <xdr:col>50</xdr:col>
      <xdr:colOff>114300</xdr:colOff>
      <xdr:row>78</xdr:row>
      <xdr:rowOff>155817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07758"/>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34658</xdr:rowOff>
    </xdr:from>
    <xdr:to>
      <xdr:col>45</xdr:col>
      <xdr:colOff>177800</xdr:colOff>
      <xdr:row>78</xdr:row>
      <xdr:rowOff>70599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07758"/>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70599</xdr:rowOff>
    </xdr:from>
    <xdr:to>
      <xdr:col>41</xdr:col>
      <xdr:colOff>50800</xdr:colOff>
      <xdr:row>78</xdr:row>
      <xdr:rowOff>138061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43699"/>
          <a:ext cx="889000" cy="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75412</xdr:rowOff>
    </xdr:from>
    <xdr:to>
      <xdr:col>55</xdr:col>
      <xdr:colOff>50800</xdr:colOff>
      <xdr:row>78</xdr:row>
      <xdr:rowOff>5562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98289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105017</xdr:rowOff>
    </xdr:from>
    <xdr:to>
      <xdr:col>50</xdr:col>
      <xdr:colOff>165100</xdr:colOff>
      <xdr:row>79</xdr:row>
      <xdr:rowOff>35167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26294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155308</xdr:rowOff>
    </xdr:from>
    <xdr:to>
      <xdr:col>46</xdr:col>
      <xdr:colOff>38100</xdr:colOff>
      <xdr:row>78</xdr:row>
      <xdr:rowOff>85458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76585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4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19799</xdr:rowOff>
    </xdr:from>
    <xdr:to>
      <xdr:col>41</xdr:col>
      <xdr:colOff>101600</xdr:colOff>
      <xdr:row>78</xdr:row>
      <xdr:rowOff>121399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9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112526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8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87261</xdr:rowOff>
    </xdr:from>
    <xdr:to>
      <xdr:col>36</xdr:col>
      <xdr:colOff>165100</xdr:colOff>
      <xdr:row>79</xdr:row>
      <xdr:rowOff>17411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8538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18762</xdr:rowOff>
    </xdr:from>
    <xdr:to>
      <xdr:col>55</xdr:col>
      <xdr:colOff>0</xdr:colOff>
      <xdr:row>98</xdr:row>
      <xdr:rowOff>47003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0862"/>
          <a:ext cx="838200" cy="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47003</xdr:rowOff>
    </xdr:from>
    <xdr:to>
      <xdr:col>50</xdr:col>
      <xdr:colOff>114300</xdr:colOff>
      <xdr:row>98</xdr:row>
      <xdr:rowOff>49081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49103"/>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49081</xdr:rowOff>
    </xdr:from>
    <xdr:to>
      <xdr:col>45</xdr:col>
      <xdr:colOff>177800</xdr:colOff>
      <xdr:row>98</xdr:row>
      <xdr:rowOff>102143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51181"/>
          <a:ext cx="889000" cy="5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101702</xdr:rowOff>
    </xdr:from>
    <xdr:to>
      <xdr:col>41</xdr:col>
      <xdr:colOff>50800</xdr:colOff>
      <xdr:row>98</xdr:row>
      <xdr:rowOff>102143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03802"/>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139412</xdr:rowOff>
    </xdr:from>
    <xdr:to>
      <xdr:col>55</xdr:col>
      <xdr:colOff>50800</xdr:colOff>
      <xdr:row>98</xdr:row>
      <xdr:rowOff>69562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167653</xdr:rowOff>
    </xdr:from>
    <xdr:to>
      <xdr:col>50</xdr:col>
      <xdr:colOff>165100</xdr:colOff>
      <xdr:row>98</xdr:row>
      <xdr:rowOff>97803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88930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169731</xdr:rowOff>
    </xdr:from>
    <xdr:to>
      <xdr:col>46</xdr:col>
      <xdr:colOff>38100</xdr:colOff>
      <xdr:row>98</xdr:row>
      <xdr:rowOff>99881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91008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51343</xdr:rowOff>
    </xdr:from>
    <xdr:to>
      <xdr:col>41</xdr:col>
      <xdr:colOff>101600</xdr:colOff>
      <xdr:row>98</xdr:row>
      <xdr:rowOff>152943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144070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50902</xdr:rowOff>
    </xdr:from>
    <xdr:to>
      <xdr:col>36</xdr:col>
      <xdr:colOff>165100</xdr:colOff>
      <xdr:row>98</xdr:row>
      <xdr:rowOff>152502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143629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154330</xdr:rowOff>
    </xdr:from>
    <xdr:to>
      <xdr:col>85</xdr:col>
      <xdr:colOff>127000</xdr:colOff>
      <xdr:row>39</xdr:row>
      <xdr:rowOff>32893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69430"/>
          <a:ext cx="8382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32893</xdr:rowOff>
    </xdr:from>
    <xdr:to>
      <xdr:col>81</xdr:col>
      <xdr:colOff>50800</xdr:colOff>
      <xdr:row>39</xdr:row>
      <xdr:rowOff>35496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9443"/>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35496</xdr:rowOff>
    </xdr:from>
    <xdr:to>
      <xdr:col>76</xdr:col>
      <xdr:colOff>114300</xdr:colOff>
      <xdr:row>39</xdr:row>
      <xdr:rowOff>42278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2046"/>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25121</xdr:rowOff>
    </xdr:from>
    <xdr:to>
      <xdr:col>71</xdr:col>
      <xdr:colOff>177800</xdr:colOff>
      <xdr:row>39</xdr:row>
      <xdr:rowOff>42278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1671"/>
          <a:ext cx="8890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103530</xdr:rowOff>
    </xdr:from>
    <xdr:to>
      <xdr:col>85</xdr:col>
      <xdr:colOff>177800</xdr:colOff>
      <xdr:row>39</xdr:row>
      <xdr:rowOff>33680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153543</xdr:rowOff>
    </xdr:from>
    <xdr:to>
      <xdr:col>81</xdr:col>
      <xdr:colOff>101600</xdr:colOff>
      <xdr:row>39</xdr:row>
      <xdr:rowOff>83693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74820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61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156146</xdr:rowOff>
    </xdr:from>
    <xdr:to>
      <xdr:col>76</xdr:col>
      <xdr:colOff>165100</xdr:colOff>
      <xdr:row>39</xdr:row>
      <xdr:rowOff>86296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77423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162928</xdr:rowOff>
    </xdr:from>
    <xdr:to>
      <xdr:col>72</xdr:col>
      <xdr:colOff>38100</xdr:colOff>
      <xdr:row>39</xdr:row>
      <xdr:rowOff>93078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84205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145771</xdr:rowOff>
    </xdr:from>
    <xdr:to>
      <xdr:col>67</xdr:col>
      <xdr:colOff>101600</xdr:colOff>
      <xdr:row>39</xdr:row>
      <xdr:rowOff>75921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67048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165154</xdr:rowOff>
    </xdr:from>
    <xdr:to>
      <xdr:col>85</xdr:col>
      <xdr:colOff>127000</xdr:colOff>
      <xdr:row>77</xdr:row>
      <xdr:rowOff>166742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66804"/>
          <a:ext cx="8382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162387</xdr:rowOff>
    </xdr:from>
    <xdr:to>
      <xdr:col>81</xdr:col>
      <xdr:colOff>50800</xdr:colOff>
      <xdr:row>77</xdr:row>
      <xdr:rowOff>165154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64037"/>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162387</xdr:rowOff>
    </xdr:from>
    <xdr:to>
      <xdr:col>76</xdr:col>
      <xdr:colOff>114300</xdr:colOff>
      <xdr:row>77</xdr:row>
      <xdr:rowOff>169450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64037"/>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169450</xdr:rowOff>
    </xdr:from>
    <xdr:to>
      <xdr:col>71</xdr:col>
      <xdr:colOff>177800</xdr:colOff>
      <xdr:row>78</xdr:row>
      <xdr:rowOff>3370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71100"/>
          <a:ext cx="889000" cy="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115942</xdr:rowOff>
    </xdr:from>
    <xdr:to>
      <xdr:col>85</xdr:col>
      <xdr:colOff>177800</xdr:colOff>
      <xdr:row>78</xdr:row>
      <xdr:rowOff>46092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114354</xdr:rowOff>
    </xdr:from>
    <xdr:to>
      <xdr:col>81</xdr:col>
      <xdr:colOff>101600</xdr:colOff>
      <xdr:row>78</xdr:row>
      <xdr:rowOff>44504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35631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111587</xdr:rowOff>
    </xdr:from>
    <xdr:to>
      <xdr:col>76</xdr:col>
      <xdr:colOff>165100</xdr:colOff>
      <xdr:row>78</xdr:row>
      <xdr:rowOff>41737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32864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118650</xdr:rowOff>
    </xdr:from>
    <xdr:to>
      <xdr:col>72</xdr:col>
      <xdr:colOff>38100</xdr:colOff>
      <xdr:row>78</xdr:row>
      <xdr:rowOff>48800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39927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124020</xdr:rowOff>
    </xdr:from>
    <xdr:to>
      <xdr:col>67</xdr:col>
      <xdr:colOff>101600</xdr:colOff>
      <xdr:row>78</xdr:row>
      <xdr:rowOff>54170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45297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1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41239</xdr:rowOff>
    </xdr:from>
    <xdr:to>
      <xdr:col>85</xdr:col>
      <xdr:colOff>127000</xdr:colOff>
      <xdr:row>98</xdr:row>
      <xdr:rowOff>78099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43339"/>
          <a:ext cx="838200" cy="3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41239</xdr:rowOff>
    </xdr:from>
    <xdr:to>
      <xdr:col>81</xdr:col>
      <xdr:colOff>50800</xdr:colOff>
      <xdr:row>98</xdr:row>
      <xdr:rowOff>58227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43339"/>
          <a:ext cx="889000" cy="1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58227</xdr:rowOff>
    </xdr:from>
    <xdr:to>
      <xdr:col>76</xdr:col>
      <xdr:colOff>114300</xdr:colOff>
      <xdr:row>98</xdr:row>
      <xdr:rowOff>98236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60327"/>
          <a:ext cx="889000" cy="4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98236</xdr:rowOff>
    </xdr:from>
    <xdr:to>
      <xdr:col>71</xdr:col>
      <xdr:colOff>177800</xdr:colOff>
      <xdr:row>98</xdr:row>
      <xdr:rowOff>115114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00336"/>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27299</xdr:rowOff>
    </xdr:from>
    <xdr:to>
      <xdr:col>85</xdr:col>
      <xdr:colOff>177800</xdr:colOff>
      <xdr:row>98</xdr:row>
      <xdr:rowOff>128899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161889</xdr:rowOff>
    </xdr:from>
    <xdr:to>
      <xdr:col>81</xdr:col>
      <xdr:colOff>101600</xdr:colOff>
      <xdr:row>98</xdr:row>
      <xdr:rowOff>92039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7427</xdr:rowOff>
    </xdr:from>
    <xdr:to>
      <xdr:col>76</xdr:col>
      <xdr:colOff>165100</xdr:colOff>
      <xdr:row>98</xdr:row>
      <xdr:rowOff>109027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100154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47436</xdr:rowOff>
    </xdr:from>
    <xdr:to>
      <xdr:col>72</xdr:col>
      <xdr:colOff>38100</xdr:colOff>
      <xdr:row>98</xdr:row>
      <xdr:rowOff>149036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140163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64314</xdr:rowOff>
    </xdr:from>
    <xdr:to>
      <xdr:col>67</xdr:col>
      <xdr:colOff>101600</xdr:colOff>
      <xdr:row>98</xdr:row>
      <xdr:rowOff>165914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157041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33172</xdr:rowOff>
    </xdr:from>
    <xdr:to>
      <xdr:col>116</xdr:col>
      <xdr:colOff>63500</xdr:colOff>
      <xdr:row>57</xdr:row>
      <xdr:rowOff>41814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05822"/>
          <a:ext cx="8382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41814</xdr:rowOff>
    </xdr:from>
    <xdr:to>
      <xdr:col>111</xdr:col>
      <xdr:colOff>177800</xdr:colOff>
      <xdr:row>57</xdr:row>
      <xdr:rowOff>49700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14464"/>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49700</xdr:rowOff>
    </xdr:from>
    <xdr:to>
      <xdr:col>107</xdr:col>
      <xdr:colOff>50800</xdr:colOff>
      <xdr:row>57</xdr:row>
      <xdr:rowOff>56810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22350"/>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54363</xdr:rowOff>
    </xdr:from>
    <xdr:to>
      <xdr:col>102</xdr:col>
      <xdr:colOff>114300</xdr:colOff>
      <xdr:row>57</xdr:row>
      <xdr:rowOff>56810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827013"/>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153822</xdr:rowOff>
    </xdr:from>
    <xdr:to>
      <xdr:col>116</xdr:col>
      <xdr:colOff>114300</xdr:colOff>
      <xdr:row>57</xdr:row>
      <xdr:rowOff>83972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5249</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162464</xdr:rowOff>
    </xdr:from>
    <xdr:to>
      <xdr:col>112</xdr:col>
      <xdr:colOff>38100</xdr:colOff>
      <xdr:row>57</xdr:row>
      <xdr:rowOff>92614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109141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3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170350</xdr:rowOff>
    </xdr:from>
    <xdr:to>
      <xdr:col>107</xdr:col>
      <xdr:colOff>101600</xdr:colOff>
      <xdr:row>57</xdr:row>
      <xdr:rowOff>100500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117027</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5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6010</xdr:rowOff>
    </xdr:from>
    <xdr:to>
      <xdr:col>102</xdr:col>
      <xdr:colOff>165100</xdr:colOff>
      <xdr:row>57</xdr:row>
      <xdr:rowOff>107610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124137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55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3563</xdr:rowOff>
    </xdr:from>
    <xdr:to>
      <xdr:col>98</xdr:col>
      <xdr:colOff>38100</xdr:colOff>
      <xdr:row>57</xdr:row>
      <xdr:rowOff>105163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121690</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5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18059</xdr:rowOff>
    </xdr:from>
    <xdr:to>
      <xdr:col>116</xdr:col>
      <xdr:colOff>63500</xdr:colOff>
      <xdr:row>76</xdr:row>
      <xdr:rowOff>26797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48259"/>
          <a:ext cx="838200" cy="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26797</xdr:rowOff>
    </xdr:from>
    <xdr:to>
      <xdr:col>111</xdr:col>
      <xdr:colOff>177800</xdr:colOff>
      <xdr:row>76</xdr:row>
      <xdr:rowOff>60489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56997"/>
          <a:ext cx="8890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60489</xdr:rowOff>
    </xdr:from>
    <xdr:to>
      <xdr:col>107</xdr:col>
      <xdr:colOff>50800</xdr:colOff>
      <xdr:row>76</xdr:row>
      <xdr:rowOff>80187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90689"/>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80187</xdr:rowOff>
    </xdr:from>
    <xdr:to>
      <xdr:col>102</xdr:col>
      <xdr:colOff>114300</xdr:colOff>
      <xdr:row>76</xdr:row>
      <xdr:rowOff>126237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10387"/>
          <a:ext cx="889000" cy="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138709</xdr:rowOff>
    </xdr:from>
    <xdr:to>
      <xdr:col>116</xdr:col>
      <xdr:colOff>114300</xdr:colOff>
      <xdr:row>76</xdr:row>
      <xdr:rowOff>68859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161586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147447</xdr:rowOff>
    </xdr:from>
    <xdr:to>
      <xdr:col>112</xdr:col>
      <xdr:colOff>38100</xdr:colOff>
      <xdr:row>76</xdr:row>
      <xdr:rowOff>77597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94124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9689</xdr:rowOff>
    </xdr:from>
    <xdr:to>
      <xdr:col>107</xdr:col>
      <xdr:colOff>101600</xdr:colOff>
      <xdr:row>76</xdr:row>
      <xdr:rowOff>111289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127817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29387</xdr:rowOff>
    </xdr:from>
    <xdr:to>
      <xdr:col>102</xdr:col>
      <xdr:colOff>165100</xdr:colOff>
      <xdr:row>76</xdr:row>
      <xdr:rowOff>130987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5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147515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3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75437</xdr:rowOff>
    </xdr:from>
    <xdr:to>
      <xdr:col>98</xdr:col>
      <xdr:colOff>38100</xdr:colOff>
      <xdr:row>77</xdr:row>
      <xdr:rowOff>5587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22115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733,489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89,303</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主に新型コロナウイルスワクチン接種事業の減、緊急宿泊支援事業の終了など新型コロナウイルス感染症対策関連として実施していた事業に伴う委託料の減によ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1146,357</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円となっており、前年度から増加した。これは、住民税非課税世帯や子育て世帯等へ給付した給付金の増や障害者自立支援給付費の増などによる。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78,521</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円となっており、前年度から増加した。新規整備については、児童福祉施設整備事業の本体工事開始、更新整備については、船越小学校整備事業、斎場大規模改修事業の本体工事開始などにより増となった。</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26,947</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円となっており、前年度から減少した。これは、公債費の負担軽減を図るための減債基金への積立の減による。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81788</xdr:rowOff>
    </xdr:from>
    <xdr:to>
      <xdr:col>24</xdr:col>
      <xdr:colOff>63500</xdr:colOff>
      <xdr:row>34</xdr:row>
      <xdr:rowOff>141986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1088"/>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51308</xdr:rowOff>
    </xdr:from>
    <xdr:to>
      <xdr:col>19</xdr:col>
      <xdr:colOff>177800</xdr:colOff>
      <xdr:row>34</xdr:row>
      <xdr:rowOff>141986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80608"/>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50546</xdr:rowOff>
    </xdr:from>
    <xdr:to>
      <xdr:col>15</xdr:col>
      <xdr:colOff>50800</xdr:colOff>
      <xdr:row>34</xdr:row>
      <xdr:rowOff>51308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798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50546</xdr:rowOff>
    </xdr:from>
    <xdr:to>
      <xdr:col>10</xdr:col>
      <xdr:colOff>114300</xdr:colOff>
      <xdr:row>34</xdr:row>
      <xdr:rowOff>66929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7984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30988</xdr:rowOff>
    </xdr:from>
    <xdr:to>
      <xdr:col>24</xdr:col>
      <xdr:colOff>114300</xdr:colOff>
      <xdr:row>34</xdr:row>
      <xdr:rowOff>132588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53865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91186</xdr:rowOff>
    </xdr:from>
    <xdr:to>
      <xdr:col>20</xdr:col>
      <xdr:colOff>38100</xdr:colOff>
      <xdr:row>35</xdr:row>
      <xdr:rowOff>21336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37863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xdr:rowOff>
    </xdr:from>
    <xdr:to>
      <xdr:col>15</xdr:col>
      <xdr:colOff>101600</xdr:colOff>
      <xdr:row>34</xdr:row>
      <xdr:rowOff>102108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118635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0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171196</xdr:rowOff>
    </xdr:from>
    <xdr:to>
      <xdr:col>10</xdr:col>
      <xdr:colOff>165100</xdr:colOff>
      <xdr:row>34</xdr:row>
      <xdr:rowOff>101346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117873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xdr:rowOff>
    </xdr:from>
    <xdr:to>
      <xdr:col>6</xdr:col>
      <xdr:colOff>38100</xdr:colOff>
      <xdr:row>34</xdr:row>
      <xdr:rowOff>117729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134256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2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68034</xdr:rowOff>
    </xdr:from>
    <xdr:to>
      <xdr:col>24</xdr:col>
      <xdr:colOff>63500</xdr:colOff>
      <xdr:row>58</xdr:row>
      <xdr:rowOff>101312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12134"/>
          <a:ext cx="8382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65422</xdr:rowOff>
    </xdr:from>
    <xdr:to>
      <xdr:col>19</xdr:col>
      <xdr:colOff>177800</xdr:colOff>
      <xdr:row>58</xdr:row>
      <xdr:rowOff>68034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952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135884</xdr:rowOff>
    </xdr:from>
    <xdr:to>
      <xdr:col>15</xdr:col>
      <xdr:colOff>50800</xdr:colOff>
      <xdr:row>58</xdr:row>
      <xdr:rowOff>65422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8534"/>
          <a:ext cx="889000" cy="10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135884</xdr:rowOff>
    </xdr:from>
    <xdr:to>
      <xdr:col>10</xdr:col>
      <xdr:colOff>114300</xdr:colOff>
      <xdr:row>58</xdr:row>
      <xdr:rowOff>115947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8534"/>
          <a:ext cx="889000" cy="15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50512</xdr:rowOff>
    </xdr:from>
    <xdr:to>
      <xdr:col>24</xdr:col>
      <xdr:colOff>114300</xdr:colOff>
      <xdr:row>58</xdr:row>
      <xdr:rowOff>152112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17234</xdr:rowOff>
    </xdr:from>
    <xdr:to>
      <xdr:col>20</xdr:col>
      <xdr:colOff>38100</xdr:colOff>
      <xdr:row>58</xdr:row>
      <xdr:rowOff>118834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109961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14622</xdr:rowOff>
    </xdr:from>
    <xdr:to>
      <xdr:col>15</xdr:col>
      <xdr:colOff>101600</xdr:colOff>
      <xdr:row>58</xdr:row>
      <xdr:rowOff>116222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107349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85084</xdr:rowOff>
    </xdr:from>
    <xdr:to>
      <xdr:col>10</xdr:col>
      <xdr:colOff>165100</xdr:colOff>
      <xdr:row>58</xdr:row>
      <xdr:rowOff>15234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6361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65147</xdr:rowOff>
    </xdr:from>
    <xdr:to>
      <xdr:col>6</xdr:col>
      <xdr:colOff>38100</xdr:colOff>
      <xdr:row>58</xdr:row>
      <xdr:rowOff>166747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157874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82930</xdr:rowOff>
    </xdr:from>
    <xdr:to>
      <xdr:col>24</xdr:col>
      <xdr:colOff>63500</xdr:colOff>
      <xdr:row>75</xdr:row>
      <xdr:rowOff>54890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0230"/>
          <a:ext cx="838200" cy="14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21505</xdr:rowOff>
    </xdr:from>
    <xdr:to>
      <xdr:col>19</xdr:col>
      <xdr:colOff>177800</xdr:colOff>
      <xdr:row>75</xdr:row>
      <xdr:rowOff>54890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80255"/>
          <a:ext cx="889000" cy="3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21505</xdr:rowOff>
    </xdr:from>
    <xdr:to>
      <xdr:col>15</xdr:col>
      <xdr:colOff>50800</xdr:colOff>
      <xdr:row>76</xdr:row>
      <xdr:rowOff>10331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80255"/>
          <a:ext cx="889000" cy="16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10331</xdr:rowOff>
    </xdr:from>
    <xdr:to>
      <xdr:col>10</xdr:col>
      <xdr:colOff>114300</xdr:colOff>
      <xdr:row>76</xdr:row>
      <xdr:rowOff>49133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0531"/>
          <a:ext cx="889000" cy="3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32130</xdr:rowOff>
    </xdr:from>
    <xdr:to>
      <xdr:col>24</xdr:col>
      <xdr:colOff>114300</xdr:colOff>
      <xdr:row>74</xdr:row>
      <xdr:rowOff>133730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55007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4090</xdr:rowOff>
    </xdr:from>
    <xdr:to>
      <xdr:col>20</xdr:col>
      <xdr:colOff>38100</xdr:colOff>
      <xdr:row>75</xdr:row>
      <xdr:rowOff>105690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122217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142155</xdr:rowOff>
    </xdr:from>
    <xdr:to>
      <xdr:col>15</xdr:col>
      <xdr:colOff>101600</xdr:colOff>
      <xdr:row>75</xdr:row>
      <xdr:rowOff>72305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88832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0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130980</xdr:rowOff>
    </xdr:from>
    <xdr:to>
      <xdr:col>10</xdr:col>
      <xdr:colOff>165100</xdr:colOff>
      <xdr:row>76</xdr:row>
      <xdr:rowOff>61131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97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77657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169783</xdr:rowOff>
    </xdr:from>
    <xdr:to>
      <xdr:col>6</xdr:col>
      <xdr:colOff>38100</xdr:colOff>
      <xdr:row>76</xdr:row>
      <xdr:rowOff>99933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150037</xdr:rowOff>
    </xdr:from>
    <xdr:to>
      <xdr:col>24</xdr:col>
      <xdr:colOff>63500</xdr:colOff>
      <xdr:row>96</xdr:row>
      <xdr:rowOff>169556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09237"/>
          <a:ext cx="838200" cy="1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150037</xdr:rowOff>
    </xdr:from>
    <xdr:to>
      <xdr:col>19</xdr:col>
      <xdr:colOff>177800</xdr:colOff>
      <xdr:row>97</xdr:row>
      <xdr:rowOff>9370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09237"/>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9370</xdr:rowOff>
    </xdr:from>
    <xdr:to>
      <xdr:col>15</xdr:col>
      <xdr:colOff>50800</xdr:colOff>
      <xdr:row>97</xdr:row>
      <xdr:rowOff>45498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0020"/>
          <a:ext cx="889000" cy="3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45498</xdr:rowOff>
    </xdr:from>
    <xdr:to>
      <xdr:col>10</xdr:col>
      <xdr:colOff>114300</xdr:colOff>
      <xdr:row>97</xdr:row>
      <xdr:rowOff>66269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76148"/>
          <a:ext cx="8890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118756</xdr:rowOff>
    </xdr:from>
    <xdr:to>
      <xdr:col>24</xdr:col>
      <xdr:colOff>114300</xdr:colOff>
      <xdr:row>97</xdr:row>
      <xdr:rowOff>48906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141633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2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99237</xdr:rowOff>
    </xdr:from>
    <xdr:to>
      <xdr:col>20</xdr:col>
      <xdr:colOff>38100</xdr:colOff>
      <xdr:row>97</xdr:row>
      <xdr:rowOff>29387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45914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130020</xdr:rowOff>
    </xdr:from>
    <xdr:to>
      <xdr:col>15</xdr:col>
      <xdr:colOff>101600</xdr:colOff>
      <xdr:row>97</xdr:row>
      <xdr:rowOff>60170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76697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166148</xdr:rowOff>
    </xdr:from>
    <xdr:to>
      <xdr:col>10</xdr:col>
      <xdr:colOff>165100</xdr:colOff>
      <xdr:row>97</xdr:row>
      <xdr:rowOff>96298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112825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4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15469</xdr:rowOff>
    </xdr:from>
    <xdr:to>
      <xdr:col>6</xdr:col>
      <xdr:colOff>38100</xdr:colOff>
      <xdr:row>97</xdr:row>
      <xdr:rowOff>117069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108196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54138</xdr:rowOff>
    </xdr:from>
    <xdr:to>
      <xdr:col>55</xdr:col>
      <xdr:colOff>0</xdr:colOff>
      <xdr:row>37</xdr:row>
      <xdr:rowOff>159294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3977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54138</xdr:rowOff>
    </xdr:from>
    <xdr:to>
      <xdr:col>50</xdr:col>
      <xdr:colOff>114300</xdr:colOff>
      <xdr:row>37</xdr:row>
      <xdr:rowOff>80264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977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80264</xdr:rowOff>
    </xdr:from>
    <xdr:to>
      <xdr:col>45</xdr:col>
      <xdr:colOff>177800</xdr:colOff>
      <xdr:row>37</xdr:row>
      <xdr:rowOff>92021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2391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92021</xdr:rowOff>
    </xdr:from>
    <xdr:to>
      <xdr:col>41</xdr:col>
      <xdr:colOff>50800</xdr:colOff>
      <xdr:row>37</xdr:row>
      <xdr:rowOff>93327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3567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108494</xdr:rowOff>
    </xdr:from>
    <xdr:to>
      <xdr:col>55</xdr:col>
      <xdr:colOff>50800</xdr:colOff>
      <xdr:row>38</xdr:row>
      <xdr:rowOff>38644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131371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03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3338</xdr:rowOff>
    </xdr:from>
    <xdr:to>
      <xdr:col>50</xdr:col>
      <xdr:colOff>165100</xdr:colOff>
      <xdr:row>37</xdr:row>
      <xdr:rowOff>104938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121465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29464</xdr:rowOff>
    </xdr:from>
    <xdr:to>
      <xdr:col>46</xdr:col>
      <xdr:colOff>38100</xdr:colOff>
      <xdr:row>37</xdr:row>
      <xdr:rowOff>131064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147591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41221</xdr:rowOff>
    </xdr:from>
    <xdr:to>
      <xdr:col>41</xdr:col>
      <xdr:colOff>101600</xdr:colOff>
      <xdr:row>37</xdr:row>
      <xdr:rowOff>142821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159348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6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42527</xdr:rowOff>
    </xdr:from>
    <xdr:to>
      <xdr:col>36</xdr:col>
      <xdr:colOff>165100</xdr:colOff>
      <xdr:row>37</xdr:row>
      <xdr:rowOff>144127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160654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6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100419</xdr:rowOff>
    </xdr:from>
    <xdr:to>
      <xdr:col>55</xdr:col>
      <xdr:colOff>0</xdr:colOff>
      <xdr:row>57</xdr:row>
      <xdr:rowOff>106363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7306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100419</xdr:rowOff>
    </xdr:from>
    <xdr:to>
      <xdr:col>50</xdr:col>
      <xdr:colOff>114300</xdr:colOff>
      <xdr:row>57</xdr:row>
      <xdr:rowOff>167642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73069"/>
          <a:ext cx="889000" cy="6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117236</xdr:rowOff>
    </xdr:from>
    <xdr:to>
      <xdr:col>45</xdr:col>
      <xdr:colOff>177800</xdr:colOff>
      <xdr:row>57</xdr:row>
      <xdr:rowOff>167642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89886"/>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117236</xdr:rowOff>
    </xdr:from>
    <xdr:to>
      <xdr:col>41</xdr:col>
      <xdr:colOff>50800</xdr:colOff>
      <xdr:row>58</xdr:row>
      <xdr:rowOff>9931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89886"/>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55563</xdr:rowOff>
    </xdr:from>
    <xdr:to>
      <xdr:col>55</xdr:col>
      <xdr:colOff>50800</xdr:colOff>
      <xdr:row>57</xdr:row>
      <xdr:rowOff>157163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33990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49619</xdr:rowOff>
    </xdr:from>
    <xdr:to>
      <xdr:col>50</xdr:col>
      <xdr:colOff>165100</xdr:colOff>
      <xdr:row>57</xdr:row>
      <xdr:rowOff>151219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142346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116842</xdr:rowOff>
    </xdr:from>
    <xdr:to>
      <xdr:col>46</xdr:col>
      <xdr:colOff>38100</xdr:colOff>
      <xdr:row>58</xdr:row>
      <xdr:rowOff>46992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38119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66436</xdr:rowOff>
    </xdr:from>
    <xdr:to>
      <xdr:col>41</xdr:col>
      <xdr:colOff>101600</xdr:colOff>
      <xdr:row>57</xdr:row>
      <xdr:rowOff>168036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159163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130581</xdr:rowOff>
    </xdr:from>
    <xdr:to>
      <xdr:col>36</xdr:col>
      <xdr:colOff>165100</xdr:colOff>
      <xdr:row>58</xdr:row>
      <xdr:rowOff>60731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51858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132691</xdr:rowOff>
    </xdr:from>
    <xdr:to>
      <xdr:col>55</xdr:col>
      <xdr:colOff>0</xdr:colOff>
      <xdr:row>77</xdr:row>
      <xdr:rowOff>170501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4341"/>
          <a:ext cx="8382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132691</xdr:rowOff>
    </xdr:from>
    <xdr:to>
      <xdr:col>50</xdr:col>
      <xdr:colOff>114300</xdr:colOff>
      <xdr:row>77</xdr:row>
      <xdr:rowOff>136421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34341"/>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136421</xdr:rowOff>
    </xdr:from>
    <xdr:to>
      <xdr:col>45</xdr:col>
      <xdr:colOff>177800</xdr:colOff>
      <xdr:row>77</xdr:row>
      <xdr:rowOff>144757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38071"/>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144757</xdr:rowOff>
    </xdr:from>
    <xdr:to>
      <xdr:col>41</xdr:col>
      <xdr:colOff>50800</xdr:colOff>
      <xdr:row>78</xdr:row>
      <xdr:rowOff>28778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6407"/>
          <a:ext cx="889000" cy="5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119701</xdr:rowOff>
    </xdr:from>
    <xdr:to>
      <xdr:col>55</xdr:col>
      <xdr:colOff>50800</xdr:colOff>
      <xdr:row>78</xdr:row>
      <xdr:rowOff>49851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79078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0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81891</xdr:rowOff>
    </xdr:from>
    <xdr:to>
      <xdr:col>50</xdr:col>
      <xdr:colOff>165100</xdr:colOff>
      <xdr:row>78</xdr:row>
      <xdr:rowOff>12041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28568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85621</xdr:rowOff>
    </xdr:from>
    <xdr:to>
      <xdr:col>46</xdr:col>
      <xdr:colOff>38100</xdr:colOff>
      <xdr:row>78</xdr:row>
      <xdr:rowOff>15771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32298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6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93957</xdr:rowOff>
    </xdr:from>
    <xdr:to>
      <xdr:col>41</xdr:col>
      <xdr:colOff>101600</xdr:colOff>
      <xdr:row>78</xdr:row>
      <xdr:rowOff>24107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40634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149428</xdr:rowOff>
    </xdr:from>
    <xdr:to>
      <xdr:col>36</xdr:col>
      <xdr:colOff>165100</xdr:colOff>
      <xdr:row>78</xdr:row>
      <xdr:rowOff>79578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96105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159969</xdr:rowOff>
    </xdr:from>
    <xdr:to>
      <xdr:col>55</xdr:col>
      <xdr:colOff>0</xdr:colOff>
      <xdr:row>96</xdr:row>
      <xdr:rowOff>162491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19169"/>
          <a:ext cx="8382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153629</xdr:rowOff>
    </xdr:from>
    <xdr:to>
      <xdr:col>50</xdr:col>
      <xdr:colOff>114300</xdr:colOff>
      <xdr:row>96</xdr:row>
      <xdr:rowOff>162491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12829"/>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153629</xdr:rowOff>
    </xdr:from>
    <xdr:to>
      <xdr:col>45</xdr:col>
      <xdr:colOff>177800</xdr:colOff>
      <xdr:row>97</xdr:row>
      <xdr:rowOff>30299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12829"/>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30299</xdr:rowOff>
    </xdr:from>
    <xdr:to>
      <xdr:col>41</xdr:col>
      <xdr:colOff>50800</xdr:colOff>
      <xdr:row>97</xdr:row>
      <xdr:rowOff>49220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60949"/>
          <a:ext cx="889000" cy="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109169</xdr:rowOff>
    </xdr:from>
    <xdr:to>
      <xdr:col>55</xdr:col>
      <xdr:colOff>50800</xdr:colOff>
      <xdr:row>97</xdr:row>
      <xdr:rowOff>39319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87596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111691</xdr:rowOff>
    </xdr:from>
    <xdr:to>
      <xdr:col>50</xdr:col>
      <xdr:colOff>165100</xdr:colOff>
      <xdr:row>97</xdr:row>
      <xdr:rowOff>41841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32968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102829</xdr:rowOff>
    </xdr:from>
    <xdr:to>
      <xdr:col>46</xdr:col>
      <xdr:colOff>38100</xdr:colOff>
      <xdr:row>97</xdr:row>
      <xdr:rowOff>32979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24106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5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150949</xdr:rowOff>
    </xdr:from>
    <xdr:to>
      <xdr:col>41</xdr:col>
      <xdr:colOff>101600</xdr:colOff>
      <xdr:row>97</xdr:row>
      <xdr:rowOff>81099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169870</xdr:rowOff>
    </xdr:from>
    <xdr:to>
      <xdr:col>36</xdr:col>
      <xdr:colOff>165100</xdr:colOff>
      <xdr:row>97</xdr:row>
      <xdr:rowOff>100020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91147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149941</xdr:rowOff>
    </xdr:from>
    <xdr:to>
      <xdr:col>85</xdr:col>
      <xdr:colOff>127000</xdr:colOff>
      <xdr:row>34</xdr:row>
      <xdr:rowOff>26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07791"/>
          <a:ext cx="8382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142763</xdr:rowOff>
    </xdr:from>
    <xdr:to>
      <xdr:col>81</xdr:col>
      <xdr:colOff>50800</xdr:colOff>
      <xdr:row>34</xdr:row>
      <xdr:rowOff>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800613"/>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142763</xdr:rowOff>
    </xdr:from>
    <xdr:to>
      <xdr:col>76</xdr:col>
      <xdr:colOff>114300</xdr:colOff>
      <xdr:row>34</xdr:row>
      <xdr:rowOff>23640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800613"/>
          <a:ext cx="8890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23640</xdr:rowOff>
    </xdr:from>
    <xdr:to>
      <xdr:col>71</xdr:col>
      <xdr:colOff>177800</xdr:colOff>
      <xdr:row>34</xdr:row>
      <xdr:rowOff>69863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52940"/>
          <a:ext cx="8890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99141</xdr:rowOff>
    </xdr:from>
    <xdr:to>
      <xdr:col>85</xdr:col>
      <xdr:colOff>177800</xdr:colOff>
      <xdr:row>34</xdr:row>
      <xdr:rowOff>29291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122018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120676</xdr:rowOff>
    </xdr:from>
    <xdr:to>
      <xdr:col>81</xdr:col>
      <xdr:colOff>101600</xdr:colOff>
      <xdr:row>34</xdr:row>
      <xdr:rowOff>50826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67353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91963</xdr:rowOff>
    </xdr:from>
    <xdr:to>
      <xdr:col>76</xdr:col>
      <xdr:colOff>165100</xdr:colOff>
      <xdr:row>34</xdr:row>
      <xdr:rowOff>22113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38640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144290</xdr:rowOff>
    </xdr:from>
    <xdr:to>
      <xdr:col>72</xdr:col>
      <xdr:colOff>38100</xdr:colOff>
      <xdr:row>34</xdr:row>
      <xdr:rowOff>74440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90967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19063</xdr:rowOff>
    </xdr:from>
    <xdr:to>
      <xdr:col>67</xdr:col>
      <xdr:colOff>101600</xdr:colOff>
      <xdr:row>34</xdr:row>
      <xdr:rowOff>120663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137190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116680</xdr:rowOff>
    </xdr:from>
    <xdr:to>
      <xdr:col>85</xdr:col>
      <xdr:colOff>127000</xdr:colOff>
      <xdr:row>57</xdr:row>
      <xdr:rowOff>62836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17880"/>
          <a:ext cx="838200" cy="11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62836</xdr:rowOff>
    </xdr:from>
    <xdr:to>
      <xdr:col>81</xdr:col>
      <xdr:colOff>50800</xdr:colOff>
      <xdr:row>57</xdr:row>
      <xdr:rowOff>83099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35486"/>
          <a:ext cx="889000" cy="2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83099</xdr:rowOff>
    </xdr:from>
    <xdr:to>
      <xdr:col>76</xdr:col>
      <xdr:colOff>114300</xdr:colOff>
      <xdr:row>57</xdr:row>
      <xdr:rowOff>110572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55749"/>
          <a:ext cx="889000" cy="2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110572</xdr:rowOff>
    </xdr:from>
    <xdr:to>
      <xdr:col>71</xdr:col>
      <xdr:colOff>177800</xdr:colOff>
      <xdr:row>57</xdr:row>
      <xdr:rowOff>144496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83222"/>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65880</xdr:rowOff>
    </xdr:from>
    <xdr:to>
      <xdr:col>85</xdr:col>
      <xdr:colOff>177800</xdr:colOff>
      <xdr:row>56</xdr:row>
      <xdr:rowOff>167480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88757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12036</xdr:rowOff>
    </xdr:from>
    <xdr:to>
      <xdr:col>81</xdr:col>
      <xdr:colOff>101600</xdr:colOff>
      <xdr:row>57</xdr:row>
      <xdr:rowOff>113636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104763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7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32299</xdr:rowOff>
    </xdr:from>
    <xdr:to>
      <xdr:col>76</xdr:col>
      <xdr:colOff>165100</xdr:colOff>
      <xdr:row>57</xdr:row>
      <xdr:rowOff>133899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125026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59772</xdr:rowOff>
    </xdr:from>
    <xdr:to>
      <xdr:col>72</xdr:col>
      <xdr:colOff>38100</xdr:colOff>
      <xdr:row>57</xdr:row>
      <xdr:rowOff>161372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152499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93696</xdr:rowOff>
    </xdr:from>
    <xdr:to>
      <xdr:col>67</xdr:col>
      <xdr:colOff>101600</xdr:colOff>
      <xdr:row>58</xdr:row>
      <xdr:rowOff>23846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14973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154330</xdr:rowOff>
    </xdr:from>
    <xdr:to>
      <xdr:col>85</xdr:col>
      <xdr:colOff>127000</xdr:colOff>
      <xdr:row>79</xdr:row>
      <xdr:rowOff>32893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27430"/>
          <a:ext cx="8382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32893</xdr:rowOff>
    </xdr:from>
    <xdr:to>
      <xdr:col>81</xdr:col>
      <xdr:colOff>50800</xdr:colOff>
      <xdr:row>79</xdr:row>
      <xdr:rowOff>35497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77443"/>
          <a:ext cx="889000" cy="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35497</xdr:rowOff>
    </xdr:from>
    <xdr:to>
      <xdr:col>76</xdr:col>
      <xdr:colOff>114300</xdr:colOff>
      <xdr:row>79</xdr:row>
      <xdr:rowOff>42278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0047"/>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25121</xdr:rowOff>
    </xdr:from>
    <xdr:to>
      <xdr:col>71</xdr:col>
      <xdr:colOff>177800</xdr:colOff>
      <xdr:row>79</xdr:row>
      <xdr:rowOff>42278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9671"/>
          <a:ext cx="8890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103530</xdr:rowOff>
    </xdr:from>
    <xdr:to>
      <xdr:col>85</xdr:col>
      <xdr:colOff>177800</xdr:colOff>
      <xdr:row>79</xdr:row>
      <xdr:rowOff>33680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153543</xdr:rowOff>
    </xdr:from>
    <xdr:to>
      <xdr:col>81</xdr:col>
      <xdr:colOff>101600</xdr:colOff>
      <xdr:row>79</xdr:row>
      <xdr:rowOff>83693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74820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19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156147</xdr:rowOff>
    </xdr:from>
    <xdr:to>
      <xdr:col>76</xdr:col>
      <xdr:colOff>165100</xdr:colOff>
      <xdr:row>79</xdr:row>
      <xdr:rowOff>86297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77424</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162928</xdr:rowOff>
    </xdr:from>
    <xdr:to>
      <xdr:col>72</xdr:col>
      <xdr:colOff>38100</xdr:colOff>
      <xdr:row>79</xdr:row>
      <xdr:rowOff>93078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84205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145771</xdr:rowOff>
    </xdr:from>
    <xdr:to>
      <xdr:col>67</xdr:col>
      <xdr:colOff>101600</xdr:colOff>
      <xdr:row>79</xdr:row>
      <xdr:rowOff>75921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67048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165154</xdr:rowOff>
    </xdr:from>
    <xdr:to>
      <xdr:col>85</xdr:col>
      <xdr:colOff>127000</xdr:colOff>
      <xdr:row>97</xdr:row>
      <xdr:rowOff>166742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95804"/>
          <a:ext cx="8382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162387</xdr:rowOff>
    </xdr:from>
    <xdr:to>
      <xdr:col>81</xdr:col>
      <xdr:colOff>50800</xdr:colOff>
      <xdr:row>97</xdr:row>
      <xdr:rowOff>165154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93037"/>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162387</xdr:rowOff>
    </xdr:from>
    <xdr:to>
      <xdr:col>76</xdr:col>
      <xdr:colOff>114300</xdr:colOff>
      <xdr:row>97</xdr:row>
      <xdr:rowOff>169447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93037"/>
          <a:ext cx="889000" cy="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169447</xdr:rowOff>
    </xdr:from>
    <xdr:to>
      <xdr:col>71</xdr:col>
      <xdr:colOff>177800</xdr:colOff>
      <xdr:row>98</xdr:row>
      <xdr:rowOff>3370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00097"/>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115942</xdr:rowOff>
    </xdr:from>
    <xdr:to>
      <xdr:col>85</xdr:col>
      <xdr:colOff>177800</xdr:colOff>
      <xdr:row>98</xdr:row>
      <xdr:rowOff>46092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114354</xdr:rowOff>
    </xdr:from>
    <xdr:to>
      <xdr:col>81</xdr:col>
      <xdr:colOff>101600</xdr:colOff>
      <xdr:row>98</xdr:row>
      <xdr:rowOff>44504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35631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111587</xdr:rowOff>
    </xdr:from>
    <xdr:to>
      <xdr:col>76</xdr:col>
      <xdr:colOff>165100</xdr:colOff>
      <xdr:row>98</xdr:row>
      <xdr:rowOff>41737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32864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118647</xdr:rowOff>
    </xdr:from>
    <xdr:to>
      <xdr:col>72</xdr:col>
      <xdr:colOff>38100</xdr:colOff>
      <xdr:row>98</xdr:row>
      <xdr:rowOff>48797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4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39924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4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124020</xdr:rowOff>
    </xdr:from>
    <xdr:to>
      <xdr:col>67</xdr:col>
      <xdr:colOff>101600</xdr:colOff>
      <xdr:row>98</xdr:row>
      <xdr:rowOff>54170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45297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4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28829</xdr:rowOff>
    </xdr:from>
    <xdr:to>
      <xdr:col>116</xdr:col>
      <xdr:colOff>63500</xdr:colOff>
      <xdr:row>39</xdr:row>
      <xdr:rowOff>30353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671537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30353</xdr:rowOff>
    </xdr:from>
    <xdr:to>
      <xdr:col>111</xdr:col>
      <xdr:colOff>177800</xdr:colOff>
      <xdr:row>39</xdr:row>
      <xdr:rowOff>33147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716903"/>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33147</xdr:rowOff>
    </xdr:from>
    <xdr:to>
      <xdr:col>107</xdr:col>
      <xdr:colOff>50800</xdr:colOff>
      <xdr:row>39</xdr:row>
      <xdr:rowOff>43688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719697"/>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40132</xdr:rowOff>
    </xdr:from>
    <xdr:to>
      <xdr:col>102</xdr:col>
      <xdr:colOff>114300</xdr:colOff>
      <xdr:row>39</xdr:row>
      <xdr:rowOff>43688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2668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151003</xdr:rowOff>
    </xdr:from>
    <xdr:to>
      <xdr:col>112</xdr:col>
      <xdr:colOff>38100</xdr:colOff>
      <xdr:row>39</xdr:row>
      <xdr:rowOff>81153</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72280</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153797</xdr:rowOff>
    </xdr:from>
    <xdr:to>
      <xdr:col>107</xdr:col>
      <xdr:colOff>101600</xdr:colOff>
      <xdr:row>39</xdr:row>
      <xdr:rowOff>83947</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100474</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160782</xdr:rowOff>
    </xdr:from>
    <xdr:to>
      <xdr:col>98</xdr:col>
      <xdr:colOff>38100</xdr:colOff>
      <xdr:row>39</xdr:row>
      <xdr:rowOff>90932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82059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90,227</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円となっており、前年度から減少した。これは、庁舎大規模改修事業の完了、減債基金積立金の減などによる。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262,417</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円となっており、前年度から増加した。これは、児童福祉施設整備事業の本体工事開始や低所得世帯支援物価高騰対策特別給付金給付事業、子育て世帯物価高騰対策応援給付金給付事業の増などによる。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30,763</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円となっており、前年度から減少した。これは、新型コロナウイルス感染症対策関連として実施していた緊急宿泊支援事業、プレミアム付商品券補助事業、緊急観光施設利用促進事業などの終了による。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80,035</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円となっており、前年度から増加した。これは、船越小学校整備事業の本体工事開始、脇本第一小学校整備事業、男鹿中公民館体育館改修事業などの増による。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4,848</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月及び</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月の大雨により破損した河川、道路、農地農業用施設、治山施設などの復旧事業費の増による。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財政調整基金は、不測の事態に備え、標準財政規模の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％以上を確保することを目標としており、平成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年度まで減少し続けていたが事業の取捨選択等により、令和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年度以降目標数値まで増加している。</a:t>
          </a:r>
        </a:p>
        <a:p>
          <a:r>
            <a:rPr kumimoji="1" lang="ja-JP" altLang="en-US" sz="1400">
              <a:latin typeface="ＭＳ ゴシック" pitchFamily="49" charset="-128"/>
              <a:ea typeface="ＭＳ ゴシック" pitchFamily="49" charset="-128"/>
            </a:rPr>
            <a:t>　実質単年度収支は、平成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期連続で黒字となったが、令和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期連続で赤字となった。これは、普通交付税や臨時財政対策債などが減となり、財政調整基金取り崩し額が増加したことによる。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大規模建設事業の実施により普通建設事業の増はあったものの、新型コロナウイルス感染症対策にかかる事業の減により歳出が減となったこと、歳入において市税が増となったことから黒字額が前年度比増となったことに加え、標準財政規模において、普通交付税及び臨時財政対策債発行可能額が減少となったことにより、標準財政規模比は増となった。</a:t>
          </a:r>
        </a:p>
        <a:p>
          <a:r>
            <a:rPr kumimoji="1" lang="ja-JP" altLang="en-US" sz="1400">
              <a:latin typeface="ＭＳ ゴシック" pitchFamily="49" charset="-128"/>
              <a:ea typeface="ＭＳ ゴシック" pitchFamily="49" charset="-128"/>
            </a:rPr>
            <a:t>　男鹿みなと市民病院事業会計は、入院患者、外来患者ともに前年度から増加し、医業収益は増となったものの、新型コロナウイルス感染症対策に係る国県補助金の減少により医業外収益が減となったこと、人件費等の費用の増大等が医業収支に影響を与えたことから、前年度比率と比較すると減となっている。引き続き医業収支の改善に取り組み、経営改善を推進していく。	</a:t>
          </a:r>
        </a:p>
        <a:p>
          <a:r>
            <a:rPr kumimoji="1" lang="ja-JP" altLang="en-US" sz="1400">
              <a:latin typeface="ＭＳ ゴシック" pitchFamily="49" charset="-128"/>
              <a:ea typeface="ＭＳ ゴシック" pitchFamily="49" charset="-128"/>
            </a:rPr>
            <a:t>　下水道事業会計は、一般会計からの負担金・補助金の繰入れにより黒字となっているが、経常収益の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％以上が一般会計からの繰入れに依存している状況にあるため、経営戦略に合わせて経費の削減を図るとともに、下水道の加入促進を進め、使用料収入の増加に努めることとしている。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18213805</v>
      </c>
      <c r="BO4" s="485"/>
      <c r="BP4" s="485"/>
      <c r="BQ4" s="485"/>
      <c r="BR4" s="485"/>
      <c r="BS4" s="485"/>
      <c r="BT4" s="485"/>
      <c r="BU4" s="486"/>
      <c r="BV4" s="484">
        <v>18096760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4.7</v>
      </c>
      <c r="CU4" s="625"/>
      <c r="CV4" s="625"/>
      <c r="CW4" s="625"/>
      <c r="CX4" s="625"/>
      <c r="CY4" s="625"/>
      <c r="CZ4" s="625"/>
      <c r="DA4" s="626"/>
      <c r="DB4" s="624">
        <v>4.4000000000000004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17614000</v>
      </c>
      <c r="BO5" s="456"/>
      <c r="BP5" s="456"/>
      <c r="BQ5" s="456"/>
      <c r="BR5" s="456"/>
      <c r="BS5" s="456"/>
      <c r="BT5" s="456"/>
      <c r="BU5" s="457"/>
      <c r="BV5" s="455">
        <v>17631335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93.2</v>
      </c>
      <c r="CU5" s="453"/>
      <c r="CV5" s="453"/>
      <c r="CW5" s="453"/>
      <c r="CX5" s="453"/>
      <c r="CY5" s="453"/>
      <c r="CZ5" s="453"/>
      <c r="DA5" s="454"/>
      <c r="DB5" s="452">
        <v>92.9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599805</v>
      </c>
      <c r="BO6" s="456"/>
      <c r="BP6" s="456"/>
      <c r="BQ6" s="456"/>
      <c r="BR6" s="456"/>
      <c r="BS6" s="456"/>
      <c r="BT6" s="456"/>
      <c r="BU6" s="457"/>
      <c r="BV6" s="455">
        <v>465425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93.7</v>
      </c>
      <c r="CU6" s="599"/>
      <c r="CV6" s="599"/>
      <c r="CW6" s="599"/>
      <c r="CX6" s="599"/>
      <c r="CY6" s="599"/>
      <c r="CZ6" s="599"/>
      <c r="DA6" s="600"/>
      <c r="DB6" s="598">
        <v>94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121162</v>
      </c>
      <c r="BO7" s="456"/>
      <c r="BP7" s="456"/>
      <c r="BQ7" s="456"/>
      <c r="BR7" s="456"/>
      <c r="BS7" s="456"/>
      <c r="BT7" s="456"/>
      <c r="BU7" s="457"/>
      <c r="BV7" s="455">
        <v>11114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10250340</v>
      </c>
      <c r="CU7" s="456"/>
      <c r="CV7" s="456"/>
      <c r="CW7" s="456"/>
      <c r="CX7" s="456"/>
      <c r="CY7" s="456"/>
      <c r="CZ7" s="456"/>
      <c r="DA7" s="457"/>
      <c r="DB7" s="455">
        <v>10343907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478643</v>
      </c>
      <c r="BO8" s="456"/>
      <c r="BP8" s="456"/>
      <c r="BQ8" s="456"/>
      <c r="BR8" s="456"/>
      <c r="BS8" s="456"/>
      <c r="BT8" s="456"/>
      <c r="BU8" s="457"/>
      <c r="BV8" s="455">
        <v>454311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0.34</v>
      </c>
      <c r="CU8" s="559"/>
      <c r="CV8" s="559"/>
      <c r="CW8" s="559"/>
      <c r="CX8" s="559"/>
      <c r="CY8" s="559"/>
      <c r="CZ8" s="559"/>
      <c r="DA8" s="560"/>
      <c r="DB8" s="558">
        <v>0.34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25154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24332</v>
      </c>
      <c r="BO9" s="456"/>
      <c r="BP9" s="456"/>
      <c r="BQ9" s="456"/>
      <c r="BR9" s="456"/>
      <c r="BS9" s="456"/>
      <c r="BT9" s="456"/>
      <c r="BU9" s="457"/>
      <c r="BV9" s="455">
        <v>15042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v>
      </c>
      <c r="CU9" s="453"/>
      <c r="CV9" s="453"/>
      <c r="CW9" s="453"/>
      <c r="CX9" s="453"/>
      <c r="CY9" s="453"/>
      <c r="CZ9" s="453"/>
      <c r="DA9" s="454"/>
      <c r="DB9" s="452">
        <v>11.4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28375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411554</v>
      </c>
      <c r="BO10" s="456"/>
      <c r="BP10" s="456"/>
      <c r="BQ10" s="456"/>
      <c r="BR10" s="456"/>
      <c r="BS10" s="456"/>
      <c r="BT10" s="456"/>
      <c r="BU10" s="457"/>
      <c r="BV10" s="455">
        <v>358389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24014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505578</v>
      </c>
      <c r="BO12" s="456"/>
      <c r="BP12" s="456"/>
      <c r="BQ12" s="456"/>
      <c r="BR12" s="456"/>
      <c r="BS12" s="456"/>
      <c r="BT12" s="456"/>
      <c r="BU12" s="457"/>
      <c r="BV12" s="455">
        <v>733984</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23924</v>
      </c>
      <c r="S13" s="543"/>
      <c r="T13" s="543"/>
      <c r="U13" s="543"/>
      <c r="V13" s="544"/>
      <c r="W13" s="545" t="s">
        <v>131</v>
      </c>
      <c r="X13" s="441"/>
      <c r="Y13" s="441"/>
      <c r="Z13" s="441"/>
      <c r="AA13" s="441"/>
      <c r="AB13" s="442"/>
      <c r="AC13" s="408">
        <v>1299</v>
      </c>
      <c r="AD13" s="409"/>
      <c r="AE13" s="409"/>
      <c r="AF13" s="409"/>
      <c r="AG13" s="410"/>
      <c r="AH13" s="408">
        <v>1720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-69692</v>
      </c>
      <c r="BO13" s="456"/>
      <c r="BP13" s="456"/>
      <c r="BQ13" s="456"/>
      <c r="BR13" s="456"/>
      <c r="BS13" s="456"/>
      <c r="BT13" s="456"/>
      <c r="BU13" s="457"/>
      <c r="BV13" s="455">
        <v>-360553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9.3000000000000007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24784</v>
      </c>
      <c r="S14" s="543"/>
      <c r="T14" s="543"/>
      <c r="U14" s="543"/>
      <c r="V14" s="544"/>
      <c r="W14" s="546"/>
      <c r="X14" s="444"/>
      <c r="Y14" s="444"/>
      <c r="Z14" s="444"/>
      <c r="AA14" s="444"/>
      <c r="AB14" s="445"/>
      <c r="AC14" s="535">
        <v>12</v>
      </c>
      <c r="AD14" s="536"/>
      <c r="AE14" s="536"/>
      <c r="AF14" s="536"/>
      <c r="AG14" s="537"/>
      <c r="AH14" s="535">
        <v>13.8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25.7</v>
      </c>
      <c r="CU14" s="553"/>
      <c r="CV14" s="553"/>
      <c r="CW14" s="553"/>
      <c r="CX14" s="553"/>
      <c r="CY14" s="553"/>
      <c r="CZ14" s="553"/>
      <c r="DA14" s="554"/>
      <c r="DB14" s="552">
        <v>29.7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24713</v>
      </c>
      <c r="S15" s="543"/>
      <c r="T15" s="543"/>
      <c r="U15" s="543"/>
      <c r="V15" s="544"/>
      <c r="W15" s="545" t="s">
        <v>137</v>
      </c>
      <c r="X15" s="441"/>
      <c r="Y15" s="441"/>
      <c r="Z15" s="441"/>
      <c r="AA15" s="441"/>
      <c r="AB15" s="442"/>
      <c r="AC15" s="408">
        <v>2409</v>
      </c>
      <c r="AD15" s="409"/>
      <c r="AE15" s="409"/>
      <c r="AF15" s="409"/>
      <c r="AG15" s="410"/>
      <c r="AH15" s="408">
        <v>2900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3257566</v>
      </c>
      <c r="BO15" s="485"/>
      <c r="BP15" s="485"/>
      <c r="BQ15" s="485"/>
      <c r="BR15" s="485"/>
      <c r="BS15" s="485"/>
      <c r="BT15" s="485"/>
      <c r="BU15" s="486"/>
      <c r="BV15" s="484">
        <v>3209096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22.3</v>
      </c>
      <c r="AD16" s="536"/>
      <c r="AE16" s="536"/>
      <c r="AF16" s="536"/>
      <c r="AG16" s="537"/>
      <c r="AH16" s="535">
        <v>23.2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9361939</v>
      </c>
      <c r="BO16" s="456"/>
      <c r="BP16" s="456"/>
      <c r="BQ16" s="456"/>
      <c r="BR16" s="456"/>
      <c r="BS16" s="456"/>
      <c r="BT16" s="456"/>
      <c r="BU16" s="457"/>
      <c r="BV16" s="455">
        <v>9402062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7074</v>
      </c>
      <c r="AD17" s="409"/>
      <c r="AE17" s="409"/>
      <c r="AF17" s="409"/>
      <c r="AG17" s="410"/>
      <c r="AH17" s="408">
        <v>7877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4087822</v>
      </c>
      <c r="BO17" s="456"/>
      <c r="BP17" s="456"/>
      <c r="BQ17" s="456"/>
      <c r="BR17" s="456"/>
      <c r="BS17" s="456"/>
      <c r="BT17" s="456"/>
      <c r="BU17" s="457"/>
      <c r="BV17" s="455">
        <v>4033663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241.09</v>
      </c>
      <c r="M18" s="508"/>
      <c r="N18" s="508"/>
      <c r="O18" s="508"/>
      <c r="P18" s="508"/>
      <c r="Q18" s="508"/>
      <c r="R18" s="509"/>
      <c r="S18" s="509"/>
      <c r="T18" s="509"/>
      <c r="U18" s="509"/>
      <c r="V18" s="510"/>
      <c r="W18" s="526"/>
      <c r="X18" s="527"/>
      <c r="Y18" s="527"/>
      <c r="Z18" s="527"/>
      <c r="AA18" s="527"/>
      <c r="AB18" s="551"/>
      <c r="AC18" s="425">
        <v>65.599999999999994</v>
      </c>
      <c r="AD18" s="426"/>
      <c r="AE18" s="426"/>
      <c r="AF18" s="426"/>
      <c r="AG18" s="511"/>
      <c r="AH18" s="425">
        <v>63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9695885</v>
      </c>
      <c r="BO18" s="456"/>
      <c r="BP18" s="456"/>
      <c r="BQ18" s="456"/>
      <c r="BR18" s="456"/>
      <c r="BS18" s="456"/>
      <c r="BT18" s="456"/>
      <c r="BU18" s="457"/>
      <c r="BV18" s="455">
        <v>9716544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13523127</v>
      </c>
      <c r="BO19" s="456"/>
      <c r="BP19" s="456"/>
      <c r="BQ19" s="456"/>
      <c r="BR19" s="456"/>
      <c r="BS19" s="456"/>
      <c r="BT19" s="456"/>
      <c r="BU19" s="457"/>
      <c r="BV19" s="455">
        <v>13511775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10492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12727096</v>
      </c>
      <c r="BO22" s="485"/>
      <c r="BP22" s="485"/>
      <c r="BQ22" s="485"/>
      <c r="BR22" s="485"/>
      <c r="BS22" s="485"/>
      <c r="BT22" s="485"/>
      <c r="BU22" s="486"/>
      <c r="BV22" s="484">
        <v>12904512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9160647</v>
      </c>
      <c r="BO23" s="456"/>
      <c r="BP23" s="456"/>
      <c r="BQ23" s="456"/>
      <c r="BR23" s="456"/>
      <c r="BS23" s="456"/>
      <c r="BT23" s="456"/>
      <c r="BU23" s="457"/>
      <c r="BV23" s="455">
        <v>8896475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8310</v>
      </c>
      <c r="R24" s="409"/>
      <c r="S24" s="409"/>
      <c r="T24" s="409"/>
      <c r="U24" s="409"/>
      <c r="V24" s="410"/>
      <c r="W24" s="498"/>
      <c r="X24" s="435"/>
      <c r="Y24" s="436"/>
      <c r="Z24" s="411" t="s">
        <v>162</v>
      </c>
      <c r="AA24" s="412"/>
      <c r="AB24" s="412"/>
      <c r="AC24" s="412"/>
      <c r="AD24" s="412"/>
      <c r="AE24" s="412"/>
      <c r="AF24" s="412"/>
      <c r="AG24" s="413"/>
      <c r="AH24" s="408">
        <v>247</v>
      </c>
      <c r="AI24" s="409"/>
      <c r="AJ24" s="409"/>
      <c r="AK24" s="409"/>
      <c r="AL24" s="410"/>
      <c r="AM24" s="408">
        <v>758043</v>
      </c>
      <c r="AN24" s="409"/>
      <c r="AO24" s="409"/>
      <c r="AP24" s="409"/>
      <c r="AQ24" s="409"/>
      <c r="AR24" s="410"/>
      <c r="AS24" s="408">
        <v>3069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7221362</v>
      </c>
      <c r="BO24" s="456"/>
      <c r="BP24" s="456"/>
      <c r="BQ24" s="456"/>
      <c r="BR24" s="456"/>
      <c r="BS24" s="456"/>
      <c r="BT24" s="456"/>
      <c r="BU24" s="457"/>
      <c r="BV24" s="455">
        <v>6825242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6420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2223338</v>
      </c>
      <c r="BO25" s="485"/>
      <c r="BP25" s="485"/>
      <c r="BQ25" s="485"/>
      <c r="BR25" s="485"/>
      <c r="BS25" s="485"/>
      <c r="BT25" s="485"/>
      <c r="BU25" s="486"/>
      <c r="BV25" s="484">
        <v>2111436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4000</v>
      </c>
      <c r="R26" s="409"/>
      <c r="S26" s="409"/>
      <c r="T26" s="409"/>
      <c r="U26" s="409"/>
      <c r="V26" s="410"/>
      <c r="W26" s="498"/>
      <c r="X26" s="435"/>
      <c r="Y26" s="436"/>
      <c r="Z26" s="411" t="s">
        <v>168</v>
      </c>
      <c r="AA26" s="466"/>
      <c r="AB26" s="466"/>
      <c r="AC26" s="466"/>
      <c r="AD26" s="466"/>
      <c r="AE26" s="466"/>
      <c r="AF26" s="466"/>
      <c r="AG26" s="467"/>
      <c r="AH26" s="408">
        <v>9</v>
      </c>
      <c r="AI26" s="409"/>
      <c r="AJ26" s="409"/>
      <c r="AK26" s="409"/>
      <c r="AL26" s="410"/>
      <c r="AM26" s="408">
        <v>29385</v>
      </c>
      <c r="AN26" s="409"/>
      <c r="AO26" s="409"/>
      <c r="AP26" s="409"/>
      <c r="AQ26" s="409"/>
      <c r="AR26" s="410"/>
      <c r="AS26" s="408">
        <v>3265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4020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3600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2489664</v>
      </c>
      <c r="BO28" s="485"/>
      <c r="BP28" s="485"/>
      <c r="BQ28" s="485"/>
      <c r="BR28" s="485"/>
      <c r="BS28" s="485"/>
      <c r="BT28" s="485"/>
      <c r="BU28" s="486"/>
      <c r="BV28" s="484">
        <v>2353688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14</v>
      </c>
      <c r="M29" s="409"/>
      <c r="N29" s="409"/>
      <c r="O29" s="409"/>
      <c r="P29" s="410"/>
      <c r="Q29" s="408">
        <v>3440</v>
      </c>
      <c r="R29" s="409"/>
      <c r="S29" s="409"/>
      <c r="T29" s="409"/>
      <c r="U29" s="409"/>
      <c r="V29" s="410"/>
      <c r="W29" s="499"/>
      <c r="X29" s="500"/>
      <c r="Y29" s="501"/>
      <c r="Z29" s="411" t="s">
        <v>177</v>
      </c>
      <c r="AA29" s="412"/>
      <c r="AB29" s="412"/>
      <c r="AC29" s="412"/>
      <c r="AD29" s="412"/>
      <c r="AE29" s="412"/>
      <c r="AF29" s="412"/>
      <c r="AG29" s="413"/>
      <c r="AH29" s="408">
        <v>247</v>
      </c>
      <c r="AI29" s="409"/>
      <c r="AJ29" s="409"/>
      <c r="AK29" s="409"/>
      <c r="AL29" s="410"/>
      <c r="AM29" s="408">
        <v>758043</v>
      </c>
      <c r="AN29" s="409"/>
      <c r="AO29" s="409"/>
      <c r="AP29" s="409"/>
      <c r="AQ29" s="409"/>
      <c r="AR29" s="410"/>
      <c r="AS29" s="408">
        <v>3069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569269</v>
      </c>
      <c r="BO29" s="456"/>
      <c r="BP29" s="456"/>
      <c r="BQ29" s="456"/>
      <c r="BR29" s="456"/>
      <c r="BS29" s="456"/>
      <c r="BT29" s="456"/>
      <c r="BU29" s="457"/>
      <c r="BV29" s="455">
        <v>525214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1893417</v>
      </c>
      <c r="BO30" s="490"/>
      <c r="BP30" s="490"/>
      <c r="BQ30" s="490"/>
      <c r="BR30" s="490"/>
      <c r="BS30" s="490"/>
      <c r="BT30" s="490"/>
      <c r="BU30" s="491"/>
      <c r="BV30" s="489">
        <v>1814356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IF('各会計、関係団体の財政状況及び健全化判断比率'!B33="","",'各会計、関係団体の財政状況及び健全化判断比率'!B33)</f>
        <v>上水道事業会計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男鹿地区消防一部事務組合（一般会計）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おが地域振興公社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診療所特別会計（一般会計）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診療所特別会計（特別会計）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IF('各会計、関係団体の財政状況及び健全化判断比率'!B34="","",'各会計、関係団体の財政状況及び健全化判断比率'!B34)</f>
        <v>ガス事業会計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男鹿地区衛生処理一部事務組合（一般会計）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株式会社　男鹿水族館</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介護保険特別会計（保険事業勘定）</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IF('各会計、関係団体の財政状況及び健全化判断比率'!B35="","",'各会計、関係団体の財政状況及び健全化判断比率'!B35)</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八郎湖周辺清掃事務組合（一般会計）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介護保険特別会計（介護サービス事業勘定）</v>
      </c>
      <c r="X37" s="404"/>
      <c r="Y37" s="404"/>
      <c r="Z37" s="404"/>
      <c r="AA37" s="404"/>
      <c r="AB37" s="404"/>
      <c r="AC37" s="404"/>
      <c r="AD37" s="404"/>
      <c r="AE37" s="404"/>
      <c r="AF37" s="404"/>
      <c r="AG37" s="404"/>
      <c r="AH37" s="404"/>
      <c r="AI37" s="404"/>
      <c r="AJ37" s="404"/>
      <c r="AK37" s="404"/>
      <c r="AL37" s="181"/>
      <c r="AM37" s="403">
        <f t="shared" si="0"/>
        <v>11</v>
      </c>
      <c r="AN37" s="403"/>
      <c r="AO37" s="404" t="str">
        <f>IF('各会計、関係団体の財政状況及び健全化判断比率'!B36="","",'各会計、関係団体の財政状況及び健全化判断比率'!B36)</f>
        <v>男鹿みなと市民病院事業会計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秋田県市町村総合事務組合（一般会計）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7</v>
      </c>
      <c r="V38" s="403"/>
      <c r="W38" s="404" t="str">
        <f>IF('各会計、関係団体の財政状況及び健全化判断比率'!B32="","",'各会計、関係団体の財政状況及び健全化判断比率'!B32)</f>
        <v>後期高齢者医療特別会計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秋田県市町村総合事務組合（交通災害共済事業等特別会計）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秋田県市町村会館管理組合（一般会計）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秋田県後期高齢者医療広域連合（一般会計）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秋田県後期高齢者医療広域連合（後期高齢者医療特別会計）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FVagDS+Esk+RIFX3hOVHznteDt7OUT3VSz73VF60zzyxIiKiKNTUApxFbUGhD2lPZLqiJGt9HzWSmwRssPHGNQ==" saltValue="1Nap5mS3faiRj4mLpkZD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90" t="s">
        <v>535</v>
      </c>
      <c r="D34" s="1190"/>
      <c r="E34" s="1191"/>
      <c r="F34" s="32">
        <v>3.87</v>
      </c>
      <c r="G34" s="33">
        <v>5.22</v>
      </c>
      <c r="H34" s="33">
        <v>4.0599999999999996</v>
      </c>
      <c r="I34" s="33">
        <v>4.3899999999999997</v>
      </c>
      <c r="J34" s="34">
        <v>4.66</v>
      </c>
      <c r="K34" s="22"/>
      <c r="L34" s="22"/>
      <c r="M34" s="22"/>
      <c r="N34" s="22"/>
      <c r="O34" s="22"/>
      <c r="P34" s="22"/>
    </row>
    <row r="35" spans="1:16" ht="39" customHeight="1" x14ac:dyDescent="0.2">
      <c r="A35" s="22"/>
      <c r="B35" s="35"/>
      <c r="C35" s="1184" t="s">
        <v>536</v>
      </c>
      <c r="D35" s="1185"/>
      <c r="E35" s="1186"/>
      <c r="F35" s="36">
        <v>2.27</v>
      </c>
      <c r="G35" s="37">
        <v>2.2200000000000002</v>
      </c>
      <c r="H35" s="37">
        <v>2.35</v>
      </c>
      <c r="I35" s="37">
        <v>2.88</v>
      </c>
      <c r="J35" s="38">
        <v>2.5</v>
      </c>
      <c r="K35" s="22"/>
      <c r="L35" s="22"/>
      <c r="M35" s="22"/>
      <c r="N35" s="22"/>
      <c r="O35" s="22"/>
      <c r="P35" s="22"/>
    </row>
    <row r="36" spans="1:16" ht="39" customHeight="1" x14ac:dyDescent="0.2">
      <c r="A36" s="22"/>
      <c r="B36" s="35"/>
      <c r="C36" s="1184" t="s">
        <v>537</v>
      </c>
      <c r="D36" s="1185"/>
      <c r="E36" s="1186"/>
      <c r="F36" s="36" t="s">
        <v>538</v>
      </c>
      <c r="G36" s="37">
        <v>0.28999999999999998</v>
      </c>
      <c r="H36" s="37">
        <v>0.83</v>
      </c>
      <c r="I36" s="37">
        <v>2.41</v>
      </c>
      <c r="J36" s="38">
        <v>2.2000000000000002</v>
      </c>
      <c r="K36" s="22"/>
      <c r="L36" s="22"/>
      <c r="M36" s="22"/>
      <c r="N36" s="22"/>
      <c r="O36" s="22"/>
      <c r="P36" s="22"/>
    </row>
    <row r="37" spans="1:16" ht="39" customHeight="1" x14ac:dyDescent="0.2">
      <c r="A37" s="22"/>
      <c r="B37" s="35"/>
      <c r="C37" s="1184" t="s">
        <v>539</v>
      </c>
      <c r="D37" s="1185"/>
      <c r="E37" s="1186"/>
      <c r="F37" s="36">
        <v>0.55000000000000004</v>
      </c>
      <c r="G37" s="37">
        <v>0.93</v>
      </c>
      <c r="H37" s="37">
        <v>1.33</v>
      </c>
      <c r="I37" s="37">
        <v>0.7</v>
      </c>
      <c r="J37" s="38">
        <v>1.97</v>
      </c>
      <c r="K37" s="22"/>
      <c r="L37" s="22"/>
      <c r="M37" s="22"/>
      <c r="N37" s="22"/>
      <c r="O37" s="22"/>
      <c r="P37" s="22"/>
    </row>
    <row r="38" spans="1:16" ht="39" customHeight="1" x14ac:dyDescent="0.2">
      <c r="A38" s="22"/>
      <c r="B38" s="35"/>
      <c r="C38" s="1184" t="s">
        <v>540</v>
      </c>
      <c r="D38" s="1185"/>
      <c r="E38" s="1186"/>
      <c r="F38" s="36">
        <v>3.24</v>
      </c>
      <c r="G38" s="37">
        <v>3.02</v>
      </c>
      <c r="H38" s="37">
        <v>2.57</v>
      </c>
      <c r="I38" s="37">
        <v>2.65</v>
      </c>
      <c r="J38" s="38">
        <v>1.26</v>
      </c>
      <c r="K38" s="22"/>
      <c r="L38" s="22"/>
      <c r="M38" s="22"/>
      <c r="N38" s="22"/>
      <c r="O38" s="22"/>
      <c r="P38" s="22"/>
    </row>
    <row r="39" spans="1:16" ht="39" customHeight="1" x14ac:dyDescent="0.2">
      <c r="A39" s="22"/>
      <c r="B39" s="35"/>
      <c r="C39" s="1184" t="s">
        <v>541</v>
      </c>
      <c r="D39" s="1185"/>
      <c r="E39" s="1186"/>
      <c r="F39" s="36">
        <v>0.18</v>
      </c>
      <c r="G39" s="37">
        <v>0.27</v>
      </c>
      <c r="H39" s="37">
        <v>0.26</v>
      </c>
      <c r="I39" s="37">
        <v>0.36</v>
      </c>
      <c r="J39" s="38">
        <v>0.42</v>
      </c>
      <c r="K39" s="22"/>
      <c r="L39" s="22"/>
      <c r="M39" s="22"/>
      <c r="N39" s="22"/>
      <c r="O39" s="22"/>
      <c r="P39" s="22"/>
    </row>
    <row r="40" spans="1:16" ht="39" customHeight="1" x14ac:dyDescent="0.2">
      <c r="A40" s="22"/>
      <c r="B40" s="35"/>
      <c r="C40" s="1184" t="s">
        <v>542</v>
      </c>
      <c r="D40" s="1185"/>
      <c r="E40" s="1186"/>
      <c r="F40" s="36">
        <v>0.8</v>
      </c>
      <c r="G40" s="37">
        <v>0.78</v>
      </c>
      <c r="H40" s="37">
        <v>0.64</v>
      </c>
      <c r="I40" s="37">
        <v>0.35</v>
      </c>
      <c r="J40" s="38">
        <v>0.03</v>
      </c>
      <c r="K40" s="22"/>
      <c r="L40" s="22"/>
      <c r="M40" s="22"/>
      <c r="N40" s="22"/>
      <c r="O40" s="22"/>
      <c r="P40" s="22"/>
    </row>
    <row r="41" spans="1:16" ht="39" customHeight="1" x14ac:dyDescent="0.2">
      <c r="A41" s="22"/>
      <c r="B41" s="35"/>
      <c r="C41" s="1184" t="s">
        <v>543</v>
      </c>
      <c r="D41" s="1185"/>
      <c r="E41" s="1186"/>
      <c r="F41" s="36">
        <v>0.01</v>
      </c>
      <c r="G41" s="37">
        <v>0.01</v>
      </c>
      <c r="H41" s="37">
        <v>0.02</v>
      </c>
      <c r="I41" s="37">
        <v>0</v>
      </c>
      <c r="J41" s="38">
        <v>0.01</v>
      </c>
      <c r="K41" s="22"/>
      <c r="L41" s="22"/>
      <c r="M41" s="22"/>
      <c r="N41" s="22"/>
      <c r="O41" s="22"/>
      <c r="P41" s="22"/>
    </row>
    <row r="42" spans="1:16" ht="39" customHeight="1" x14ac:dyDescent="0.2">
      <c r="A42" s="22"/>
      <c r="B42" s="39"/>
      <c r="C42" s="1184" t="s">
        <v>544</v>
      </c>
      <c r="D42" s="1185"/>
      <c r="E42" s="1186"/>
      <c r="F42" s="36" t="s">
        <v>490</v>
      </c>
      <c r="G42" s="37" t="s">
        <v>490</v>
      </c>
      <c r="H42" s="37" t="s">
        <v>490</v>
      </c>
      <c r="I42" s="37" t="s">
        <v>490</v>
      </c>
      <c r="J42" s="38" t="s">
        <v>490</v>
      </c>
      <c r="K42" s="22"/>
      <c r="L42" s="22"/>
      <c r="M42" s="22"/>
      <c r="N42" s="22"/>
      <c r="O42" s="22"/>
      <c r="P42" s="22"/>
    </row>
    <row r="43" spans="1:16" ht="39" customHeight="1" thickBot="1" x14ac:dyDescent="0.25">
      <c r="A43" s="22"/>
      <c r="B43" s="40"/>
      <c r="C43" s="1187" t="s">
        <v>545</v>
      </c>
      <c r="D43" s="1188"/>
      <c r="E43" s="1189"/>
      <c r="F43" s="41">
        <v>0.21</v>
      </c>
      <c r="G43" s="42">
        <v>0.17</v>
      </c>
      <c r="H43" s="42">
        <v>0.21</v>
      </c>
      <c r="I43" s="42">
        <v>0.16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YSKFFcJr6u0VXJq1OzVawJJ2+KKVkoiH1QziIYyaUCOjkBZqGjc6qEPOkhrHDvy7wQhVVSre2J2eZo7VuMlKw==" saltValue="ZWSOqzTzKBWKOpbtNy5L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5" t="s">
        <v>9</v>
      </c>
      <c r="C45" s="1216"/>
      <c r="D45" s="58"/>
      <c r="E45" s="1221" t="s">
        <v>10</v>
      </c>
      <c r="F45" s="1221"/>
      <c r="G45" s="1221"/>
      <c r="H45" s="1221"/>
      <c r="I45" s="1221"/>
      <c r="J45" s="1222"/>
      <c r="K45" s="59">
        <v>1603</v>
      </c>
      <c r="L45" s="60">
        <v>1627</v>
      </c>
      <c r="M45" s="60">
        <v>1661</v>
      </c>
      <c r="N45" s="60">
        <v>1583</v>
      </c>
      <c r="O45" s="61">
        <v>1517</v>
      </c>
      <c r="P45" s="48"/>
      <c r="Q45" s="48"/>
      <c r="R45" s="48"/>
      <c r="S45" s="48"/>
      <c r="T45" s="48"/>
      <c r="U45" s="48"/>
    </row>
    <row r="46" spans="1:21" ht="30.75" customHeight="1" x14ac:dyDescent="0.2">
      <c r="A46" s="48"/>
      <c r="B46" s="1217"/>
      <c r="C46" s="1218"/>
      <c r="D46" s="62"/>
      <c r="E46" s="1194" t="s">
        <v>11</v>
      </c>
      <c r="F46" s="1194"/>
      <c r="G46" s="1194"/>
      <c r="H46" s="1194"/>
      <c r="I46" s="1194"/>
      <c r="J46" s="1195"/>
      <c r="K46" s="63" t="s">
        <v>490</v>
      </c>
      <c r="L46" s="64" t="s">
        <v>490</v>
      </c>
      <c r="M46" s="64" t="s">
        <v>490</v>
      </c>
      <c r="N46" s="64" t="s">
        <v>490</v>
      </c>
      <c r="O46" s="65" t="s">
        <v>490</v>
      </c>
      <c r="P46" s="48"/>
      <c r="Q46" s="48"/>
      <c r="R46" s="48"/>
      <c r="S46" s="48"/>
      <c r="T46" s="48"/>
      <c r="U46" s="48"/>
    </row>
    <row r="47" spans="1:21" ht="30.75" customHeight="1" x14ac:dyDescent="0.2">
      <c r="A47" s="48"/>
      <c r="B47" s="1217"/>
      <c r="C47" s="1218"/>
      <c r="D47" s="62"/>
      <c r="E47" s="1194" t="s">
        <v>12</v>
      </c>
      <c r="F47" s="1194"/>
      <c r="G47" s="1194"/>
      <c r="H47" s="1194"/>
      <c r="I47" s="1194"/>
      <c r="J47" s="1195"/>
      <c r="K47" s="63" t="s">
        <v>490</v>
      </c>
      <c r="L47" s="64" t="s">
        <v>490</v>
      </c>
      <c r="M47" s="64" t="s">
        <v>490</v>
      </c>
      <c r="N47" s="64" t="s">
        <v>490</v>
      </c>
      <c r="O47" s="65" t="s">
        <v>490</v>
      </c>
      <c r="P47" s="48"/>
      <c r="Q47" s="48"/>
      <c r="R47" s="48"/>
      <c r="S47" s="48"/>
      <c r="T47" s="48"/>
      <c r="U47" s="48"/>
    </row>
    <row r="48" spans="1:21" ht="30.75" customHeight="1" x14ac:dyDescent="0.2">
      <c r="A48" s="48"/>
      <c r="B48" s="1217"/>
      <c r="C48" s="1218"/>
      <c r="D48" s="62"/>
      <c r="E48" s="1194" t="s">
        <v>13</v>
      </c>
      <c r="F48" s="1194"/>
      <c r="G48" s="1194"/>
      <c r="H48" s="1194"/>
      <c r="I48" s="1194"/>
      <c r="J48" s="1195"/>
      <c r="K48" s="63">
        <v>775</v>
      </c>
      <c r="L48" s="64">
        <v>778</v>
      </c>
      <c r="M48" s="64">
        <v>768</v>
      </c>
      <c r="N48" s="64">
        <v>759</v>
      </c>
      <c r="O48" s="65">
        <v>746</v>
      </c>
      <c r="P48" s="48"/>
      <c r="Q48" s="48"/>
      <c r="R48" s="48"/>
      <c r="S48" s="48"/>
      <c r="T48" s="48"/>
      <c r="U48" s="48"/>
    </row>
    <row r="49" spans="1:21" ht="30.75" customHeight="1" x14ac:dyDescent="0.2">
      <c r="A49" s="48"/>
      <c r="B49" s="1217"/>
      <c r="C49" s="1218"/>
      <c r="D49" s="62"/>
      <c r="E49" s="1194" t="s">
        <v>14</v>
      </c>
      <c r="F49" s="1194"/>
      <c r="G49" s="1194"/>
      <c r="H49" s="1194"/>
      <c r="I49" s="1194"/>
      <c r="J49" s="1195"/>
      <c r="K49" s="63">
        <v>182</v>
      </c>
      <c r="L49" s="64">
        <v>189</v>
      </c>
      <c r="M49" s="64">
        <v>187</v>
      </c>
      <c r="N49" s="64">
        <v>178</v>
      </c>
      <c r="O49" s="65">
        <v>58</v>
      </c>
      <c r="P49" s="48"/>
      <c r="Q49" s="48"/>
      <c r="R49" s="48"/>
      <c r="S49" s="48"/>
      <c r="T49" s="48"/>
      <c r="U49" s="48"/>
    </row>
    <row r="50" spans="1:21" ht="30.75" customHeight="1" x14ac:dyDescent="0.2">
      <c r="A50" s="48"/>
      <c r="B50" s="1217"/>
      <c r="C50" s="1218"/>
      <c r="D50" s="62"/>
      <c r="E50" s="1194" t="s">
        <v>15</v>
      </c>
      <c r="F50" s="1194"/>
      <c r="G50" s="1194"/>
      <c r="H50" s="1194"/>
      <c r="I50" s="1194"/>
      <c r="J50" s="1195"/>
      <c r="K50" s="63">
        <v>35</v>
      </c>
      <c r="L50" s="64">
        <v>29</v>
      </c>
      <c r="M50" s="64">
        <v>33</v>
      </c>
      <c r="N50" s="64">
        <v>22</v>
      </c>
      <c r="O50" s="65">
        <v>19</v>
      </c>
      <c r="P50" s="48"/>
      <c r="Q50" s="48"/>
      <c r="R50" s="48"/>
      <c r="S50" s="48"/>
      <c r="T50" s="48"/>
      <c r="U50" s="48"/>
    </row>
    <row r="51" spans="1:21" ht="30.75" customHeight="1" x14ac:dyDescent="0.2">
      <c r="A51" s="48"/>
      <c r="B51" s="1219"/>
      <c r="C51" s="1220"/>
      <c r="D51" s="66"/>
      <c r="E51" s="1194" t="s">
        <v>16</v>
      </c>
      <c r="F51" s="1194"/>
      <c r="G51" s="1194"/>
      <c r="H51" s="1194"/>
      <c r="I51" s="1194"/>
      <c r="J51" s="1195"/>
      <c r="K51" s="63" t="s">
        <v>490</v>
      </c>
      <c r="L51" s="64" t="s">
        <v>490</v>
      </c>
      <c r="M51" s="64" t="s">
        <v>490</v>
      </c>
      <c r="N51" s="64" t="s">
        <v>490</v>
      </c>
      <c r="O51" s="65" t="s">
        <v>490</v>
      </c>
      <c r="P51" s="48"/>
      <c r="Q51" s="48"/>
      <c r="R51" s="48"/>
      <c r="S51" s="48"/>
      <c r="T51" s="48"/>
      <c r="U51" s="48"/>
    </row>
    <row r="52" spans="1:21" ht="30.75" customHeight="1" x14ac:dyDescent="0.2">
      <c r="A52" s="48"/>
      <c r="B52" s="1192" t="s">
        <v>17</v>
      </c>
      <c r="C52" s="1193"/>
      <c r="D52" s="66"/>
      <c r="E52" s="1194" t="s">
        <v>18</v>
      </c>
      <c r="F52" s="1194"/>
      <c r="G52" s="1194"/>
      <c r="H52" s="1194"/>
      <c r="I52" s="1194"/>
      <c r="J52" s="1195"/>
      <c r="K52" s="63">
        <v>1790</v>
      </c>
      <c r="L52" s="64">
        <v>1794</v>
      </c>
      <c r="M52" s="64">
        <v>1815</v>
      </c>
      <c r="N52" s="64">
        <v>1735</v>
      </c>
      <c r="O52" s="65">
        <v>1637</v>
      </c>
      <c r="P52" s="48"/>
      <c r="Q52" s="48"/>
      <c r="R52" s="48"/>
      <c r="S52" s="48"/>
      <c r="T52" s="48"/>
      <c r="U52" s="48"/>
    </row>
    <row r="53" spans="1:21" ht="30.75" customHeight="1" thickBot="1" x14ac:dyDescent="0.25">
      <c r="A53" s="48"/>
      <c r="B53" s="1196" t="s">
        <v>19</v>
      </c>
      <c r="C53" s="1197"/>
      <c r="D53" s="67"/>
      <c r="E53" s="1198" t="s">
        <v>20</v>
      </c>
      <c r="F53" s="1198"/>
      <c r="G53" s="1198"/>
      <c r="H53" s="1198"/>
      <c r="I53" s="1198"/>
      <c r="J53" s="1199"/>
      <c r="K53" s="68">
        <v>805</v>
      </c>
      <c r="L53" s="69">
        <v>829</v>
      </c>
      <c r="M53" s="69">
        <v>834</v>
      </c>
      <c r="N53" s="69">
        <v>807</v>
      </c>
      <c r="O53" s="70">
        <v>703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200" t="s">
        <v>24</v>
      </c>
      <c r="C58" s="1201"/>
      <c r="D58" s="1206" t="s">
        <v>25</v>
      </c>
      <c r="E58" s="1207"/>
      <c r="F58" s="1207"/>
      <c r="G58" s="1207"/>
      <c r="H58" s="1207"/>
      <c r="I58" s="1207"/>
      <c r="J58" s="1208"/>
      <c r="K58" s="83" t="s">
        <v>567</v>
      </c>
      <c r="L58" s="84" t="s">
        <v>567</v>
      </c>
      <c r="M58" s="84" t="s">
        <v>567</v>
      </c>
      <c r="N58" s="84" t="s">
        <v>567</v>
      </c>
      <c r="O58" s="85" t="s">
        <v>567</v>
      </c>
    </row>
    <row r="59" spans="1:21" ht="31.5" customHeight="1" x14ac:dyDescent="0.2">
      <c r="B59" s="1202"/>
      <c r="C59" s="1203"/>
      <c r="D59" s="1209" t="s">
        <v>26</v>
      </c>
      <c r="E59" s="1210"/>
      <c r="F59" s="1210"/>
      <c r="G59" s="1210"/>
      <c r="H59" s="1210"/>
      <c r="I59" s="1210"/>
      <c r="J59" s="1211"/>
      <c r="K59" s="86" t="s">
        <v>567</v>
      </c>
      <c r="L59" s="87" t="s">
        <v>567</v>
      </c>
      <c r="M59" s="87" t="s">
        <v>567</v>
      </c>
      <c r="N59" s="87" t="s">
        <v>567</v>
      </c>
      <c r="O59" s="88" t="s">
        <v>567</v>
      </c>
    </row>
    <row r="60" spans="1:21" ht="31.5" customHeight="1" thickBot="1" x14ac:dyDescent="0.25">
      <c r="B60" s="1204"/>
      <c r="C60" s="1205"/>
      <c r="D60" s="1212" t="s">
        <v>27</v>
      </c>
      <c r="E60" s="1213"/>
      <c r="F60" s="1213"/>
      <c r="G60" s="1213"/>
      <c r="H60" s="1213"/>
      <c r="I60" s="1213"/>
      <c r="J60" s="1214"/>
      <c r="K60" s="89" t="s">
        <v>567</v>
      </c>
      <c r="L60" s="90" t="s">
        <v>567</v>
      </c>
      <c r="M60" s="90" t="s">
        <v>567</v>
      </c>
      <c r="N60" s="90" t="s">
        <v>567</v>
      </c>
      <c r="O60" s="91" t="s">
        <v>567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arudJMJX+4L7vH6LObWPL4CPIfjBMPHeD13JR12m3opz21gxDQXr92t8k23E3liJajTLCEFY7SBASTqd5ocxQ==" saltValue="67+h7P7RvE6j9pzVbngP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5" t="s">
        <v>30</v>
      </c>
      <c r="C41" s="1236"/>
      <c r="D41" s="105"/>
      <c r="E41" s="1237" t="s">
        <v>31</v>
      </c>
      <c r="F41" s="1237"/>
      <c r="G41" s="1237"/>
      <c r="H41" s="1238"/>
      <c r="I41" s="355">
        <v>14371</v>
      </c>
      <c r="J41" s="356">
        <v>13757</v>
      </c>
      <c r="K41" s="356">
        <v>13605</v>
      </c>
      <c r="L41" s="356">
        <v>12905</v>
      </c>
      <c r="M41" s="357">
        <v>12727</v>
      </c>
    </row>
    <row r="42" spans="2:13" ht="27.75" customHeight="1" x14ac:dyDescent="0.2">
      <c r="B42" s="1225"/>
      <c r="C42" s="1226"/>
      <c r="D42" s="106"/>
      <c r="E42" s="1229" t="s">
        <v>32</v>
      </c>
      <c r="F42" s="1229"/>
      <c r="G42" s="1229"/>
      <c r="H42" s="1230"/>
      <c r="I42" s="358">
        <v>316</v>
      </c>
      <c r="J42" s="359">
        <v>287</v>
      </c>
      <c r="K42" s="359">
        <v>115</v>
      </c>
      <c r="L42" s="359">
        <v>96</v>
      </c>
      <c r="M42" s="360">
        <v>76</v>
      </c>
    </row>
    <row r="43" spans="2:13" ht="27.75" customHeight="1" x14ac:dyDescent="0.2">
      <c r="B43" s="1225"/>
      <c r="C43" s="1226"/>
      <c r="D43" s="106"/>
      <c r="E43" s="1229" t="s">
        <v>33</v>
      </c>
      <c r="F43" s="1229"/>
      <c r="G43" s="1229"/>
      <c r="H43" s="1230"/>
      <c r="I43" s="358">
        <v>9226</v>
      </c>
      <c r="J43" s="359">
        <v>8694</v>
      </c>
      <c r="K43" s="359">
        <v>8151</v>
      </c>
      <c r="L43" s="359">
        <v>7688</v>
      </c>
      <c r="M43" s="360">
        <v>7215</v>
      </c>
    </row>
    <row r="44" spans="2:13" ht="27.75" customHeight="1" x14ac:dyDescent="0.2">
      <c r="B44" s="1225"/>
      <c r="C44" s="1226"/>
      <c r="D44" s="106"/>
      <c r="E44" s="1229" t="s">
        <v>34</v>
      </c>
      <c r="F44" s="1229"/>
      <c r="G44" s="1229"/>
      <c r="H44" s="1230"/>
      <c r="I44" s="358">
        <v>573</v>
      </c>
      <c r="J44" s="359">
        <v>425</v>
      </c>
      <c r="K44" s="359">
        <v>267</v>
      </c>
      <c r="L44" s="359">
        <v>139</v>
      </c>
      <c r="M44" s="360">
        <v>93</v>
      </c>
    </row>
    <row r="45" spans="2:13" ht="27.75" customHeight="1" x14ac:dyDescent="0.2">
      <c r="B45" s="1225"/>
      <c r="C45" s="1226"/>
      <c r="D45" s="106"/>
      <c r="E45" s="1229" t="s">
        <v>35</v>
      </c>
      <c r="F45" s="1229"/>
      <c r="G45" s="1229"/>
      <c r="H45" s="1230"/>
      <c r="I45" s="358">
        <v>1486</v>
      </c>
      <c r="J45" s="359">
        <v>1502</v>
      </c>
      <c r="K45" s="359">
        <v>1478</v>
      </c>
      <c r="L45" s="359">
        <v>1619</v>
      </c>
      <c r="M45" s="360">
        <v>1641</v>
      </c>
    </row>
    <row r="46" spans="2:13" ht="27.75" customHeight="1" x14ac:dyDescent="0.2">
      <c r="B46" s="1225"/>
      <c r="C46" s="1226"/>
      <c r="D46" s="107"/>
      <c r="E46" s="1229" t="s">
        <v>36</v>
      </c>
      <c r="F46" s="1229"/>
      <c r="G46" s="1229"/>
      <c r="H46" s="1230"/>
      <c r="I46" s="358" t="s">
        <v>490</v>
      </c>
      <c r="J46" s="359" t="s">
        <v>490</v>
      </c>
      <c r="K46" s="359" t="s">
        <v>490</v>
      </c>
      <c r="L46" s="359" t="s">
        <v>490</v>
      </c>
      <c r="M46" s="360" t="s">
        <v>490</v>
      </c>
    </row>
    <row r="47" spans="2:13" ht="27.75" customHeight="1" x14ac:dyDescent="0.2">
      <c r="B47" s="1225"/>
      <c r="C47" s="1226"/>
      <c r="D47" s="108"/>
      <c r="E47" s="1239" t="s">
        <v>37</v>
      </c>
      <c r="F47" s="1240"/>
      <c r="G47" s="1240"/>
      <c r="H47" s="1241"/>
      <c r="I47" s="358" t="s">
        <v>490</v>
      </c>
      <c r="J47" s="359" t="s">
        <v>490</v>
      </c>
      <c r="K47" s="359" t="s">
        <v>490</v>
      </c>
      <c r="L47" s="359" t="s">
        <v>490</v>
      </c>
      <c r="M47" s="360" t="s">
        <v>490</v>
      </c>
    </row>
    <row r="48" spans="2:13" ht="27.75" customHeight="1" x14ac:dyDescent="0.2">
      <c r="B48" s="1225"/>
      <c r="C48" s="1226"/>
      <c r="D48" s="106"/>
      <c r="E48" s="1229" t="s">
        <v>38</v>
      </c>
      <c r="F48" s="1229"/>
      <c r="G48" s="1229"/>
      <c r="H48" s="1230"/>
      <c r="I48" s="358" t="s">
        <v>490</v>
      </c>
      <c r="J48" s="359" t="s">
        <v>490</v>
      </c>
      <c r="K48" s="359" t="s">
        <v>490</v>
      </c>
      <c r="L48" s="359" t="s">
        <v>490</v>
      </c>
      <c r="M48" s="360" t="s">
        <v>490</v>
      </c>
    </row>
    <row r="49" spans="2:13" ht="27.75" customHeight="1" x14ac:dyDescent="0.2">
      <c r="B49" s="1227"/>
      <c r="C49" s="1228"/>
      <c r="D49" s="106"/>
      <c r="E49" s="1229" t="s">
        <v>39</v>
      </c>
      <c r="F49" s="1229"/>
      <c r="G49" s="1229"/>
      <c r="H49" s="1230"/>
      <c r="I49" s="358" t="s">
        <v>490</v>
      </c>
      <c r="J49" s="359" t="s">
        <v>490</v>
      </c>
      <c r="K49" s="359" t="s">
        <v>490</v>
      </c>
      <c r="L49" s="359" t="s">
        <v>490</v>
      </c>
      <c r="M49" s="360" t="s">
        <v>490</v>
      </c>
    </row>
    <row r="50" spans="2:13" ht="27.75" customHeight="1" x14ac:dyDescent="0.2">
      <c r="B50" s="1223" t="s">
        <v>40</v>
      </c>
      <c r="C50" s="1224"/>
      <c r="D50" s="109"/>
      <c r="E50" s="1229" t="s">
        <v>41</v>
      </c>
      <c r="F50" s="1229"/>
      <c r="G50" s="1229"/>
      <c r="H50" s="1230"/>
      <c r="I50" s="358">
        <v>2042</v>
      </c>
      <c r="J50" s="359">
        <v>2657</v>
      </c>
      <c r="K50" s="359">
        <v>3684</v>
      </c>
      <c r="L50" s="359">
        <v>4041</v>
      </c>
      <c r="M50" s="360">
        <v>4225</v>
      </c>
    </row>
    <row r="51" spans="2:13" ht="27.75" customHeight="1" x14ac:dyDescent="0.2">
      <c r="B51" s="1225"/>
      <c r="C51" s="1226"/>
      <c r="D51" s="106"/>
      <c r="E51" s="1229" t="s">
        <v>42</v>
      </c>
      <c r="F51" s="1229"/>
      <c r="G51" s="1229"/>
      <c r="H51" s="1230"/>
      <c r="I51" s="358">
        <v>331</v>
      </c>
      <c r="J51" s="359">
        <v>313</v>
      </c>
      <c r="K51" s="359">
        <v>282</v>
      </c>
      <c r="L51" s="359">
        <v>247</v>
      </c>
      <c r="M51" s="360">
        <v>218</v>
      </c>
    </row>
    <row r="52" spans="2:13" ht="27.75" customHeight="1" x14ac:dyDescent="0.2">
      <c r="B52" s="1227"/>
      <c r="C52" s="1228"/>
      <c r="D52" s="106"/>
      <c r="E52" s="1229" t="s">
        <v>43</v>
      </c>
      <c r="F52" s="1229"/>
      <c r="G52" s="1229"/>
      <c r="H52" s="1230"/>
      <c r="I52" s="358">
        <v>17704</v>
      </c>
      <c r="J52" s="359">
        <v>17156</v>
      </c>
      <c r="K52" s="359">
        <v>16335</v>
      </c>
      <c r="L52" s="359">
        <v>15579</v>
      </c>
      <c r="M52" s="360">
        <v>15083</v>
      </c>
    </row>
    <row r="53" spans="2:13" ht="27.75" customHeight="1" thickBot="1" x14ac:dyDescent="0.25">
      <c r="B53" s="1231" t="s">
        <v>19</v>
      </c>
      <c r="C53" s="1232"/>
      <c r="D53" s="110"/>
      <c r="E53" s="1233" t="s">
        <v>44</v>
      </c>
      <c r="F53" s="1233"/>
      <c r="G53" s="1233"/>
      <c r="H53" s="1234"/>
      <c r="I53" s="361">
        <v>5895</v>
      </c>
      <c r="J53" s="362">
        <v>4539</v>
      </c>
      <c r="K53" s="362">
        <v>3314</v>
      </c>
      <c r="L53" s="362">
        <v>2578</v>
      </c>
      <c r="M53" s="363">
        <v>2226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Ts4e96qaLnhLkhyRLCL5eBrAvBHCNYDqJIRqShSz4JvmY7Y1JvlrRyGXZ/vniBMVjQR5v4s7AkJGwduV3kEyg==" saltValue="A72AorM8H40BNWWzHuI5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50" t="s">
        <v>46</v>
      </c>
      <c r="D55" s="1250"/>
      <c r="E55" s="1251"/>
      <c r="F55" s="122">
        <v>2538</v>
      </c>
      <c r="G55" s="122">
        <v>2354</v>
      </c>
      <c r="H55" s="123">
        <v>2490</v>
      </c>
    </row>
    <row r="56" spans="2:8" ht="52.5" customHeight="1" x14ac:dyDescent="0.2">
      <c r="B56" s="124"/>
      <c r="C56" s="1252" t="s">
        <v>47</v>
      </c>
      <c r="D56" s="1252"/>
      <c r="E56" s="1253"/>
      <c r="F56" s="125">
        <v>125</v>
      </c>
      <c r="G56" s="125">
        <v>525</v>
      </c>
      <c r="H56" s="126">
        <v>569</v>
      </c>
    </row>
    <row r="57" spans="2:8" ht="53.25" customHeight="1" x14ac:dyDescent="0.2">
      <c r="B57" s="124"/>
      <c r="C57" s="1254" t="s">
        <v>48</v>
      </c>
      <c r="D57" s="1254"/>
      <c r="E57" s="1255"/>
      <c r="F57" s="127">
        <v>1561</v>
      </c>
      <c r="G57" s="127">
        <v>1814</v>
      </c>
      <c r="H57" s="128">
        <v>1893</v>
      </c>
    </row>
    <row r="58" spans="2:8" ht="45.75" customHeight="1" x14ac:dyDescent="0.2">
      <c r="B58" s="129"/>
      <c r="C58" s="1242" t="s">
        <v>562</v>
      </c>
      <c r="D58" s="1243"/>
      <c r="E58" s="1244"/>
      <c r="F58" s="130">
        <v>929</v>
      </c>
      <c r="G58" s="130">
        <v>929</v>
      </c>
      <c r="H58" s="131">
        <v>930</v>
      </c>
    </row>
    <row r="59" spans="2:8" ht="45.75" customHeight="1" x14ac:dyDescent="0.2">
      <c r="B59" s="129"/>
      <c r="C59" s="1242" t="s">
        <v>563</v>
      </c>
      <c r="D59" s="1243"/>
      <c r="E59" s="1244"/>
      <c r="F59" s="130">
        <v>396</v>
      </c>
      <c r="G59" s="130">
        <v>441</v>
      </c>
      <c r="H59" s="131">
        <v>472</v>
      </c>
    </row>
    <row r="60" spans="2:8" ht="45.75" customHeight="1" x14ac:dyDescent="0.2">
      <c r="B60" s="129"/>
      <c r="C60" s="1242" t="s">
        <v>564</v>
      </c>
      <c r="D60" s="1243"/>
      <c r="E60" s="1244"/>
      <c r="F60" s="130">
        <v>203</v>
      </c>
      <c r="G60" s="130">
        <v>403</v>
      </c>
      <c r="H60" s="131">
        <v>445</v>
      </c>
    </row>
    <row r="61" spans="2:8" ht="45.75" customHeight="1" x14ac:dyDescent="0.2">
      <c r="B61" s="129"/>
      <c r="C61" s="1242" t="s">
        <v>565</v>
      </c>
      <c r="D61" s="1243"/>
      <c r="E61" s="1244"/>
      <c r="F61" s="130">
        <v>10</v>
      </c>
      <c r="G61" s="130">
        <v>12</v>
      </c>
      <c r="H61" s="131">
        <v>31</v>
      </c>
    </row>
    <row r="62" spans="2:8" ht="45.75" customHeight="1" thickBot="1" x14ac:dyDescent="0.25">
      <c r="B62" s="132"/>
      <c r="C62" s="1245" t="s">
        <v>566</v>
      </c>
      <c r="D62" s="1246"/>
      <c r="E62" s="1247"/>
      <c r="F62" s="133">
        <v>23</v>
      </c>
      <c r="G62" s="133">
        <v>29</v>
      </c>
      <c r="H62" s="134">
        <v>15</v>
      </c>
    </row>
    <row r="63" spans="2:8" ht="52.5" customHeight="1" thickBot="1" x14ac:dyDescent="0.25">
      <c r="B63" s="135"/>
      <c r="C63" s="1248" t="s">
        <v>49</v>
      </c>
      <c r="D63" s="1248"/>
      <c r="E63" s="1249"/>
      <c r="F63" s="136">
        <v>4225</v>
      </c>
      <c r="G63" s="136">
        <v>4693</v>
      </c>
      <c r="H63" s="137">
        <v>4952</v>
      </c>
    </row>
    <row r="64" spans="2:8" ht="13" x14ac:dyDescent="0.2"/>
  </sheetData>
  <sheetProtection algorithmName="SHA-512" hashValue="/abbkUFdjZTCOCAGRbcUL5ktwjUaDSgyKnueZmnm5uVpaJ8ONdzOc2dUw3R/z2DoW2AOSCeuOAO1RDP9QrtngA==" saltValue="+QkdjSJ9prpekLeLJ8Ct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4" t="s">
        <v>570</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ht="13" x14ac:dyDescent="0.2">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ht="13" x14ac:dyDescent="0.2">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ht="13" x14ac:dyDescent="0.2">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ht="13" x14ac:dyDescent="0.2">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571</v>
      </c>
    </row>
    <row r="50" spans="1:109" ht="13" x14ac:dyDescent="0.2">
      <c r="B50" s="372"/>
      <c r="G50" s="1256"/>
      <c r="H50" s="1256"/>
      <c r="I50" s="1256"/>
      <c r="J50" s="1256"/>
      <c r="K50" s="382"/>
      <c r="L50" s="382"/>
      <c r="M50" s="383"/>
      <c r="N50" s="383"/>
      <c r="AN50" s="1274"/>
      <c r="AO50" s="1275"/>
      <c r="AP50" s="1275"/>
      <c r="AQ50" s="1275"/>
      <c r="AR50" s="1275"/>
      <c r="AS50" s="1275"/>
      <c r="AT50" s="1275"/>
      <c r="AU50" s="1275"/>
      <c r="AV50" s="1275"/>
      <c r="AW50" s="1275"/>
      <c r="AX50" s="1275"/>
      <c r="AY50" s="1275"/>
      <c r="AZ50" s="1275"/>
      <c r="BA50" s="1275"/>
      <c r="BB50" s="1275"/>
      <c r="BC50" s="1275"/>
      <c r="BD50" s="1275"/>
      <c r="BE50" s="1275"/>
      <c r="BF50" s="1275"/>
      <c r="BG50" s="1275"/>
      <c r="BH50" s="1275"/>
      <c r="BI50" s="1275"/>
      <c r="BJ50" s="1275"/>
      <c r="BK50" s="1275"/>
      <c r="BL50" s="1275"/>
      <c r="BM50" s="1275"/>
      <c r="BN50" s="1275"/>
      <c r="BO50" s="1276"/>
      <c r="BP50" s="1262" t="s">
        <v>528</v>
      </c>
      <c r="BQ50" s="1262"/>
      <c r="BR50" s="1262"/>
      <c r="BS50" s="1262"/>
      <c r="BT50" s="1262"/>
      <c r="BU50" s="1262"/>
      <c r="BV50" s="1262"/>
      <c r="BW50" s="1262"/>
      <c r="BX50" s="1262" t="s">
        <v>529</v>
      </c>
      <c r="BY50" s="1262"/>
      <c r="BZ50" s="1262"/>
      <c r="CA50" s="1262"/>
      <c r="CB50" s="1262"/>
      <c r="CC50" s="1262"/>
      <c r="CD50" s="1262"/>
      <c r="CE50" s="1262"/>
      <c r="CF50" s="1262" t="s">
        <v>530</v>
      </c>
      <c r="CG50" s="1262"/>
      <c r="CH50" s="1262"/>
      <c r="CI50" s="1262"/>
      <c r="CJ50" s="1262"/>
      <c r="CK50" s="1262"/>
      <c r="CL50" s="1262"/>
      <c r="CM50" s="1262"/>
      <c r="CN50" s="1262" t="s">
        <v>531</v>
      </c>
      <c r="CO50" s="1262"/>
      <c r="CP50" s="1262"/>
      <c r="CQ50" s="1262"/>
      <c r="CR50" s="1262"/>
      <c r="CS50" s="1262"/>
      <c r="CT50" s="1262"/>
      <c r="CU50" s="1262"/>
      <c r="CV50" s="1262" t="s">
        <v>532</v>
      </c>
      <c r="CW50" s="1262"/>
      <c r="CX50" s="1262"/>
      <c r="CY50" s="1262"/>
      <c r="CZ50" s="1262"/>
      <c r="DA50" s="1262"/>
      <c r="DB50" s="1262"/>
      <c r="DC50" s="1262"/>
    </row>
    <row r="51" spans="1:109" ht="13.5" customHeight="1" x14ac:dyDescent="0.2">
      <c r="B51" s="372"/>
      <c r="G51" s="1273"/>
      <c r="H51" s="1273"/>
      <c r="I51" s="1277"/>
      <c r="J51" s="1277"/>
      <c r="K51" s="1263"/>
      <c r="L51" s="1263"/>
      <c r="M51" s="1263"/>
      <c r="N51" s="1263"/>
      <c r="AM51" s="381"/>
      <c r="AN51" s="1261" t="s">
        <v>572</v>
      </c>
      <c r="AO51" s="1261"/>
      <c r="AP51" s="1261"/>
      <c r="AQ51" s="1261"/>
      <c r="AR51" s="1261"/>
      <c r="AS51" s="1261"/>
      <c r="AT51" s="1261"/>
      <c r="AU51" s="1261"/>
      <c r="AV51" s="1261"/>
      <c r="AW51" s="1261"/>
      <c r="AX51" s="1261"/>
      <c r="AY51" s="1261"/>
      <c r="AZ51" s="1261"/>
      <c r="BA51" s="1261"/>
      <c r="BB51" s="1261" t="s">
        <v>573</v>
      </c>
      <c r="BC51" s="1261"/>
      <c r="BD51" s="1261"/>
      <c r="BE51" s="1261"/>
      <c r="BF51" s="1261"/>
      <c r="BG51" s="1261"/>
      <c r="BH51" s="1261"/>
      <c r="BI51" s="1261"/>
      <c r="BJ51" s="1261"/>
      <c r="BK51" s="1261"/>
      <c r="BL51" s="1261"/>
      <c r="BM51" s="1261"/>
      <c r="BN51" s="1261"/>
      <c r="BO51" s="1261"/>
      <c r="BP51" s="1258">
        <v>70.3</v>
      </c>
      <c r="BQ51" s="1258"/>
      <c r="BR51" s="1258"/>
      <c r="BS51" s="1258"/>
      <c r="BT51" s="1258"/>
      <c r="BU51" s="1258"/>
      <c r="BV51" s="1258"/>
      <c r="BW51" s="1258"/>
      <c r="BX51" s="1258">
        <v>52.7</v>
      </c>
      <c r="BY51" s="1258"/>
      <c r="BZ51" s="1258"/>
      <c r="CA51" s="1258"/>
      <c r="CB51" s="1258"/>
      <c r="CC51" s="1258"/>
      <c r="CD51" s="1258"/>
      <c r="CE51" s="1258"/>
      <c r="CF51" s="1258">
        <v>36.6</v>
      </c>
      <c r="CG51" s="1258"/>
      <c r="CH51" s="1258"/>
      <c r="CI51" s="1258"/>
      <c r="CJ51" s="1258"/>
      <c r="CK51" s="1258"/>
      <c r="CL51" s="1258"/>
      <c r="CM51" s="1258"/>
      <c r="CN51" s="1258">
        <v>29.7</v>
      </c>
      <c r="CO51" s="1258"/>
      <c r="CP51" s="1258"/>
      <c r="CQ51" s="1258"/>
      <c r="CR51" s="1258"/>
      <c r="CS51" s="1258"/>
      <c r="CT51" s="1258"/>
      <c r="CU51" s="1258"/>
      <c r="CV51" s="1258">
        <v>25.7</v>
      </c>
      <c r="CW51" s="1258"/>
      <c r="CX51" s="1258"/>
      <c r="CY51" s="1258"/>
      <c r="CZ51" s="1258"/>
      <c r="DA51" s="1258"/>
      <c r="DB51" s="1258"/>
      <c r="DC51" s="1258"/>
    </row>
    <row r="52" spans="1:109" ht="13" x14ac:dyDescent="0.2">
      <c r="B52" s="372"/>
      <c r="G52" s="1273"/>
      <c r="H52" s="1273"/>
      <c r="I52" s="1277"/>
      <c r="J52" s="1277"/>
      <c r="K52" s="1263"/>
      <c r="L52" s="1263"/>
      <c r="M52" s="1263"/>
      <c r="N52" s="1263"/>
      <c r="AM52" s="381"/>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3"/>
      <c r="H53" s="1273"/>
      <c r="I53" s="1256"/>
      <c r="J53" s="1256"/>
      <c r="K53" s="1263"/>
      <c r="L53" s="1263"/>
      <c r="M53" s="1263"/>
      <c r="N53" s="1263"/>
      <c r="AM53" s="381"/>
      <c r="AN53" s="1261"/>
      <c r="AO53" s="1261"/>
      <c r="AP53" s="1261"/>
      <c r="AQ53" s="1261"/>
      <c r="AR53" s="1261"/>
      <c r="AS53" s="1261"/>
      <c r="AT53" s="1261"/>
      <c r="AU53" s="1261"/>
      <c r="AV53" s="1261"/>
      <c r="AW53" s="1261"/>
      <c r="AX53" s="1261"/>
      <c r="AY53" s="1261"/>
      <c r="AZ53" s="1261"/>
      <c r="BA53" s="1261"/>
      <c r="BB53" s="1261" t="s">
        <v>574</v>
      </c>
      <c r="BC53" s="1261"/>
      <c r="BD53" s="1261"/>
      <c r="BE53" s="1261"/>
      <c r="BF53" s="1261"/>
      <c r="BG53" s="1261"/>
      <c r="BH53" s="1261"/>
      <c r="BI53" s="1261"/>
      <c r="BJ53" s="1261"/>
      <c r="BK53" s="1261"/>
      <c r="BL53" s="1261"/>
      <c r="BM53" s="1261"/>
      <c r="BN53" s="1261"/>
      <c r="BO53" s="1261"/>
      <c r="BP53" s="1258">
        <v>57.7</v>
      </c>
      <c r="BQ53" s="1258"/>
      <c r="BR53" s="1258"/>
      <c r="BS53" s="1258"/>
      <c r="BT53" s="1258"/>
      <c r="BU53" s="1258"/>
      <c r="BV53" s="1258"/>
      <c r="BW53" s="1258"/>
      <c r="BX53" s="1258">
        <v>59.3</v>
      </c>
      <c r="BY53" s="1258"/>
      <c r="BZ53" s="1258"/>
      <c r="CA53" s="1258"/>
      <c r="CB53" s="1258"/>
      <c r="CC53" s="1258"/>
      <c r="CD53" s="1258"/>
      <c r="CE53" s="1258"/>
      <c r="CF53" s="1258">
        <v>60.5</v>
      </c>
      <c r="CG53" s="1258"/>
      <c r="CH53" s="1258"/>
      <c r="CI53" s="1258"/>
      <c r="CJ53" s="1258"/>
      <c r="CK53" s="1258"/>
      <c r="CL53" s="1258"/>
      <c r="CM53" s="1258"/>
      <c r="CN53" s="1258">
        <v>62.1</v>
      </c>
      <c r="CO53" s="1258"/>
      <c r="CP53" s="1258"/>
      <c r="CQ53" s="1258"/>
      <c r="CR53" s="1258"/>
      <c r="CS53" s="1258"/>
      <c r="CT53" s="1258"/>
      <c r="CU53" s="1258"/>
      <c r="CV53" s="1258">
        <v>63.7</v>
      </c>
      <c r="CW53" s="1258"/>
      <c r="CX53" s="1258"/>
      <c r="CY53" s="1258"/>
      <c r="CZ53" s="1258"/>
      <c r="DA53" s="1258"/>
      <c r="DB53" s="1258"/>
      <c r="DC53" s="1258"/>
    </row>
    <row r="54" spans="1:109" ht="13" x14ac:dyDescent="0.2">
      <c r="A54" s="380"/>
      <c r="B54" s="372"/>
      <c r="G54" s="1273"/>
      <c r="H54" s="1273"/>
      <c r="I54" s="1256"/>
      <c r="J54" s="1256"/>
      <c r="K54" s="1263"/>
      <c r="L54" s="1263"/>
      <c r="M54" s="1263"/>
      <c r="N54" s="1263"/>
      <c r="AM54" s="381"/>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6"/>
      <c r="H55" s="1256"/>
      <c r="I55" s="1256"/>
      <c r="J55" s="1256"/>
      <c r="K55" s="1263"/>
      <c r="L55" s="1263"/>
      <c r="M55" s="1263"/>
      <c r="N55" s="1263"/>
      <c r="AN55" s="1262" t="s">
        <v>575</v>
      </c>
      <c r="AO55" s="1262"/>
      <c r="AP55" s="1262"/>
      <c r="AQ55" s="1262"/>
      <c r="AR55" s="1262"/>
      <c r="AS55" s="1262"/>
      <c r="AT55" s="1262"/>
      <c r="AU55" s="1262"/>
      <c r="AV55" s="1262"/>
      <c r="AW55" s="1262"/>
      <c r="AX55" s="1262"/>
      <c r="AY55" s="1262"/>
      <c r="AZ55" s="1262"/>
      <c r="BA55" s="1262"/>
      <c r="BB55" s="1261" t="s">
        <v>573</v>
      </c>
      <c r="BC55" s="1261"/>
      <c r="BD55" s="1261"/>
      <c r="BE55" s="1261"/>
      <c r="BF55" s="1261"/>
      <c r="BG55" s="1261"/>
      <c r="BH55" s="1261"/>
      <c r="BI55" s="1261"/>
      <c r="BJ55" s="1261"/>
      <c r="BK55" s="1261"/>
      <c r="BL55" s="1261"/>
      <c r="BM55" s="1261"/>
      <c r="BN55" s="1261"/>
      <c r="BO55" s="1261"/>
      <c r="BP55" s="1258">
        <v>49.1</v>
      </c>
      <c r="BQ55" s="1258"/>
      <c r="BR55" s="1258"/>
      <c r="BS55" s="1258"/>
      <c r="BT55" s="1258"/>
      <c r="BU55" s="1258"/>
      <c r="BV55" s="1258"/>
      <c r="BW55" s="1258"/>
      <c r="BX55" s="1258">
        <v>41.5</v>
      </c>
      <c r="BY55" s="1258"/>
      <c r="BZ55" s="1258"/>
      <c r="CA55" s="1258"/>
      <c r="CB55" s="1258"/>
      <c r="CC55" s="1258"/>
      <c r="CD55" s="1258"/>
      <c r="CE55" s="1258"/>
      <c r="CF55" s="1258">
        <v>25.2</v>
      </c>
      <c r="CG55" s="1258"/>
      <c r="CH55" s="1258"/>
      <c r="CI55" s="1258"/>
      <c r="CJ55" s="1258"/>
      <c r="CK55" s="1258"/>
      <c r="CL55" s="1258"/>
      <c r="CM55" s="1258"/>
      <c r="CN55" s="1258">
        <v>15.7</v>
      </c>
      <c r="CO55" s="1258"/>
      <c r="CP55" s="1258"/>
      <c r="CQ55" s="1258"/>
      <c r="CR55" s="1258"/>
      <c r="CS55" s="1258"/>
      <c r="CT55" s="1258"/>
      <c r="CU55" s="1258"/>
      <c r="CV55" s="1258">
        <v>10.199999999999999</v>
      </c>
      <c r="CW55" s="1258"/>
      <c r="CX55" s="1258"/>
      <c r="CY55" s="1258"/>
      <c r="CZ55" s="1258"/>
      <c r="DA55" s="1258"/>
      <c r="DB55" s="1258"/>
      <c r="DC55" s="1258"/>
    </row>
    <row r="56" spans="1:109" ht="13" x14ac:dyDescent="0.2">
      <c r="A56" s="380"/>
      <c r="B56" s="372"/>
      <c r="G56" s="1256"/>
      <c r="H56" s="1256"/>
      <c r="I56" s="1256"/>
      <c r="J56" s="1256"/>
      <c r="K56" s="1263"/>
      <c r="L56" s="1263"/>
      <c r="M56" s="1263"/>
      <c r="N56" s="1263"/>
      <c r="AN56" s="1262"/>
      <c r="AO56" s="1262"/>
      <c r="AP56" s="1262"/>
      <c r="AQ56" s="1262"/>
      <c r="AR56" s="1262"/>
      <c r="AS56" s="1262"/>
      <c r="AT56" s="1262"/>
      <c r="AU56" s="1262"/>
      <c r="AV56" s="1262"/>
      <c r="AW56" s="1262"/>
      <c r="AX56" s="1262"/>
      <c r="AY56" s="1262"/>
      <c r="AZ56" s="1262"/>
      <c r="BA56" s="1262"/>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6"/>
      <c r="H57" s="1256"/>
      <c r="I57" s="1259"/>
      <c r="J57" s="1259"/>
      <c r="K57" s="1263"/>
      <c r="L57" s="1263"/>
      <c r="M57" s="1263"/>
      <c r="N57" s="1263"/>
      <c r="AM57" s="366"/>
      <c r="AN57" s="1262"/>
      <c r="AO57" s="1262"/>
      <c r="AP57" s="1262"/>
      <c r="AQ57" s="1262"/>
      <c r="AR57" s="1262"/>
      <c r="AS57" s="1262"/>
      <c r="AT57" s="1262"/>
      <c r="AU57" s="1262"/>
      <c r="AV57" s="1262"/>
      <c r="AW57" s="1262"/>
      <c r="AX57" s="1262"/>
      <c r="AY57" s="1262"/>
      <c r="AZ57" s="1262"/>
      <c r="BA57" s="1262"/>
      <c r="BB57" s="1261" t="s">
        <v>574</v>
      </c>
      <c r="BC57" s="1261"/>
      <c r="BD57" s="1261"/>
      <c r="BE57" s="1261"/>
      <c r="BF57" s="1261"/>
      <c r="BG57" s="1261"/>
      <c r="BH57" s="1261"/>
      <c r="BI57" s="1261"/>
      <c r="BJ57" s="1261"/>
      <c r="BK57" s="1261"/>
      <c r="BL57" s="1261"/>
      <c r="BM57" s="1261"/>
      <c r="BN57" s="1261"/>
      <c r="BO57" s="1261"/>
      <c r="BP57" s="1258">
        <v>61</v>
      </c>
      <c r="BQ57" s="1258"/>
      <c r="BR57" s="1258"/>
      <c r="BS57" s="1258"/>
      <c r="BT57" s="1258"/>
      <c r="BU57" s="1258"/>
      <c r="BV57" s="1258"/>
      <c r="BW57" s="1258"/>
      <c r="BX57" s="1258">
        <v>61.7</v>
      </c>
      <c r="BY57" s="1258"/>
      <c r="BZ57" s="1258"/>
      <c r="CA57" s="1258"/>
      <c r="CB57" s="1258"/>
      <c r="CC57" s="1258"/>
      <c r="CD57" s="1258"/>
      <c r="CE57" s="1258"/>
      <c r="CF57" s="1258">
        <v>62.5</v>
      </c>
      <c r="CG57" s="1258"/>
      <c r="CH57" s="1258"/>
      <c r="CI57" s="1258"/>
      <c r="CJ57" s="1258"/>
      <c r="CK57" s="1258"/>
      <c r="CL57" s="1258"/>
      <c r="CM57" s="1258"/>
      <c r="CN57" s="1258">
        <v>64.3</v>
      </c>
      <c r="CO57" s="1258"/>
      <c r="CP57" s="1258"/>
      <c r="CQ57" s="1258"/>
      <c r="CR57" s="1258"/>
      <c r="CS57" s="1258"/>
      <c r="CT57" s="1258"/>
      <c r="CU57" s="1258"/>
      <c r="CV57" s="1258">
        <v>64.7</v>
      </c>
      <c r="CW57" s="1258"/>
      <c r="CX57" s="1258"/>
      <c r="CY57" s="1258"/>
      <c r="CZ57" s="1258"/>
      <c r="DA57" s="1258"/>
      <c r="DB57" s="1258"/>
      <c r="DC57" s="1258"/>
      <c r="DD57" s="385"/>
      <c r="DE57" s="384"/>
    </row>
    <row r="58" spans="1:109" s="380" customFormat="1" ht="13" x14ac:dyDescent="0.2">
      <c r="A58" s="366"/>
      <c r="B58" s="384"/>
      <c r="G58" s="1256"/>
      <c r="H58" s="1256"/>
      <c r="I58" s="1259"/>
      <c r="J58" s="1259"/>
      <c r="K58" s="1263"/>
      <c r="L58" s="1263"/>
      <c r="M58" s="1263"/>
      <c r="N58" s="1263"/>
      <c r="AM58" s="366"/>
      <c r="AN58" s="1262"/>
      <c r="AO58" s="1262"/>
      <c r="AP58" s="1262"/>
      <c r="AQ58" s="1262"/>
      <c r="AR58" s="1262"/>
      <c r="AS58" s="1262"/>
      <c r="AT58" s="1262"/>
      <c r="AU58" s="1262"/>
      <c r="AV58" s="1262"/>
      <c r="AW58" s="1262"/>
      <c r="AX58" s="1262"/>
      <c r="AY58" s="1262"/>
      <c r="AZ58" s="1262"/>
      <c r="BA58" s="1262"/>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576</v>
      </c>
    </row>
    <row r="64" spans="1:109" ht="13" x14ac:dyDescent="0.2">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4" t="s">
        <v>578</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ht="13" x14ac:dyDescent="0.2">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ht="13" x14ac:dyDescent="0.2">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ht="13" x14ac:dyDescent="0.2">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ht="13" x14ac:dyDescent="0.2">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571</v>
      </c>
    </row>
    <row r="72" spans="2:107" ht="13" x14ac:dyDescent="0.2">
      <c r="B72" s="372"/>
      <c r="G72" s="1256"/>
      <c r="H72" s="1256"/>
      <c r="I72" s="1256"/>
      <c r="J72" s="1256"/>
      <c r="K72" s="382"/>
      <c r="L72" s="382"/>
      <c r="M72" s="383"/>
      <c r="N72" s="383"/>
      <c r="AN72" s="1274"/>
      <c r="AO72" s="1275"/>
      <c r="AP72" s="1275"/>
      <c r="AQ72" s="1275"/>
      <c r="AR72" s="1275"/>
      <c r="AS72" s="1275"/>
      <c r="AT72" s="1275"/>
      <c r="AU72" s="1275"/>
      <c r="AV72" s="1275"/>
      <c r="AW72" s="1275"/>
      <c r="AX72" s="1275"/>
      <c r="AY72" s="1275"/>
      <c r="AZ72" s="1275"/>
      <c r="BA72" s="1275"/>
      <c r="BB72" s="1275"/>
      <c r="BC72" s="1275"/>
      <c r="BD72" s="1275"/>
      <c r="BE72" s="1275"/>
      <c r="BF72" s="1275"/>
      <c r="BG72" s="1275"/>
      <c r="BH72" s="1275"/>
      <c r="BI72" s="1275"/>
      <c r="BJ72" s="1275"/>
      <c r="BK72" s="1275"/>
      <c r="BL72" s="1275"/>
      <c r="BM72" s="1275"/>
      <c r="BN72" s="1275"/>
      <c r="BO72" s="1276"/>
      <c r="BP72" s="1262" t="s">
        <v>528</v>
      </c>
      <c r="BQ72" s="1262"/>
      <c r="BR72" s="1262"/>
      <c r="BS72" s="1262"/>
      <c r="BT72" s="1262"/>
      <c r="BU72" s="1262"/>
      <c r="BV72" s="1262"/>
      <c r="BW72" s="1262"/>
      <c r="BX72" s="1262" t="s">
        <v>529</v>
      </c>
      <c r="BY72" s="1262"/>
      <c r="BZ72" s="1262"/>
      <c r="CA72" s="1262"/>
      <c r="CB72" s="1262"/>
      <c r="CC72" s="1262"/>
      <c r="CD72" s="1262"/>
      <c r="CE72" s="1262"/>
      <c r="CF72" s="1262" t="s">
        <v>530</v>
      </c>
      <c r="CG72" s="1262"/>
      <c r="CH72" s="1262"/>
      <c r="CI72" s="1262"/>
      <c r="CJ72" s="1262"/>
      <c r="CK72" s="1262"/>
      <c r="CL72" s="1262"/>
      <c r="CM72" s="1262"/>
      <c r="CN72" s="1262" t="s">
        <v>531</v>
      </c>
      <c r="CO72" s="1262"/>
      <c r="CP72" s="1262"/>
      <c r="CQ72" s="1262"/>
      <c r="CR72" s="1262"/>
      <c r="CS72" s="1262"/>
      <c r="CT72" s="1262"/>
      <c r="CU72" s="1262"/>
      <c r="CV72" s="1262" t="s">
        <v>532</v>
      </c>
      <c r="CW72" s="1262"/>
      <c r="CX72" s="1262"/>
      <c r="CY72" s="1262"/>
      <c r="CZ72" s="1262"/>
      <c r="DA72" s="1262"/>
      <c r="DB72" s="1262"/>
      <c r="DC72" s="1262"/>
    </row>
    <row r="73" spans="2:107" ht="13" x14ac:dyDescent="0.2">
      <c r="B73" s="372"/>
      <c r="G73" s="1273"/>
      <c r="H73" s="1273"/>
      <c r="I73" s="1273"/>
      <c r="J73" s="1273"/>
      <c r="K73" s="1257"/>
      <c r="L73" s="1257"/>
      <c r="M73" s="1257"/>
      <c r="N73" s="1257"/>
      <c r="AM73" s="381"/>
      <c r="AN73" s="1261" t="s">
        <v>572</v>
      </c>
      <c r="AO73" s="1261"/>
      <c r="AP73" s="1261"/>
      <c r="AQ73" s="1261"/>
      <c r="AR73" s="1261"/>
      <c r="AS73" s="1261"/>
      <c r="AT73" s="1261"/>
      <c r="AU73" s="1261"/>
      <c r="AV73" s="1261"/>
      <c r="AW73" s="1261"/>
      <c r="AX73" s="1261"/>
      <c r="AY73" s="1261"/>
      <c r="AZ73" s="1261"/>
      <c r="BA73" s="1261"/>
      <c r="BB73" s="1261" t="s">
        <v>573</v>
      </c>
      <c r="BC73" s="1261"/>
      <c r="BD73" s="1261"/>
      <c r="BE73" s="1261"/>
      <c r="BF73" s="1261"/>
      <c r="BG73" s="1261"/>
      <c r="BH73" s="1261"/>
      <c r="BI73" s="1261"/>
      <c r="BJ73" s="1261"/>
      <c r="BK73" s="1261"/>
      <c r="BL73" s="1261"/>
      <c r="BM73" s="1261"/>
      <c r="BN73" s="1261"/>
      <c r="BO73" s="1261"/>
      <c r="BP73" s="1258">
        <v>70.3</v>
      </c>
      <c r="BQ73" s="1258"/>
      <c r="BR73" s="1258"/>
      <c r="BS73" s="1258"/>
      <c r="BT73" s="1258"/>
      <c r="BU73" s="1258"/>
      <c r="BV73" s="1258"/>
      <c r="BW73" s="1258"/>
      <c r="BX73" s="1258">
        <v>52.7</v>
      </c>
      <c r="BY73" s="1258"/>
      <c r="BZ73" s="1258"/>
      <c r="CA73" s="1258"/>
      <c r="CB73" s="1258"/>
      <c r="CC73" s="1258"/>
      <c r="CD73" s="1258"/>
      <c r="CE73" s="1258"/>
      <c r="CF73" s="1258">
        <v>36.6</v>
      </c>
      <c r="CG73" s="1258"/>
      <c r="CH73" s="1258"/>
      <c r="CI73" s="1258"/>
      <c r="CJ73" s="1258"/>
      <c r="CK73" s="1258"/>
      <c r="CL73" s="1258"/>
      <c r="CM73" s="1258"/>
      <c r="CN73" s="1258">
        <v>29.7</v>
      </c>
      <c r="CO73" s="1258"/>
      <c r="CP73" s="1258"/>
      <c r="CQ73" s="1258"/>
      <c r="CR73" s="1258"/>
      <c r="CS73" s="1258"/>
      <c r="CT73" s="1258"/>
      <c r="CU73" s="1258"/>
      <c r="CV73" s="1258">
        <v>25.7</v>
      </c>
      <c r="CW73" s="1258"/>
      <c r="CX73" s="1258"/>
      <c r="CY73" s="1258"/>
      <c r="CZ73" s="1258"/>
      <c r="DA73" s="1258"/>
      <c r="DB73" s="1258"/>
      <c r="DC73" s="1258"/>
    </row>
    <row r="74" spans="2:107" ht="13" x14ac:dyDescent="0.2">
      <c r="B74" s="372"/>
      <c r="G74" s="1273"/>
      <c r="H74" s="1273"/>
      <c r="I74" s="1273"/>
      <c r="J74" s="1273"/>
      <c r="K74" s="1257"/>
      <c r="L74" s="1257"/>
      <c r="M74" s="1257"/>
      <c r="N74" s="1257"/>
      <c r="AM74" s="381"/>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3"/>
      <c r="H75" s="1273"/>
      <c r="I75" s="1256"/>
      <c r="J75" s="1256"/>
      <c r="K75" s="1263"/>
      <c r="L75" s="1263"/>
      <c r="M75" s="1263"/>
      <c r="N75" s="1263"/>
      <c r="AM75" s="381"/>
      <c r="AN75" s="1261"/>
      <c r="AO75" s="1261"/>
      <c r="AP75" s="1261"/>
      <c r="AQ75" s="1261"/>
      <c r="AR75" s="1261"/>
      <c r="AS75" s="1261"/>
      <c r="AT75" s="1261"/>
      <c r="AU75" s="1261"/>
      <c r="AV75" s="1261"/>
      <c r="AW75" s="1261"/>
      <c r="AX75" s="1261"/>
      <c r="AY75" s="1261"/>
      <c r="AZ75" s="1261"/>
      <c r="BA75" s="1261"/>
      <c r="BB75" s="1261" t="s">
        <v>577</v>
      </c>
      <c r="BC75" s="1261"/>
      <c r="BD75" s="1261"/>
      <c r="BE75" s="1261"/>
      <c r="BF75" s="1261"/>
      <c r="BG75" s="1261"/>
      <c r="BH75" s="1261"/>
      <c r="BI75" s="1261"/>
      <c r="BJ75" s="1261"/>
      <c r="BK75" s="1261"/>
      <c r="BL75" s="1261"/>
      <c r="BM75" s="1261"/>
      <c r="BN75" s="1261"/>
      <c r="BO75" s="1261"/>
      <c r="BP75" s="1258">
        <v>10</v>
      </c>
      <c r="BQ75" s="1258"/>
      <c r="BR75" s="1258"/>
      <c r="BS75" s="1258"/>
      <c r="BT75" s="1258"/>
      <c r="BU75" s="1258"/>
      <c r="BV75" s="1258"/>
      <c r="BW75" s="1258"/>
      <c r="BX75" s="1258">
        <v>9.6</v>
      </c>
      <c r="BY75" s="1258"/>
      <c r="BZ75" s="1258"/>
      <c r="CA75" s="1258"/>
      <c r="CB75" s="1258"/>
      <c r="CC75" s="1258"/>
      <c r="CD75" s="1258"/>
      <c r="CE75" s="1258"/>
      <c r="CF75" s="1258">
        <v>9.4</v>
      </c>
      <c r="CG75" s="1258"/>
      <c r="CH75" s="1258"/>
      <c r="CI75" s="1258"/>
      <c r="CJ75" s="1258"/>
      <c r="CK75" s="1258"/>
      <c r="CL75" s="1258"/>
      <c r="CM75" s="1258"/>
      <c r="CN75" s="1258">
        <v>9.3000000000000007</v>
      </c>
      <c r="CO75" s="1258"/>
      <c r="CP75" s="1258"/>
      <c r="CQ75" s="1258"/>
      <c r="CR75" s="1258"/>
      <c r="CS75" s="1258"/>
      <c r="CT75" s="1258"/>
      <c r="CU75" s="1258"/>
      <c r="CV75" s="1258">
        <v>8.9</v>
      </c>
      <c r="CW75" s="1258"/>
      <c r="CX75" s="1258"/>
      <c r="CY75" s="1258"/>
      <c r="CZ75" s="1258"/>
      <c r="DA75" s="1258"/>
      <c r="DB75" s="1258"/>
      <c r="DC75" s="1258"/>
    </row>
    <row r="76" spans="2:107" ht="13" x14ac:dyDescent="0.2">
      <c r="B76" s="372"/>
      <c r="G76" s="1273"/>
      <c r="H76" s="1273"/>
      <c r="I76" s="1256"/>
      <c r="J76" s="1256"/>
      <c r="K76" s="1263"/>
      <c r="L76" s="1263"/>
      <c r="M76" s="1263"/>
      <c r="N76" s="1263"/>
      <c r="AM76" s="381"/>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6"/>
      <c r="H77" s="1256"/>
      <c r="I77" s="1256"/>
      <c r="J77" s="1256"/>
      <c r="K77" s="1257"/>
      <c r="L77" s="1257"/>
      <c r="M77" s="1257"/>
      <c r="N77" s="1257"/>
      <c r="AN77" s="1262" t="s">
        <v>575</v>
      </c>
      <c r="AO77" s="1262"/>
      <c r="AP77" s="1262"/>
      <c r="AQ77" s="1262"/>
      <c r="AR77" s="1262"/>
      <c r="AS77" s="1262"/>
      <c r="AT77" s="1262"/>
      <c r="AU77" s="1262"/>
      <c r="AV77" s="1262"/>
      <c r="AW77" s="1262"/>
      <c r="AX77" s="1262"/>
      <c r="AY77" s="1262"/>
      <c r="AZ77" s="1262"/>
      <c r="BA77" s="1262"/>
      <c r="BB77" s="1261" t="s">
        <v>573</v>
      </c>
      <c r="BC77" s="1261"/>
      <c r="BD77" s="1261"/>
      <c r="BE77" s="1261"/>
      <c r="BF77" s="1261"/>
      <c r="BG77" s="1261"/>
      <c r="BH77" s="1261"/>
      <c r="BI77" s="1261"/>
      <c r="BJ77" s="1261"/>
      <c r="BK77" s="1261"/>
      <c r="BL77" s="1261"/>
      <c r="BM77" s="1261"/>
      <c r="BN77" s="1261"/>
      <c r="BO77" s="1261"/>
      <c r="BP77" s="1258">
        <v>49.1</v>
      </c>
      <c r="BQ77" s="1258"/>
      <c r="BR77" s="1258"/>
      <c r="BS77" s="1258"/>
      <c r="BT77" s="1258"/>
      <c r="BU77" s="1258"/>
      <c r="BV77" s="1258"/>
      <c r="BW77" s="1258"/>
      <c r="BX77" s="1258">
        <v>41.5</v>
      </c>
      <c r="BY77" s="1258"/>
      <c r="BZ77" s="1258"/>
      <c r="CA77" s="1258"/>
      <c r="CB77" s="1258"/>
      <c r="CC77" s="1258"/>
      <c r="CD77" s="1258"/>
      <c r="CE77" s="1258"/>
      <c r="CF77" s="1258">
        <v>25.2</v>
      </c>
      <c r="CG77" s="1258"/>
      <c r="CH77" s="1258"/>
      <c r="CI77" s="1258"/>
      <c r="CJ77" s="1258"/>
      <c r="CK77" s="1258"/>
      <c r="CL77" s="1258"/>
      <c r="CM77" s="1258"/>
      <c r="CN77" s="1258">
        <v>15.7</v>
      </c>
      <c r="CO77" s="1258"/>
      <c r="CP77" s="1258"/>
      <c r="CQ77" s="1258"/>
      <c r="CR77" s="1258"/>
      <c r="CS77" s="1258"/>
      <c r="CT77" s="1258"/>
      <c r="CU77" s="1258"/>
      <c r="CV77" s="1258">
        <v>10.199999999999999</v>
      </c>
      <c r="CW77" s="1258"/>
      <c r="CX77" s="1258"/>
      <c r="CY77" s="1258"/>
      <c r="CZ77" s="1258"/>
      <c r="DA77" s="1258"/>
      <c r="DB77" s="1258"/>
      <c r="DC77" s="1258"/>
    </row>
    <row r="78" spans="2:107" ht="13" x14ac:dyDescent="0.2">
      <c r="B78" s="372"/>
      <c r="G78" s="1256"/>
      <c r="H78" s="1256"/>
      <c r="I78" s="1256"/>
      <c r="J78" s="1256"/>
      <c r="K78" s="1257"/>
      <c r="L78" s="1257"/>
      <c r="M78" s="1257"/>
      <c r="N78" s="1257"/>
      <c r="AN78" s="1262"/>
      <c r="AO78" s="1262"/>
      <c r="AP78" s="1262"/>
      <c r="AQ78" s="1262"/>
      <c r="AR78" s="1262"/>
      <c r="AS78" s="1262"/>
      <c r="AT78" s="1262"/>
      <c r="AU78" s="1262"/>
      <c r="AV78" s="1262"/>
      <c r="AW78" s="1262"/>
      <c r="AX78" s="1262"/>
      <c r="AY78" s="1262"/>
      <c r="AZ78" s="1262"/>
      <c r="BA78" s="1262"/>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6"/>
      <c r="H79" s="1256"/>
      <c r="I79" s="1259"/>
      <c r="J79" s="1259"/>
      <c r="K79" s="1260"/>
      <c r="L79" s="1260"/>
      <c r="M79" s="1260"/>
      <c r="N79" s="1260"/>
      <c r="AN79" s="1262"/>
      <c r="AO79" s="1262"/>
      <c r="AP79" s="1262"/>
      <c r="AQ79" s="1262"/>
      <c r="AR79" s="1262"/>
      <c r="AS79" s="1262"/>
      <c r="AT79" s="1262"/>
      <c r="AU79" s="1262"/>
      <c r="AV79" s="1262"/>
      <c r="AW79" s="1262"/>
      <c r="AX79" s="1262"/>
      <c r="AY79" s="1262"/>
      <c r="AZ79" s="1262"/>
      <c r="BA79" s="1262"/>
      <c r="BB79" s="1261" t="s">
        <v>577</v>
      </c>
      <c r="BC79" s="1261"/>
      <c r="BD79" s="1261"/>
      <c r="BE79" s="1261"/>
      <c r="BF79" s="1261"/>
      <c r="BG79" s="1261"/>
      <c r="BH79" s="1261"/>
      <c r="BI79" s="1261"/>
      <c r="BJ79" s="1261"/>
      <c r="BK79" s="1261"/>
      <c r="BL79" s="1261"/>
      <c r="BM79" s="1261"/>
      <c r="BN79" s="1261"/>
      <c r="BO79" s="1261"/>
      <c r="BP79" s="1258">
        <v>9.5</v>
      </c>
      <c r="BQ79" s="1258"/>
      <c r="BR79" s="1258"/>
      <c r="BS79" s="1258"/>
      <c r="BT79" s="1258"/>
      <c r="BU79" s="1258"/>
      <c r="BV79" s="1258"/>
      <c r="BW79" s="1258"/>
      <c r="BX79" s="1258">
        <v>9.1999999999999993</v>
      </c>
      <c r="BY79" s="1258"/>
      <c r="BZ79" s="1258"/>
      <c r="CA79" s="1258"/>
      <c r="CB79" s="1258"/>
      <c r="CC79" s="1258"/>
      <c r="CD79" s="1258"/>
      <c r="CE79" s="1258"/>
      <c r="CF79" s="1258">
        <v>8.9</v>
      </c>
      <c r="CG79" s="1258"/>
      <c r="CH79" s="1258"/>
      <c r="CI79" s="1258"/>
      <c r="CJ79" s="1258"/>
      <c r="CK79" s="1258"/>
      <c r="CL79" s="1258"/>
      <c r="CM79" s="1258"/>
      <c r="CN79" s="1258">
        <v>8.9</v>
      </c>
      <c r="CO79" s="1258"/>
      <c r="CP79" s="1258"/>
      <c r="CQ79" s="1258"/>
      <c r="CR79" s="1258"/>
      <c r="CS79" s="1258"/>
      <c r="CT79" s="1258"/>
      <c r="CU79" s="1258"/>
      <c r="CV79" s="1258">
        <v>9</v>
      </c>
      <c r="CW79" s="1258"/>
      <c r="CX79" s="1258"/>
      <c r="CY79" s="1258"/>
      <c r="CZ79" s="1258"/>
      <c r="DA79" s="1258"/>
      <c r="DB79" s="1258"/>
      <c r="DC79" s="1258"/>
    </row>
    <row r="80" spans="2:107" ht="13" x14ac:dyDescent="0.2">
      <c r="B80" s="372"/>
      <c r="G80" s="1256"/>
      <c r="H80" s="1256"/>
      <c r="I80" s="1259"/>
      <c r="J80" s="1259"/>
      <c r="K80" s="1260"/>
      <c r="L80" s="1260"/>
      <c r="M80" s="1260"/>
      <c r="N80" s="1260"/>
      <c r="AN80" s="1262"/>
      <c r="AO80" s="1262"/>
      <c r="AP80" s="1262"/>
      <c r="AQ80" s="1262"/>
      <c r="AR80" s="1262"/>
      <c r="AS80" s="1262"/>
      <c r="AT80" s="1262"/>
      <c r="AU80" s="1262"/>
      <c r="AV80" s="1262"/>
      <c r="AW80" s="1262"/>
      <c r="AX80" s="1262"/>
      <c r="AY80" s="1262"/>
      <c r="AZ80" s="1262"/>
      <c r="BA80" s="1262"/>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0Lf/mLuq73tcM5+tubzgxD7w6kisW2JuIN5iVulPUHkQPkUACUjdwTLXEX/RwLlIZxwat3kzqgloTEcECOtwoQ==" saltValue="zG8p4A5dLtasRnIe7VgCM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QAdsenUaagNAnrsdTuZu3qZZRqREQdC92Je1l2lFGQjpiiWClvgkaAqwOeNN5FC1vtsCRSeGL1Io+gtbf/gsWw==" saltValue="g8FO5+5NQCZEz6eK6kfhW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EWSVIC3isPolbp0DeVQqphON3ptLBJoENfKJ8S2Lou0oNBsN1bvXUmQ7BLWHMaJi+uAqsL6bJF90PFifTWfb1w==" saltValue="M4YI7pTAxe3Jjnu6FZzbs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28472</v>
      </c>
      <c r="E3" s="156"/>
      <c r="F3" s="157">
        <v>94081</v>
      </c>
      <c r="G3" s="158"/>
      <c r="H3" s="159"/>
    </row>
    <row r="4" spans="1:8" x14ac:dyDescent="0.2">
      <c r="A4" s="160"/>
      <c r="B4" s="161"/>
      <c r="C4" s="162"/>
      <c r="D4" s="163">
        <v>17102</v>
      </c>
      <c r="E4" s="164"/>
      <c r="F4" s="165">
        <v>48949</v>
      </c>
      <c r="G4" s="166"/>
      <c r="H4" s="167"/>
    </row>
    <row r="5" spans="1:8" x14ac:dyDescent="0.2">
      <c r="A5" s="148" t="s">
        <v>522</v>
      </c>
      <c r="B5" s="153"/>
      <c r="C5" s="154"/>
      <c r="D5" s="155">
        <v>46475</v>
      </c>
      <c r="E5" s="156"/>
      <c r="F5" s="157">
        <v>92632</v>
      </c>
      <c r="G5" s="158"/>
      <c r="H5" s="159"/>
    </row>
    <row r="6" spans="1:8" x14ac:dyDescent="0.2">
      <c r="A6" s="160"/>
      <c r="B6" s="161"/>
      <c r="C6" s="162"/>
      <c r="D6" s="163">
        <v>27296</v>
      </c>
      <c r="E6" s="164"/>
      <c r="F6" s="165">
        <v>47978</v>
      </c>
      <c r="G6" s="166"/>
      <c r="H6" s="167"/>
    </row>
    <row r="7" spans="1:8" x14ac:dyDescent="0.2">
      <c r="A7" s="148" t="s">
        <v>523</v>
      </c>
      <c r="B7" s="153"/>
      <c r="C7" s="154"/>
      <c r="D7" s="155">
        <v>63492</v>
      </c>
      <c r="E7" s="156"/>
      <c r="F7" s="157">
        <v>96469</v>
      </c>
      <c r="G7" s="158"/>
      <c r="H7" s="159"/>
    </row>
    <row r="8" spans="1:8" x14ac:dyDescent="0.2">
      <c r="A8" s="160"/>
      <c r="B8" s="161"/>
      <c r="C8" s="162"/>
      <c r="D8" s="163">
        <v>53515</v>
      </c>
      <c r="E8" s="164"/>
      <c r="F8" s="165">
        <v>49775</v>
      </c>
      <c r="G8" s="166"/>
      <c r="H8" s="167"/>
    </row>
    <row r="9" spans="1:8" x14ac:dyDescent="0.2">
      <c r="A9" s="148" t="s">
        <v>524</v>
      </c>
      <c r="B9" s="153"/>
      <c r="C9" s="154"/>
      <c r="D9" s="155">
        <v>55252</v>
      </c>
      <c r="E9" s="156"/>
      <c r="F9" s="157">
        <v>85743</v>
      </c>
      <c r="G9" s="158"/>
      <c r="H9" s="159"/>
    </row>
    <row r="10" spans="1:8" x14ac:dyDescent="0.2">
      <c r="A10" s="160"/>
      <c r="B10" s="161"/>
      <c r="C10" s="162"/>
      <c r="D10" s="163">
        <v>41180</v>
      </c>
      <c r="E10" s="164"/>
      <c r="F10" s="165">
        <v>45231</v>
      </c>
      <c r="G10" s="166"/>
      <c r="H10" s="167"/>
    </row>
    <row r="11" spans="1:8" x14ac:dyDescent="0.2">
      <c r="A11" s="148" t="s">
        <v>525</v>
      </c>
      <c r="B11" s="153"/>
      <c r="C11" s="154"/>
      <c r="D11" s="155">
        <v>78521</v>
      </c>
      <c r="E11" s="156"/>
      <c r="F11" s="157">
        <v>92509</v>
      </c>
      <c r="G11" s="158"/>
      <c r="H11" s="159"/>
    </row>
    <row r="12" spans="1:8" x14ac:dyDescent="0.2">
      <c r="A12" s="160"/>
      <c r="B12" s="161"/>
      <c r="C12" s="168"/>
      <c r="D12" s="163">
        <v>53267</v>
      </c>
      <c r="E12" s="164"/>
      <c r="F12" s="165">
        <v>52274</v>
      </c>
      <c r="G12" s="166"/>
      <c r="H12" s="167"/>
    </row>
    <row r="13" spans="1:8" x14ac:dyDescent="0.2">
      <c r="A13" s="148"/>
      <c r="B13" s="153"/>
      <c r="C13" s="169"/>
      <c r="D13" s="170">
        <v>54442</v>
      </c>
      <c r="E13" s="171"/>
      <c r="F13" s="172">
        <v>92287</v>
      </c>
      <c r="G13" s="173"/>
      <c r="H13" s="159"/>
    </row>
    <row r="14" spans="1:8" x14ac:dyDescent="0.2">
      <c r="A14" s="160"/>
      <c r="B14" s="161"/>
      <c r="C14" s="162"/>
      <c r="D14" s="163">
        <v>38472</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3.87</v>
      </c>
      <c r="C19" s="174">
        <f>ROUND(VALUE(SUBSTITUTE(実質収支比率等に係る経年分析!G$48,"▲","-")),2)</f>
        <v>5.23</v>
      </c>
      <c r="D19" s="174">
        <f>ROUND(VALUE(SUBSTITUTE(実質収支比率等に係る経年分析!H$48,"▲","-")),2)</f>
        <v>4.0599999999999996</v>
      </c>
      <c r="E19" s="174">
        <f>ROUND(VALUE(SUBSTITUTE(実質収支比率等に係る経年分析!I$48,"▲","-")),2)</f>
        <v>4.3899999999999997</v>
      </c>
      <c r="F19" s="174">
        <f>ROUND(VALUE(SUBSTITUTE(実質収支比率等に係る経年分析!J$48,"▲","-")),2)</f>
        <v>4.67</v>
      </c>
    </row>
    <row r="20" spans="1:11" x14ac:dyDescent="0.2">
      <c r="A20" s="174" t="s">
        <v>53</v>
      </c>
      <c r="B20" s="174">
        <f>ROUND(VALUE(SUBSTITUTE(実質収支比率等に係る経年分析!F$47,"▲","-")),2)</f>
        <v>13.31</v>
      </c>
      <c r="C20" s="174">
        <f>ROUND(VALUE(SUBSTITUTE(実質収支比率等に係る経年分析!G$47,"▲","-")),2)</f>
        <v>17.829999999999998</v>
      </c>
      <c r="D20" s="174">
        <f>ROUND(VALUE(SUBSTITUTE(実質収支比率等に係る経年分析!H$47,"▲","-")),2)</f>
        <v>23.48</v>
      </c>
      <c r="E20" s="174">
        <f>ROUND(VALUE(SUBSTITUTE(実質収支比率等に係る経年分析!I$47,"▲","-")),2)</f>
        <v>22.75</v>
      </c>
      <c r="F20" s="174">
        <f>ROUND(VALUE(SUBSTITUTE(実質収支比率等に係る経年分析!J$47,"▲","-")),2)</f>
        <v>24.29</v>
      </c>
    </row>
    <row r="21" spans="1:11" x14ac:dyDescent="0.2">
      <c r="A21" s="174" t="s">
        <v>54</v>
      </c>
      <c r="B21" s="174">
        <f>IF(ISNUMBER(VALUE(SUBSTITUTE(実質収支比率等に係る経年分析!F$49,"▲","-"))),ROUND(VALUE(SUBSTITUTE(実質収支比率等に係る経年分析!F$49,"▲","-")),2),NA())</f>
        <v>2.3199999999999998</v>
      </c>
      <c r="C21" s="174">
        <f>IF(ISNUMBER(VALUE(SUBSTITUTE(実質収支比率等に係る経年分析!G$49,"▲","-"))),ROUND(VALUE(SUBSTITUTE(実質収支比率等に係る経年分析!G$49,"▲","-")),2),NA())</f>
        <v>4.3600000000000003</v>
      </c>
      <c r="D21" s="174">
        <f>IF(ISNUMBER(VALUE(SUBSTITUTE(実質収支比率等に係る経年分析!H$49,"▲","-"))),ROUND(VALUE(SUBSTITUTE(実質収支比率等に係る経年分析!H$49,"▲","-")),2),NA())</f>
        <v>2.86</v>
      </c>
      <c r="E21" s="174">
        <f>IF(ISNUMBER(VALUE(SUBSTITUTE(実質収支比率等に係る経年分析!I$49,"▲","-"))),ROUND(VALUE(SUBSTITUTE(実質収支比率等に係る経年分析!I$49,"▲","-")),2),NA())</f>
        <v>-3.49</v>
      </c>
      <c r="F21" s="174">
        <f>IF(ISNUMBER(VALUE(SUBSTITUTE(実質収支比率等に係る経年分析!J$49,"▲","-"))),ROUND(VALUE(SUBSTITUTE(実質収支比率等に係る経年分析!J$49,"▲","-")),2),NA())</f>
        <v>-0.68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0.42</v>
      </c>
    </row>
    <row r="32" spans="1:11" x14ac:dyDescent="0.2">
      <c r="A32" s="175" t="str">
        <f>IF(連結実質赤字比率に係る赤字・黒字の構成分析!C$38="",NA(),連結実質赤字比率に係る赤字・黒字の構成分析!C$38)</f>
        <v>上水道事業会計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2.57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1.26</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0.55000000000000004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1.97</v>
      </c>
    </row>
    <row r="34" spans="1:16" x14ac:dyDescent="0.2">
      <c r="A34" s="175" t="str">
        <f>IF(連結実質赤字比率に係る赤字・黒字の構成分析!C$36="",NA(),連結実質赤字比率に係る赤字・黒字の構成分析!C$36)</f>
        <v>男鹿みなと市民病院事業会計</v>
      </c>
      <c r="B34" s="175">
        <f>IF(ROUND(VALUE(SUBSTITUTE(連結実質赤字比率に係る赤字・黒字の構成分析!F$36,"▲", "-")), 2) &lt; 0, ABS(ROUND(VALUE(SUBSTITUTE(連結実質赤字比率に係る赤字・黒字の構成分析!F$36,"▲", "-")), 2)), NA())</f>
        <v>0.05</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2.2000000000000002</v>
      </c>
    </row>
    <row r="35" spans="1:16" x14ac:dyDescent="0.2">
      <c r="A35" s="175" t="str">
        <f>IF(連結実質赤字比率に係る赤字・黒字の構成分析!C$35="",NA(),連結実質赤字比率に係る赤字・黒字の構成分析!C$35)</f>
        <v>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2.2200000000000002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4.0599999999999996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4.3899999999999997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4.66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1790</v>
      </c>
      <c r="E42" s="176"/>
      <c r="F42" s="176"/>
      <c r="G42" s="176">
        <f>'実質公債費比率（分子）の構造'!L$52</f>
        <v>1794</v>
      </c>
      <c r="H42" s="176"/>
      <c r="I42" s="176"/>
      <c r="J42" s="176">
        <f>'実質公債費比率（分子）の構造'!M$52</f>
        <v>1815</v>
      </c>
      <c r="K42" s="176"/>
      <c r="L42" s="176"/>
      <c r="M42" s="176">
        <f>'実質公債費比率（分子）の構造'!N$52</f>
        <v>1735</v>
      </c>
      <c r="N42" s="176"/>
      <c r="O42" s="176"/>
      <c r="P42" s="176">
        <f>'実質公債費比率（分子）の構造'!O$52</f>
        <v>1637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35</v>
      </c>
      <c r="C44" s="176"/>
      <c r="D44" s="176"/>
      <c r="E44" s="176">
        <f>'実質公債費比率（分子）の構造'!L$50</f>
        <v>29</v>
      </c>
      <c r="F44" s="176"/>
      <c r="G44" s="176"/>
      <c r="H44" s="176">
        <f>'実質公債費比率（分子）の構造'!M$50</f>
        <v>33</v>
      </c>
      <c r="I44" s="176"/>
      <c r="J44" s="176"/>
      <c r="K44" s="176">
        <f>'実質公債費比率（分子）の構造'!N$50</f>
        <v>22</v>
      </c>
      <c r="L44" s="176"/>
      <c r="M44" s="176"/>
      <c r="N44" s="176">
        <f>'実質公債費比率（分子）の構造'!O$50</f>
        <v>19</v>
      </c>
      <c r="O44" s="176"/>
      <c r="P44" s="176"/>
    </row>
    <row r="45" spans="1:16" x14ac:dyDescent="0.2">
      <c r="A45" s="176" t="s">
        <v>63</v>
      </c>
      <c r="B45" s="176">
        <f>'実質公債費比率（分子）の構造'!K$49</f>
        <v>182</v>
      </c>
      <c r="C45" s="176"/>
      <c r="D45" s="176"/>
      <c r="E45" s="176">
        <f>'実質公債費比率（分子）の構造'!L$49</f>
        <v>189</v>
      </c>
      <c r="F45" s="176"/>
      <c r="G45" s="176"/>
      <c r="H45" s="176">
        <f>'実質公債費比率（分子）の構造'!M$49</f>
        <v>187</v>
      </c>
      <c r="I45" s="176"/>
      <c r="J45" s="176"/>
      <c r="K45" s="176">
        <f>'実質公債費比率（分子）の構造'!N$49</f>
        <v>178</v>
      </c>
      <c r="L45" s="176"/>
      <c r="M45" s="176"/>
      <c r="N45" s="176">
        <f>'実質公債費比率（分子）の構造'!O$49</f>
        <v>58</v>
      </c>
      <c r="O45" s="176"/>
      <c r="P45" s="176"/>
    </row>
    <row r="46" spans="1:16" x14ac:dyDescent="0.2">
      <c r="A46" s="176" t="s">
        <v>64</v>
      </c>
      <c r="B46" s="176">
        <f>'実質公債費比率（分子）の構造'!K$48</f>
        <v>775</v>
      </c>
      <c r="C46" s="176"/>
      <c r="D46" s="176"/>
      <c r="E46" s="176">
        <f>'実質公債費比率（分子）の構造'!L$48</f>
        <v>778</v>
      </c>
      <c r="F46" s="176"/>
      <c r="G46" s="176"/>
      <c r="H46" s="176">
        <f>'実質公債費比率（分子）の構造'!M$48</f>
        <v>768</v>
      </c>
      <c r="I46" s="176"/>
      <c r="J46" s="176"/>
      <c r="K46" s="176">
        <f>'実質公債費比率（分子）の構造'!N$48</f>
        <v>759</v>
      </c>
      <c r="L46" s="176"/>
      <c r="M46" s="176"/>
      <c r="N46" s="176">
        <f>'実質公債費比率（分子）の構造'!O$48</f>
        <v>746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1603</v>
      </c>
      <c r="C49" s="176"/>
      <c r="D49" s="176"/>
      <c r="E49" s="176">
        <f>'実質公債費比率（分子）の構造'!L$45</f>
        <v>1627</v>
      </c>
      <c r="F49" s="176"/>
      <c r="G49" s="176"/>
      <c r="H49" s="176">
        <f>'実質公債費比率（分子）の構造'!M$45</f>
        <v>1661</v>
      </c>
      <c r="I49" s="176"/>
      <c r="J49" s="176"/>
      <c r="K49" s="176">
        <f>'実質公債費比率（分子）の構造'!N$45</f>
        <v>1583</v>
      </c>
      <c r="L49" s="176"/>
      <c r="M49" s="176"/>
      <c r="N49" s="176">
        <f>'実質公債費比率（分子）の構造'!O$45</f>
        <v>1517</v>
      </c>
      <c r="O49" s="176"/>
      <c r="P49" s="176"/>
    </row>
    <row r="50" spans="1:16" x14ac:dyDescent="0.2">
      <c r="A50" s="176" t="s">
        <v>67</v>
      </c>
      <c r="B50" s="176" t="e">
        <f>NA()</f>
        <v>#N/A</v>
      </c>
      <c r="C50" s="176">
        <f>IF(ISNUMBER('実質公債費比率（分子）の構造'!K$53),'実質公債費比率（分子）の構造'!K$53,NA())</f>
        <v>805</v>
      </c>
      <c r="D50" s="176" t="e">
        <f>NA()</f>
        <v>#N/A</v>
      </c>
      <c r="E50" s="176" t="e">
        <f>NA()</f>
        <v>#N/A</v>
      </c>
      <c r="F50" s="176">
        <f>IF(ISNUMBER('実質公債費比率（分子）の構造'!L$53),'実質公債費比率（分子）の構造'!L$53,NA())</f>
        <v>829</v>
      </c>
      <c r="G50" s="176" t="e">
        <f>NA()</f>
        <v>#N/A</v>
      </c>
      <c r="H50" s="176" t="e">
        <f>NA()</f>
        <v>#N/A</v>
      </c>
      <c r="I50" s="176">
        <f>IF(ISNUMBER('実質公債費比率（分子）の構造'!M$53),'実質公債費比率（分子）の構造'!M$53,NA())</f>
        <v>834</v>
      </c>
      <c r="J50" s="176" t="e">
        <f>NA()</f>
        <v>#N/A</v>
      </c>
      <c r="K50" s="176" t="e">
        <f>NA()</f>
        <v>#N/A</v>
      </c>
      <c r="L50" s="176">
        <f>IF(ISNUMBER('実質公債費比率（分子）の構造'!N$53),'実質公債費比率（分子）の構造'!N$53,NA())</f>
        <v>807</v>
      </c>
      <c r="M50" s="176" t="e">
        <f>NA()</f>
        <v>#N/A</v>
      </c>
      <c r="N50" s="176" t="e">
        <f>NA()</f>
        <v>#N/A</v>
      </c>
      <c r="O50" s="176">
        <f>IF(ISNUMBER('実質公債費比率（分子）の構造'!O$53),'実質公債費比率（分子）の構造'!O$53,NA())</f>
        <v>703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17704</v>
      </c>
      <c r="E56" s="175"/>
      <c r="F56" s="175"/>
      <c r="G56" s="175">
        <f>'将来負担比率（分子）の構造'!J$52</f>
        <v>17156</v>
      </c>
      <c r="H56" s="175"/>
      <c r="I56" s="175"/>
      <c r="J56" s="175">
        <f>'将来負担比率（分子）の構造'!K$52</f>
        <v>16335</v>
      </c>
      <c r="K56" s="175"/>
      <c r="L56" s="175"/>
      <c r="M56" s="175">
        <f>'将来負担比率（分子）の構造'!L$52</f>
        <v>15579</v>
      </c>
      <c r="N56" s="175"/>
      <c r="O56" s="175"/>
      <c r="P56" s="175">
        <f>'将来負担比率（分子）の構造'!M$52</f>
        <v>15083</v>
      </c>
    </row>
    <row r="57" spans="1:16" x14ac:dyDescent="0.2">
      <c r="A57" s="175" t="s">
        <v>42</v>
      </c>
      <c r="B57" s="175"/>
      <c r="C57" s="175"/>
      <c r="D57" s="175">
        <f>'将来負担比率（分子）の構造'!I$51</f>
        <v>331</v>
      </c>
      <c r="E57" s="175"/>
      <c r="F57" s="175"/>
      <c r="G57" s="175">
        <f>'将来負担比率（分子）の構造'!J$51</f>
        <v>313</v>
      </c>
      <c r="H57" s="175"/>
      <c r="I57" s="175"/>
      <c r="J57" s="175">
        <f>'将来負担比率（分子）の構造'!K$51</f>
        <v>282</v>
      </c>
      <c r="K57" s="175"/>
      <c r="L57" s="175"/>
      <c r="M57" s="175">
        <f>'将来負担比率（分子）の構造'!L$51</f>
        <v>247</v>
      </c>
      <c r="N57" s="175"/>
      <c r="O57" s="175"/>
      <c r="P57" s="175">
        <f>'将来負担比率（分子）の構造'!M$51</f>
        <v>218</v>
      </c>
    </row>
    <row r="58" spans="1:16" x14ac:dyDescent="0.2">
      <c r="A58" s="175" t="s">
        <v>41</v>
      </c>
      <c r="B58" s="175"/>
      <c r="C58" s="175"/>
      <c r="D58" s="175">
        <f>'将来負担比率（分子）の構造'!I$50</f>
        <v>2042</v>
      </c>
      <c r="E58" s="175"/>
      <c r="F58" s="175"/>
      <c r="G58" s="175">
        <f>'将来負担比率（分子）の構造'!J$50</f>
        <v>2657</v>
      </c>
      <c r="H58" s="175"/>
      <c r="I58" s="175"/>
      <c r="J58" s="175">
        <f>'将来負担比率（分子）の構造'!K$50</f>
        <v>3684</v>
      </c>
      <c r="K58" s="175"/>
      <c r="L58" s="175"/>
      <c r="M58" s="175">
        <f>'将来負担比率（分子）の構造'!L$50</f>
        <v>4041</v>
      </c>
      <c r="N58" s="175"/>
      <c r="O58" s="175"/>
      <c r="P58" s="175">
        <f>'将来負担比率（分子）の構造'!M$50</f>
        <v>4225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1486</v>
      </c>
      <c r="C62" s="175"/>
      <c r="D62" s="175"/>
      <c r="E62" s="175">
        <f>'将来負担比率（分子）の構造'!J$45</f>
        <v>1502</v>
      </c>
      <c r="F62" s="175"/>
      <c r="G62" s="175"/>
      <c r="H62" s="175">
        <f>'将来負担比率（分子）の構造'!K$45</f>
        <v>1478</v>
      </c>
      <c r="I62" s="175"/>
      <c r="J62" s="175"/>
      <c r="K62" s="175">
        <f>'将来負担比率（分子）の構造'!L$45</f>
        <v>1619</v>
      </c>
      <c r="L62" s="175"/>
      <c r="M62" s="175"/>
      <c r="N62" s="175">
        <f>'将来負担比率（分子）の構造'!M$45</f>
        <v>1641</v>
      </c>
      <c r="O62" s="175"/>
      <c r="P62" s="175"/>
    </row>
    <row r="63" spans="1:16" x14ac:dyDescent="0.2">
      <c r="A63" s="175" t="s">
        <v>34</v>
      </c>
      <c r="B63" s="175">
        <f>'将来負担比率（分子）の構造'!I$44</f>
        <v>573</v>
      </c>
      <c r="C63" s="175"/>
      <c r="D63" s="175"/>
      <c r="E63" s="175">
        <f>'将来負担比率（分子）の構造'!J$44</f>
        <v>425</v>
      </c>
      <c r="F63" s="175"/>
      <c r="G63" s="175"/>
      <c r="H63" s="175">
        <f>'将来負担比率（分子）の構造'!K$44</f>
        <v>267</v>
      </c>
      <c r="I63" s="175"/>
      <c r="J63" s="175"/>
      <c r="K63" s="175">
        <f>'将来負担比率（分子）の構造'!L$44</f>
        <v>139</v>
      </c>
      <c r="L63" s="175"/>
      <c r="M63" s="175"/>
      <c r="N63" s="175">
        <f>'将来負担比率（分子）の構造'!M$44</f>
        <v>93</v>
      </c>
      <c r="O63" s="175"/>
      <c r="P63" s="175"/>
    </row>
    <row r="64" spans="1:16" x14ac:dyDescent="0.2">
      <c r="A64" s="175" t="s">
        <v>33</v>
      </c>
      <c r="B64" s="175">
        <f>'将来負担比率（分子）の構造'!I$43</f>
        <v>9226</v>
      </c>
      <c r="C64" s="175"/>
      <c r="D64" s="175"/>
      <c r="E64" s="175">
        <f>'将来負担比率（分子）の構造'!J$43</f>
        <v>8694</v>
      </c>
      <c r="F64" s="175"/>
      <c r="G64" s="175"/>
      <c r="H64" s="175">
        <f>'将来負担比率（分子）の構造'!K$43</f>
        <v>8151</v>
      </c>
      <c r="I64" s="175"/>
      <c r="J64" s="175"/>
      <c r="K64" s="175">
        <f>'将来負担比率（分子）の構造'!L$43</f>
        <v>7688</v>
      </c>
      <c r="L64" s="175"/>
      <c r="M64" s="175"/>
      <c r="N64" s="175">
        <f>'将来負担比率（分子）の構造'!M$43</f>
        <v>7215</v>
      </c>
      <c r="O64" s="175"/>
      <c r="P64" s="175"/>
    </row>
    <row r="65" spans="1:16" x14ac:dyDescent="0.2">
      <c r="A65" s="175" t="s">
        <v>32</v>
      </c>
      <c r="B65" s="175">
        <f>'将来負担比率（分子）の構造'!I$42</f>
        <v>316</v>
      </c>
      <c r="C65" s="175"/>
      <c r="D65" s="175"/>
      <c r="E65" s="175">
        <f>'将来負担比率（分子）の構造'!J$42</f>
        <v>287</v>
      </c>
      <c r="F65" s="175"/>
      <c r="G65" s="175"/>
      <c r="H65" s="175">
        <f>'将来負担比率（分子）の構造'!K$42</f>
        <v>115</v>
      </c>
      <c r="I65" s="175"/>
      <c r="J65" s="175"/>
      <c r="K65" s="175">
        <f>'将来負担比率（分子）の構造'!L$42</f>
        <v>96</v>
      </c>
      <c r="L65" s="175"/>
      <c r="M65" s="175"/>
      <c r="N65" s="175">
        <f>'将来負担比率（分子）の構造'!M$42</f>
        <v>76</v>
      </c>
      <c r="O65" s="175"/>
      <c r="P65" s="175"/>
    </row>
    <row r="66" spans="1:16" x14ac:dyDescent="0.2">
      <c r="A66" s="175" t="s">
        <v>31</v>
      </c>
      <c r="B66" s="175">
        <f>'将来負担比率（分子）の構造'!I$41</f>
        <v>14371</v>
      </c>
      <c r="C66" s="175"/>
      <c r="D66" s="175"/>
      <c r="E66" s="175">
        <f>'将来負担比率（分子）の構造'!J$41</f>
        <v>13757</v>
      </c>
      <c r="F66" s="175"/>
      <c r="G66" s="175"/>
      <c r="H66" s="175">
        <f>'将来負担比率（分子）の構造'!K$41</f>
        <v>13605</v>
      </c>
      <c r="I66" s="175"/>
      <c r="J66" s="175"/>
      <c r="K66" s="175">
        <f>'将来負担比率（分子）の構造'!L$41</f>
        <v>12905</v>
      </c>
      <c r="L66" s="175"/>
      <c r="M66" s="175"/>
      <c r="N66" s="175">
        <f>'将来負担比率（分子）の構造'!M$41</f>
        <v>12727</v>
      </c>
      <c r="O66" s="175"/>
      <c r="P66" s="175"/>
    </row>
    <row r="67" spans="1:16" x14ac:dyDescent="0.2">
      <c r="A67" s="175" t="s">
        <v>71</v>
      </c>
      <c r="B67" s="175" t="e">
        <f>NA()</f>
        <v>#N/A</v>
      </c>
      <c r="C67" s="175">
        <f>IF(ISNUMBER('将来負担比率（分子）の構造'!I$53), IF('将来負担比率（分子）の構造'!I$53 &lt; 0, 0, '将来負担比率（分子）の構造'!I$53), NA())</f>
        <v>5895</v>
      </c>
      <c r="D67" s="175" t="e">
        <f>NA()</f>
        <v>#N/A</v>
      </c>
      <c r="E67" s="175" t="e">
        <f>NA()</f>
        <v>#N/A</v>
      </c>
      <c r="F67" s="175">
        <f>IF(ISNUMBER('将来負担比率（分子）の構造'!J$53), IF('将来負担比率（分子）の構造'!J$53 &lt; 0, 0, '将来負担比率（分子）の構造'!J$53), NA())</f>
        <v>4539</v>
      </c>
      <c r="G67" s="175" t="e">
        <f>NA()</f>
        <v>#N/A</v>
      </c>
      <c r="H67" s="175" t="e">
        <f>NA()</f>
        <v>#N/A</v>
      </c>
      <c r="I67" s="175">
        <f>IF(ISNUMBER('将来負担比率（分子）の構造'!K$53), IF('将来負担比率（分子）の構造'!K$53 &lt; 0, 0, '将来負担比率（分子）の構造'!K$53), NA())</f>
        <v>3314</v>
      </c>
      <c r="J67" s="175" t="e">
        <f>NA()</f>
        <v>#N/A</v>
      </c>
      <c r="K67" s="175" t="e">
        <f>NA()</f>
        <v>#N/A</v>
      </c>
      <c r="L67" s="175">
        <f>IF(ISNUMBER('将来負担比率（分子）の構造'!L$53), IF('将来負担比率（分子）の構造'!L$53 &lt; 0, 0, '将来負担比率（分子）の構造'!L$53), NA())</f>
        <v>2578</v>
      </c>
      <c r="M67" s="175" t="e">
        <f>NA()</f>
        <v>#N/A</v>
      </c>
      <c r="N67" s="175" t="e">
        <f>NA()</f>
        <v>#N/A</v>
      </c>
      <c r="O67" s="175">
        <f>IF(ISNUMBER('将来負担比率（分子）の構造'!M$53), IF('将来負担比率（分子）の構造'!M$53 &lt; 0, 0, '将来負担比率（分子）の構造'!M$53), NA())</f>
        <v>2226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2538</v>
      </c>
      <c r="C72" s="179">
        <f>基金残高に係る経年分析!G55</f>
        <v>2354</v>
      </c>
      <c r="D72" s="179">
        <f>基金残高に係る経年分析!H55</f>
        <v>2490</v>
      </c>
    </row>
    <row r="73" spans="1:16" x14ac:dyDescent="0.2">
      <c r="A73" s="178" t="s">
        <v>74</v>
      </c>
      <c r="B73" s="179">
        <f>基金残高に係る経年分析!F56</f>
        <v>125</v>
      </c>
      <c r="C73" s="179">
        <f>基金残高に係る経年分析!G56</f>
        <v>525</v>
      </c>
      <c r="D73" s="179">
        <f>基金残高に係る経年分析!H56</f>
        <v>569</v>
      </c>
    </row>
    <row r="74" spans="1:16" x14ac:dyDescent="0.2">
      <c r="A74" s="178" t="s">
        <v>75</v>
      </c>
      <c r="B74" s="179">
        <f>基金残高に係る経年分析!F57</f>
        <v>1561</v>
      </c>
      <c r="C74" s="179">
        <f>基金残高に係る経年分析!G57</f>
        <v>1814</v>
      </c>
      <c r="D74" s="179">
        <f>基金残高に係る経年分析!H57</f>
        <v>1893</v>
      </c>
    </row>
  </sheetData>
  <sheetProtection algorithmName="SHA-512" hashValue="g4/m9iu8xd6KEa4xhVJQUohG4bs/853Yoe+0CZgmRlm7L/M9Fd//5g75FOClDg6W+wZMzxB1wfY9BjUOxVuQiA==" saltValue="J40pZNx4B+fLmShpgrdx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3287118</v>
      </c>
      <c r="S5" s="713"/>
      <c r="T5" s="713"/>
      <c r="U5" s="713"/>
      <c r="V5" s="713"/>
      <c r="W5" s="713"/>
      <c r="X5" s="713"/>
      <c r="Y5" s="738"/>
      <c r="Z5" s="751">
        <v>18</v>
      </c>
      <c r="AA5" s="751"/>
      <c r="AB5" s="751"/>
      <c r="AC5" s="751"/>
      <c r="AD5" s="752">
        <v>3287118</v>
      </c>
      <c r="AE5" s="752"/>
      <c r="AF5" s="752"/>
      <c r="AG5" s="752"/>
      <c r="AH5" s="752"/>
      <c r="AI5" s="752"/>
      <c r="AJ5" s="752"/>
      <c r="AK5" s="752"/>
      <c r="AL5" s="739">
        <v>31.8</v>
      </c>
      <c r="AM5" s="721"/>
      <c r="AN5" s="721"/>
      <c r="AO5" s="740"/>
      <c r="AP5" s="715" t="s">
        <v>216</v>
      </c>
      <c r="AQ5" s="716"/>
      <c r="AR5" s="716"/>
      <c r="AS5" s="716"/>
      <c r="AT5" s="716"/>
      <c r="AU5" s="716"/>
      <c r="AV5" s="716"/>
      <c r="AW5" s="716"/>
      <c r="AX5" s="716"/>
      <c r="AY5" s="716"/>
      <c r="AZ5" s="716"/>
      <c r="BA5" s="716"/>
      <c r="BB5" s="716"/>
      <c r="BC5" s="716"/>
      <c r="BD5" s="716"/>
      <c r="BE5" s="716"/>
      <c r="BF5" s="717"/>
      <c r="BG5" s="657">
        <v>3264193</v>
      </c>
      <c r="BH5" s="658"/>
      <c r="BI5" s="658"/>
      <c r="BJ5" s="658"/>
      <c r="BK5" s="658"/>
      <c r="BL5" s="658"/>
      <c r="BM5" s="658"/>
      <c r="BN5" s="659"/>
      <c r="BO5" s="695">
        <v>99.3</v>
      </c>
      <c r="BP5" s="695"/>
      <c r="BQ5" s="695"/>
      <c r="BR5" s="695"/>
      <c r="BS5" s="696">
        <v>52042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204385</v>
      </c>
      <c r="S6" s="658"/>
      <c r="T6" s="658"/>
      <c r="U6" s="658"/>
      <c r="V6" s="658"/>
      <c r="W6" s="658"/>
      <c r="X6" s="658"/>
      <c r="Y6" s="659"/>
      <c r="Z6" s="695">
        <v>1.1000000000000001</v>
      </c>
      <c r="AA6" s="695"/>
      <c r="AB6" s="695"/>
      <c r="AC6" s="695"/>
      <c r="AD6" s="696">
        <v>204385</v>
      </c>
      <c r="AE6" s="696"/>
      <c r="AF6" s="696"/>
      <c r="AG6" s="696"/>
      <c r="AH6" s="696"/>
      <c r="AI6" s="696"/>
      <c r="AJ6" s="696"/>
      <c r="AK6" s="696"/>
      <c r="AL6" s="660">
        <v>2</v>
      </c>
      <c r="AM6" s="661"/>
      <c r="AN6" s="661"/>
      <c r="AO6" s="697"/>
      <c r="AP6" s="654" t="s">
        <v>221</v>
      </c>
      <c r="AQ6" s="655"/>
      <c r="AR6" s="655"/>
      <c r="AS6" s="655"/>
      <c r="AT6" s="655"/>
      <c r="AU6" s="655"/>
      <c r="AV6" s="655"/>
      <c r="AW6" s="655"/>
      <c r="AX6" s="655"/>
      <c r="AY6" s="655"/>
      <c r="AZ6" s="655"/>
      <c r="BA6" s="655"/>
      <c r="BB6" s="655"/>
      <c r="BC6" s="655"/>
      <c r="BD6" s="655"/>
      <c r="BE6" s="655"/>
      <c r="BF6" s="656"/>
      <c r="BG6" s="657">
        <v>3264193</v>
      </c>
      <c r="BH6" s="658"/>
      <c r="BI6" s="658"/>
      <c r="BJ6" s="658"/>
      <c r="BK6" s="658"/>
      <c r="BL6" s="658"/>
      <c r="BM6" s="658"/>
      <c r="BN6" s="659"/>
      <c r="BO6" s="695">
        <v>99.3</v>
      </c>
      <c r="BP6" s="695"/>
      <c r="BQ6" s="695"/>
      <c r="BR6" s="695"/>
      <c r="BS6" s="696">
        <v>52042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151385</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151385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549</v>
      </c>
      <c r="S7" s="658"/>
      <c r="T7" s="658"/>
      <c r="U7" s="658"/>
      <c r="V7" s="658"/>
      <c r="W7" s="658"/>
      <c r="X7" s="658"/>
      <c r="Y7" s="659"/>
      <c r="Z7" s="695">
        <v>0</v>
      </c>
      <c r="AA7" s="695"/>
      <c r="AB7" s="695"/>
      <c r="AC7" s="695"/>
      <c r="AD7" s="696">
        <v>549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1020167</v>
      </c>
      <c r="BH7" s="658"/>
      <c r="BI7" s="658"/>
      <c r="BJ7" s="658"/>
      <c r="BK7" s="658"/>
      <c r="BL7" s="658"/>
      <c r="BM7" s="658"/>
      <c r="BN7" s="659"/>
      <c r="BO7" s="695">
        <v>31</v>
      </c>
      <c r="BP7" s="695"/>
      <c r="BQ7" s="695"/>
      <c r="BR7" s="695"/>
      <c r="BS7" s="696">
        <v>52042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2166704</v>
      </c>
      <c r="CS7" s="658"/>
      <c r="CT7" s="658"/>
      <c r="CU7" s="658"/>
      <c r="CV7" s="658"/>
      <c r="CW7" s="658"/>
      <c r="CX7" s="658"/>
      <c r="CY7" s="659"/>
      <c r="CZ7" s="695">
        <v>12.3</v>
      </c>
      <c r="DA7" s="695"/>
      <c r="DB7" s="695"/>
      <c r="DC7" s="695"/>
      <c r="DD7" s="663">
        <v>27213</v>
      </c>
      <c r="DE7" s="658"/>
      <c r="DF7" s="658"/>
      <c r="DG7" s="658"/>
      <c r="DH7" s="658"/>
      <c r="DI7" s="658"/>
      <c r="DJ7" s="658"/>
      <c r="DK7" s="658"/>
      <c r="DL7" s="658"/>
      <c r="DM7" s="658"/>
      <c r="DN7" s="658"/>
      <c r="DO7" s="658"/>
      <c r="DP7" s="659"/>
      <c r="DQ7" s="663">
        <v>1924838</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6038</v>
      </c>
      <c r="S8" s="658"/>
      <c r="T8" s="658"/>
      <c r="U8" s="658"/>
      <c r="V8" s="658"/>
      <c r="W8" s="658"/>
      <c r="X8" s="658"/>
      <c r="Y8" s="659"/>
      <c r="Z8" s="695">
        <v>0</v>
      </c>
      <c r="AA8" s="695"/>
      <c r="AB8" s="695"/>
      <c r="AC8" s="695"/>
      <c r="AD8" s="696">
        <v>6038</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38808</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6301677</v>
      </c>
      <c r="CS8" s="658"/>
      <c r="CT8" s="658"/>
      <c r="CU8" s="658"/>
      <c r="CV8" s="658"/>
      <c r="CW8" s="658"/>
      <c r="CX8" s="658"/>
      <c r="CY8" s="659"/>
      <c r="CZ8" s="695">
        <v>35.799999999999997</v>
      </c>
      <c r="DA8" s="695"/>
      <c r="DB8" s="695"/>
      <c r="DC8" s="695"/>
      <c r="DD8" s="663">
        <v>468199</v>
      </c>
      <c r="DE8" s="658"/>
      <c r="DF8" s="658"/>
      <c r="DG8" s="658"/>
      <c r="DH8" s="658"/>
      <c r="DI8" s="658"/>
      <c r="DJ8" s="658"/>
      <c r="DK8" s="658"/>
      <c r="DL8" s="658"/>
      <c r="DM8" s="658"/>
      <c r="DN8" s="658"/>
      <c r="DO8" s="658"/>
      <c r="DP8" s="659"/>
      <c r="DQ8" s="663">
        <v>3839865</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8093</v>
      </c>
      <c r="S9" s="658"/>
      <c r="T9" s="658"/>
      <c r="U9" s="658"/>
      <c r="V9" s="658"/>
      <c r="W9" s="658"/>
      <c r="X9" s="658"/>
      <c r="Y9" s="659"/>
      <c r="Z9" s="695">
        <v>0</v>
      </c>
      <c r="AA9" s="695"/>
      <c r="AB9" s="695"/>
      <c r="AC9" s="695"/>
      <c r="AD9" s="696">
        <v>8093</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762516</v>
      </c>
      <c r="BH9" s="658"/>
      <c r="BI9" s="658"/>
      <c r="BJ9" s="658"/>
      <c r="BK9" s="658"/>
      <c r="BL9" s="658"/>
      <c r="BM9" s="658"/>
      <c r="BN9" s="659"/>
      <c r="BO9" s="695">
        <v>23.2</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1644250</v>
      </c>
      <c r="CS9" s="658"/>
      <c r="CT9" s="658"/>
      <c r="CU9" s="658"/>
      <c r="CV9" s="658"/>
      <c r="CW9" s="658"/>
      <c r="CX9" s="658"/>
      <c r="CY9" s="659"/>
      <c r="CZ9" s="695">
        <v>9.3000000000000007</v>
      </c>
      <c r="DA9" s="695"/>
      <c r="DB9" s="695"/>
      <c r="DC9" s="695"/>
      <c r="DD9" s="663">
        <v>128282</v>
      </c>
      <c r="DE9" s="658"/>
      <c r="DF9" s="658"/>
      <c r="DG9" s="658"/>
      <c r="DH9" s="658"/>
      <c r="DI9" s="658"/>
      <c r="DJ9" s="658"/>
      <c r="DK9" s="658"/>
      <c r="DL9" s="658"/>
      <c r="DM9" s="658"/>
      <c r="DN9" s="658"/>
      <c r="DO9" s="658"/>
      <c r="DP9" s="659"/>
      <c r="DQ9" s="663">
        <v>1323135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61856</v>
      </c>
      <c r="BH10" s="658"/>
      <c r="BI10" s="658"/>
      <c r="BJ10" s="658"/>
      <c r="BK10" s="658"/>
      <c r="BL10" s="658"/>
      <c r="BM10" s="658"/>
      <c r="BN10" s="659"/>
      <c r="BO10" s="695">
        <v>1.9</v>
      </c>
      <c r="BP10" s="695"/>
      <c r="BQ10" s="695"/>
      <c r="BR10" s="695"/>
      <c r="BS10" s="696">
        <v>14682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20773</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20773</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628269</v>
      </c>
      <c r="S11" s="658"/>
      <c r="T11" s="658"/>
      <c r="U11" s="658"/>
      <c r="V11" s="658"/>
      <c r="W11" s="658"/>
      <c r="X11" s="658"/>
      <c r="Y11" s="659"/>
      <c r="Z11" s="660">
        <v>3.4</v>
      </c>
      <c r="AA11" s="661"/>
      <c r="AB11" s="661"/>
      <c r="AC11" s="662"/>
      <c r="AD11" s="663">
        <v>628269</v>
      </c>
      <c r="AE11" s="658"/>
      <c r="AF11" s="658"/>
      <c r="AG11" s="658"/>
      <c r="AH11" s="658"/>
      <c r="AI11" s="658"/>
      <c r="AJ11" s="658"/>
      <c r="AK11" s="659"/>
      <c r="AL11" s="660">
        <v>6.1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156987</v>
      </c>
      <c r="BH11" s="658"/>
      <c r="BI11" s="658"/>
      <c r="BJ11" s="658"/>
      <c r="BK11" s="658"/>
      <c r="BL11" s="658"/>
      <c r="BM11" s="658"/>
      <c r="BN11" s="659"/>
      <c r="BO11" s="695">
        <v>4.8</v>
      </c>
      <c r="BP11" s="695"/>
      <c r="BQ11" s="695"/>
      <c r="BR11" s="695"/>
      <c r="BS11" s="696">
        <v>37360</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885509</v>
      </c>
      <c r="CS11" s="658"/>
      <c r="CT11" s="658"/>
      <c r="CU11" s="658"/>
      <c r="CV11" s="658"/>
      <c r="CW11" s="658"/>
      <c r="CX11" s="658"/>
      <c r="CY11" s="659"/>
      <c r="CZ11" s="695">
        <v>5</v>
      </c>
      <c r="DA11" s="695"/>
      <c r="DB11" s="695"/>
      <c r="DC11" s="695"/>
      <c r="DD11" s="663">
        <v>173637</v>
      </c>
      <c r="DE11" s="658"/>
      <c r="DF11" s="658"/>
      <c r="DG11" s="658"/>
      <c r="DH11" s="658"/>
      <c r="DI11" s="658"/>
      <c r="DJ11" s="658"/>
      <c r="DK11" s="658"/>
      <c r="DL11" s="658"/>
      <c r="DM11" s="658"/>
      <c r="DN11" s="658"/>
      <c r="DO11" s="658"/>
      <c r="DP11" s="659"/>
      <c r="DQ11" s="663">
        <v>549418</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6913</v>
      </c>
      <c r="S12" s="658"/>
      <c r="T12" s="658"/>
      <c r="U12" s="658"/>
      <c r="V12" s="658"/>
      <c r="W12" s="658"/>
      <c r="X12" s="658"/>
      <c r="Y12" s="659"/>
      <c r="Z12" s="695">
        <v>0</v>
      </c>
      <c r="AA12" s="695"/>
      <c r="AB12" s="695"/>
      <c r="AC12" s="695"/>
      <c r="AD12" s="696">
        <v>6913</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1926054</v>
      </c>
      <c r="BH12" s="658"/>
      <c r="BI12" s="658"/>
      <c r="BJ12" s="658"/>
      <c r="BK12" s="658"/>
      <c r="BL12" s="658"/>
      <c r="BM12" s="658"/>
      <c r="BN12" s="659"/>
      <c r="BO12" s="695">
        <v>58.6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738751</v>
      </c>
      <c r="CS12" s="658"/>
      <c r="CT12" s="658"/>
      <c r="CU12" s="658"/>
      <c r="CV12" s="658"/>
      <c r="CW12" s="658"/>
      <c r="CX12" s="658"/>
      <c r="CY12" s="659"/>
      <c r="CZ12" s="695">
        <v>4.2</v>
      </c>
      <c r="DA12" s="695"/>
      <c r="DB12" s="695"/>
      <c r="DC12" s="695"/>
      <c r="DD12" s="663">
        <v>11675</v>
      </c>
      <c r="DE12" s="658"/>
      <c r="DF12" s="658"/>
      <c r="DG12" s="658"/>
      <c r="DH12" s="658"/>
      <c r="DI12" s="658"/>
      <c r="DJ12" s="658"/>
      <c r="DK12" s="658"/>
      <c r="DL12" s="658"/>
      <c r="DM12" s="658"/>
      <c r="DN12" s="658"/>
      <c r="DO12" s="658"/>
      <c r="DP12" s="659"/>
      <c r="DQ12" s="663">
        <v>422527</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1233303</v>
      </c>
      <c r="BH13" s="658"/>
      <c r="BI13" s="658"/>
      <c r="BJ13" s="658"/>
      <c r="BK13" s="658"/>
      <c r="BL13" s="658"/>
      <c r="BM13" s="658"/>
      <c r="BN13" s="659"/>
      <c r="BO13" s="695">
        <v>37.5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1256884</v>
      </c>
      <c r="CS13" s="658"/>
      <c r="CT13" s="658"/>
      <c r="CU13" s="658"/>
      <c r="CV13" s="658"/>
      <c r="CW13" s="658"/>
      <c r="CX13" s="658"/>
      <c r="CY13" s="659"/>
      <c r="CZ13" s="695">
        <v>7.1</v>
      </c>
      <c r="DA13" s="695"/>
      <c r="DB13" s="695"/>
      <c r="DC13" s="695"/>
      <c r="DD13" s="663">
        <v>314332</v>
      </c>
      <c r="DE13" s="658"/>
      <c r="DF13" s="658"/>
      <c r="DG13" s="658"/>
      <c r="DH13" s="658"/>
      <c r="DI13" s="658"/>
      <c r="DJ13" s="658"/>
      <c r="DK13" s="658"/>
      <c r="DL13" s="658"/>
      <c r="DM13" s="658"/>
      <c r="DN13" s="658"/>
      <c r="DO13" s="658"/>
      <c r="DP13" s="659"/>
      <c r="DQ13" s="663">
        <v>1092392</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926</v>
      </c>
      <c r="S14" s="658"/>
      <c r="T14" s="658"/>
      <c r="U14" s="658"/>
      <c r="V14" s="658"/>
      <c r="W14" s="658"/>
      <c r="X14" s="658"/>
      <c r="Y14" s="659"/>
      <c r="Z14" s="695">
        <v>0</v>
      </c>
      <c r="AA14" s="695"/>
      <c r="AB14" s="695"/>
      <c r="AC14" s="695"/>
      <c r="AD14" s="696">
        <v>926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99378</v>
      </c>
      <c r="BH14" s="658"/>
      <c r="BI14" s="658"/>
      <c r="BJ14" s="658"/>
      <c r="BK14" s="658"/>
      <c r="BL14" s="658"/>
      <c r="BM14" s="658"/>
      <c r="BN14" s="659"/>
      <c r="BO14" s="695">
        <v>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889758</v>
      </c>
      <c r="CS14" s="658"/>
      <c r="CT14" s="658"/>
      <c r="CU14" s="658"/>
      <c r="CV14" s="658"/>
      <c r="CW14" s="658"/>
      <c r="CX14" s="658"/>
      <c r="CY14" s="659"/>
      <c r="CZ14" s="695">
        <v>5.0999999999999996</v>
      </c>
      <c r="DA14" s="695"/>
      <c r="DB14" s="695"/>
      <c r="DC14" s="695"/>
      <c r="DD14" s="663">
        <v>14610</v>
      </c>
      <c r="DE14" s="658"/>
      <c r="DF14" s="658"/>
      <c r="DG14" s="658"/>
      <c r="DH14" s="658"/>
      <c r="DI14" s="658"/>
      <c r="DJ14" s="658"/>
      <c r="DK14" s="658"/>
      <c r="DL14" s="658"/>
      <c r="DM14" s="658"/>
      <c r="DN14" s="658"/>
      <c r="DO14" s="658"/>
      <c r="DP14" s="659"/>
      <c r="DQ14" s="663">
        <v>885493</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198908</v>
      </c>
      <c r="BH15" s="658"/>
      <c r="BI15" s="658"/>
      <c r="BJ15" s="658"/>
      <c r="BK15" s="658"/>
      <c r="BL15" s="658"/>
      <c r="BM15" s="658"/>
      <c r="BN15" s="659"/>
      <c r="BO15" s="695">
        <v>6.1</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1921955</v>
      </c>
      <c r="CS15" s="658"/>
      <c r="CT15" s="658"/>
      <c r="CU15" s="658"/>
      <c r="CV15" s="658"/>
      <c r="CW15" s="658"/>
      <c r="CX15" s="658"/>
      <c r="CY15" s="659"/>
      <c r="CZ15" s="695">
        <v>10.9</v>
      </c>
      <c r="DA15" s="695"/>
      <c r="DB15" s="695"/>
      <c r="DC15" s="695"/>
      <c r="DD15" s="663">
        <v>747660</v>
      </c>
      <c r="DE15" s="658"/>
      <c r="DF15" s="658"/>
      <c r="DG15" s="658"/>
      <c r="DH15" s="658"/>
      <c r="DI15" s="658"/>
      <c r="DJ15" s="658"/>
      <c r="DK15" s="658"/>
      <c r="DL15" s="658"/>
      <c r="DM15" s="658"/>
      <c r="DN15" s="658"/>
      <c r="DO15" s="658"/>
      <c r="DP15" s="659"/>
      <c r="DQ15" s="663">
        <v>1151057</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12474</v>
      </c>
      <c r="S16" s="658"/>
      <c r="T16" s="658"/>
      <c r="U16" s="658"/>
      <c r="V16" s="658"/>
      <c r="W16" s="658"/>
      <c r="X16" s="658"/>
      <c r="Y16" s="659"/>
      <c r="Z16" s="695">
        <v>0.1</v>
      </c>
      <c r="AA16" s="695"/>
      <c r="AB16" s="695"/>
      <c r="AC16" s="695"/>
      <c r="AD16" s="696">
        <v>12474</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19686</v>
      </c>
      <c r="BH16" s="658"/>
      <c r="BI16" s="658"/>
      <c r="BJ16" s="658"/>
      <c r="BK16" s="658"/>
      <c r="BL16" s="658"/>
      <c r="BM16" s="658"/>
      <c r="BN16" s="659"/>
      <c r="BO16" s="695">
        <v>0.6</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116411</v>
      </c>
      <c r="CS16" s="658"/>
      <c r="CT16" s="658"/>
      <c r="CU16" s="658"/>
      <c r="CV16" s="658"/>
      <c r="CW16" s="658"/>
      <c r="CX16" s="658"/>
      <c r="CY16" s="659"/>
      <c r="CZ16" s="695">
        <v>0.7</v>
      </c>
      <c r="DA16" s="695"/>
      <c r="DB16" s="695"/>
      <c r="DC16" s="695"/>
      <c r="DD16" s="663" t="s">
        <v>122</v>
      </c>
      <c r="DE16" s="658"/>
      <c r="DF16" s="658"/>
      <c r="DG16" s="658"/>
      <c r="DH16" s="658"/>
      <c r="DI16" s="658"/>
      <c r="DJ16" s="658"/>
      <c r="DK16" s="658"/>
      <c r="DL16" s="658"/>
      <c r="DM16" s="658"/>
      <c r="DN16" s="658"/>
      <c r="DO16" s="658"/>
      <c r="DP16" s="659"/>
      <c r="DQ16" s="663">
        <v>77017</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35852</v>
      </c>
      <c r="S17" s="658"/>
      <c r="T17" s="658"/>
      <c r="U17" s="658"/>
      <c r="V17" s="658"/>
      <c r="W17" s="658"/>
      <c r="X17" s="658"/>
      <c r="Y17" s="659"/>
      <c r="Z17" s="695">
        <v>0.2</v>
      </c>
      <c r="AA17" s="695"/>
      <c r="AB17" s="695"/>
      <c r="AC17" s="695"/>
      <c r="AD17" s="696">
        <v>35852</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1516980</v>
      </c>
      <c r="CS17" s="658"/>
      <c r="CT17" s="658"/>
      <c r="CU17" s="658"/>
      <c r="CV17" s="658"/>
      <c r="CW17" s="658"/>
      <c r="CX17" s="658"/>
      <c r="CY17" s="659"/>
      <c r="CZ17" s="695">
        <v>8.6</v>
      </c>
      <c r="DA17" s="695"/>
      <c r="DB17" s="695"/>
      <c r="DC17" s="695"/>
      <c r="DD17" s="663" t="s">
        <v>122</v>
      </c>
      <c r="DE17" s="658"/>
      <c r="DF17" s="658"/>
      <c r="DG17" s="658"/>
      <c r="DH17" s="658"/>
      <c r="DI17" s="658"/>
      <c r="DJ17" s="658"/>
      <c r="DK17" s="658"/>
      <c r="DL17" s="658"/>
      <c r="DM17" s="658"/>
      <c r="DN17" s="658"/>
      <c r="DO17" s="658"/>
      <c r="DP17" s="659"/>
      <c r="DQ17" s="663">
        <v>1482664</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15625</v>
      </c>
      <c r="S18" s="658"/>
      <c r="T18" s="658"/>
      <c r="U18" s="658"/>
      <c r="V18" s="658"/>
      <c r="W18" s="658"/>
      <c r="X18" s="658"/>
      <c r="Y18" s="659"/>
      <c r="Z18" s="695">
        <v>0.1</v>
      </c>
      <c r="AA18" s="695"/>
      <c r="AB18" s="695"/>
      <c r="AC18" s="695"/>
      <c r="AD18" s="696">
        <v>15625</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2963</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2963</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11181</v>
      </c>
      <c r="S19" s="658"/>
      <c r="T19" s="658"/>
      <c r="U19" s="658"/>
      <c r="V19" s="658"/>
      <c r="W19" s="658"/>
      <c r="X19" s="658"/>
      <c r="Y19" s="659"/>
      <c r="Z19" s="695">
        <v>0.1</v>
      </c>
      <c r="AA19" s="695"/>
      <c r="AB19" s="695"/>
      <c r="AC19" s="695"/>
      <c r="AD19" s="696">
        <v>11181</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22925</v>
      </c>
      <c r="BH19" s="658"/>
      <c r="BI19" s="658"/>
      <c r="BJ19" s="658"/>
      <c r="BK19" s="658"/>
      <c r="BL19" s="658"/>
      <c r="BM19" s="658"/>
      <c r="BN19" s="659"/>
      <c r="BO19" s="695">
        <v>0.7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4444</v>
      </c>
      <c r="S20" s="658"/>
      <c r="T20" s="658"/>
      <c r="U20" s="658"/>
      <c r="V20" s="658"/>
      <c r="W20" s="658"/>
      <c r="X20" s="658"/>
      <c r="Y20" s="659"/>
      <c r="Z20" s="695">
        <v>0</v>
      </c>
      <c r="AA20" s="695"/>
      <c r="AB20" s="695"/>
      <c r="AC20" s="695"/>
      <c r="AD20" s="696">
        <v>4444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22925</v>
      </c>
      <c r="BH20" s="658"/>
      <c r="BI20" s="658"/>
      <c r="BJ20" s="658"/>
      <c r="BK20" s="658"/>
      <c r="BL20" s="658"/>
      <c r="BM20" s="658"/>
      <c r="BN20" s="659"/>
      <c r="BO20" s="695">
        <v>0.7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17614000</v>
      </c>
      <c r="CS20" s="658"/>
      <c r="CT20" s="658"/>
      <c r="CU20" s="658"/>
      <c r="CV20" s="658"/>
      <c r="CW20" s="658"/>
      <c r="CX20" s="658"/>
      <c r="CY20" s="659"/>
      <c r="CZ20" s="695">
        <v>100</v>
      </c>
      <c r="DA20" s="695"/>
      <c r="DB20" s="695"/>
      <c r="DC20" s="695"/>
      <c r="DD20" s="663">
        <v>1885608</v>
      </c>
      <c r="DE20" s="658"/>
      <c r="DF20" s="658"/>
      <c r="DG20" s="658"/>
      <c r="DH20" s="658"/>
      <c r="DI20" s="658"/>
      <c r="DJ20" s="658"/>
      <c r="DK20" s="658"/>
      <c r="DL20" s="658"/>
      <c r="DM20" s="658"/>
      <c r="DN20" s="658"/>
      <c r="DO20" s="658"/>
      <c r="DP20" s="659"/>
      <c r="DQ20" s="663">
        <v>12923527</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7123477</v>
      </c>
      <c r="S21" s="658"/>
      <c r="T21" s="658"/>
      <c r="U21" s="658"/>
      <c r="V21" s="658"/>
      <c r="W21" s="658"/>
      <c r="X21" s="658"/>
      <c r="Y21" s="659"/>
      <c r="Z21" s="695">
        <v>39.1</v>
      </c>
      <c r="AA21" s="695"/>
      <c r="AB21" s="695"/>
      <c r="AC21" s="695"/>
      <c r="AD21" s="696">
        <v>6107446</v>
      </c>
      <c r="AE21" s="696"/>
      <c r="AF21" s="696"/>
      <c r="AG21" s="696"/>
      <c r="AH21" s="696"/>
      <c r="AI21" s="696"/>
      <c r="AJ21" s="696"/>
      <c r="AK21" s="696"/>
      <c r="AL21" s="660">
        <v>59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22925</v>
      </c>
      <c r="BH21" s="658"/>
      <c r="BI21" s="658"/>
      <c r="BJ21" s="658"/>
      <c r="BK21" s="658"/>
      <c r="BL21" s="658"/>
      <c r="BM21" s="658"/>
      <c r="BN21" s="659"/>
      <c r="BO21" s="695">
        <v>0.7</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6107446</v>
      </c>
      <c r="S22" s="658"/>
      <c r="T22" s="658"/>
      <c r="U22" s="658"/>
      <c r="V22" s="658"/>
      <c r="W22" s="658"/>
      <c r="X22" s="658"/>
      <c r="Y22" s="659"/>
      <c r="Z22" s="695">
        <v>33.5</v>
      </c>
      <c r="AA22" s="695"/>
      <c r="AB22" s="695"/>
      <c r="AC22" s="695"/>
      <c r="AD22" s="696">
        <v>6107446</v>
      </c>
      <c r="AE22" s="696"/>
      <c r="AF22" s="696"/>
      <c r="AG22" s="696"/>
      <c r="AH22" s="696"/>
      <c r="AI22" s="696"/>
      <c r="AJ22" s="696"/>
      <c r="AK22" s="696"/>
      <c r="AL22" s="660">
        <v>59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1016031</v>
      </c>
      <c r="S23" s="658"/>
      <c r="T23" s="658"/>
      <c r="U23" s="658"/>
      <c r="V23" s="658"/>
      <c r="W23" s="658"/>
      <c r="X23" s="658"/>
      <c r="Y23" s="659"/>
      <c r="Z23" s="695">
        <v>5.6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7328402</v>
      </c>
      <c r="CS24" s="713"/>
      <c r="CT24" s="713"/>
      <c r="CU24" s="713"/>
      <c r="CV24" s="713"/>
      <c r="CW24" s="713"/>
      <c r="CX24" s="713"/>
      <c r="CY24" s="738"/>
      <c r="CZ24" s="739">
        <v>41.6</v>
      </c>
      <c r="DA24" s="721"/>
      <c r="DB24" s="721"/>
      <c r="DC24" s="741"/>
      <c r="DD24" s="737">
        <v>5500630</v>
      </c>
      <c r="DE24" s="713"/>
      <c r="DF24" s="713"/>
      <c r="DG24" s="713"/>
      <c r="DH24" s="713"/>
      <c r="DI24" s="713"/>
      <c r="DJ24" s="713"/>
      <c r="DK24" s="738"/>
      <c r="DL24" s="737">
        <v>4843819</v>
      </c>
      <c r="DM24" s="713"/>
      <c r="DN24" s="713"/>
      <c r="DO24" s="713"/>
      <c r="DP24" s="713"/>
      <c r="DQ24" s="713"/>
      <c r="DR24" s="713"/>
      <c r="DS24" s="713"/>
      <c r="DT24" s="713"/>
      <c r="DU24" s="713"/>
      <c r="DV24" s="738"/>
      <c r="DW24" s="739">
        <v>46.6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11329719</v>
      </c>
      <c r="S25" s="658"/>
      <c r="T25" s="658"/>
      <c r="U25" s="658"/>
      <c r="V25" s="658"/>
      <c r="W25" s="658"/>
      <c r="X25" s="658"/>
      <c r="Y25" s="659"/>
      <c r="Z25" s="695">
        <v>62.2</v>
      </c>
      <c r="AA25" s="695"/>
      <c r="AB25" s="695"/>
      <c r="AC25" s="695"/>
      <c r="AD25" s="696">
        <v>10313688</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2296810</v>
      </c>
      <c r="CS25" s="670"/>
      <c r="CT25" s="670"/>
      <c r="CU25" s="670"/>
      <c r="CV25" s="670"/>
      <c r="CW25" s="670"/>
      <c r="CX25" s="670"/>
      <c r="CY25" s="671"/>
      <c r="CZ25" s="660">
        <v>13</v>
      </c>
      <c r="DA25" s="672"/>
      <c r="DB25" s="672"/>
      <c r="DC25" s="673"/>
      <c r="DD25" s="663">
        <v>2168270</v>
      </c>
      <c r="DE25" s="670"/>
      <c r="DF25" s="670"/>
      <c r="DG25" s="670"/>
      <c r="DH25" s="670"/>
      <c r="DI25" s="670"/>
      <c r="DJ25" s="670"/>
      <c r="DK25" s="671"/>
      <c r="DL25" s="663">
        <v>2127973</v>
      </c>
      <c r="DM25" s="670"/>
      <c r="DN25" s="670"/>
      <c r="DO25" s="670"/>
      <c r="DP25" s="670"/>
      <c r="DQ25" s="670"/>
      <c r="DR25" s="670"/>
      <c r="DS25" s="670"/>
      <c r="DT25" s="670"/>
      <c r="DU25" s="670"/>
      <c r="DV25" s="671"/>
      <c r="DW25" s="660">
        <v>20.5</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2103</v>
      </c>
      <c r="S26" s="658"/>
      <c r="T26" s="658"/>
      <c r="U26" s="658"/>
      <c r="V26" s="658"/>
      <c r="W26" s="658"/>
      <c r="X26" s="658"/>
      <c r="Y26" s="659"/>
      <c r="Z26" s="695">
        <v>0</v>
      </c>
      <c r="AA26" s="695"/>
      <c r="AB26" s="695"/>
      <c r="AC26" s="695"/>
      <c r="AD26" s="696">
        <v>2103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1417032</v>
      </c>
      <c r="CS26" s="658"/>
      <c r="CT26" s="658"/>
      <c r="CU26" s="658"/>
      <c r="CV26" s="658"/>
      <c r="CW26" s="658"/>
      <c r="CX26" s="658"/>
      <c r="CY26" s="659"/>
      <c r="CZ26" s="660">
        <v>8</v>
      </c>
      <c r="DA26" s="672"/>
      <c r="DB26" s="672"/>
      <c r="DC26" s="673"/>
      <c r="DD26" s="663">
        <v>1327740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36336</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3287118</v>
      </c>
      <c r="BH27" s="658"/>
      <c r="BI27" s="658"/>
      <c r="BJ27" s="658"/>
      <c r="BK27" s="658"/>
      <c r="BL27" s="658"/>
      <c r="BM27" s="658"/>
      <c r="BN27" s="659"/>
      <c r="BO27" s="695">
        <v>100</v>
      </c>
      <c r="BP27" s="695"/>
      <c r="BQ27" s="695"/>
      <c r="BR27" s="695"/>
      <c r="BS27" s="696">
        <v>52042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3514612</v>
      </c>
      <c r="CS27" s="670"/>
      <c r="CT27" s="670"/>
      <c r="CU27" s="670"/>
      <c r="CV27" s="670"/>
      <c r="CW27" s="670"/>
      <c r="CX27" s="670"/>
      <c r="CY27" s="671"/>
      <c r="CZ27" s="660">
        <v>20</v>
      </c>
      <c r="DA27" s="672"/>
      <c r="DB27" s="672"/>
      <c r="DC27" s="673"/>
      <c r="DD27" s="663">
        <v>1849696</v>
      </c>
      <c r="DE27" s="670"/>
      <c r="DF27" s="670"/>
      <c r="DG27" s="670"/>
      <c r="DH27" s="670"/>
      <c r="DI27" s="670"/>
      <c r="DJ27" s="670"/>
      <c r="DK27" s="671"/>
      <c r="DL27" s="663">
        <v>1233182</v>
      </c>
      <c r="DM27" s="670"/>
      <c r="DN27" s="670"/>
      <c r="DO27" s="670"/>
      <c r="DP27" s="670"/>
      <c r="DQ27" s="670"/>
      <c r="DR27" s="670"/>
      <c r="DS27" s="670"/>
      <c r="DT27" s="670"/>
      <c r="DU27" s="670"/>
      <c r="DV27" s="671"/>
      <c r="DW27" s="660">
        <v>11.9</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116424</v>
      </c>
      <c r="S28" s="658"/>
      <c r="T28" s="658"/>
      <c r="U28" s="658"/>
      <c r="V28" s="658"/>
      <c r="W28" s="658"/>
      <c r="X28" s="658"/>
      <c r="Y28" s="659"/>
      <c r="Z28" s="695">
        <v>0.6</v>
      </c>
      <c r="AA28" s="695"/>
      <c r="AB28" s="695"/>
      <c r="AC28" s="695"/>
      <c r="AD28" s="696">
        <v>9227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1516980</v>
      </c>
      <c r="CS28" s="658"/>
      <c r="CT28" s="658"/>
      <c r="CU28" s="658"/>
      <c r="CV28" s="658"/>
      <c r="CW28" s="658"/>
      <c r="CX28" s="658"/>
      <c r="CY28" s="659"/>
      <c r="CZ28" s="660">
        <v>8.6</v>
      </c>
      <c r="DA28" s="672"/>
      <c r="DB28" s="672"/>
      <c r="DC28" s="673"/>
      <c r="DD28" s="663">
        <v>1482664</v>
      </c>
      <c r="DE28" s="658"/>
      <c r="DF28" s="658"/>
      <c r="DG28" s="658"/>
      <c r="DH28" s="658"/>
      <c r="DI28" s="658"/>
      <c r="DJ28" s="658"/>
      <c r="DK28" s="659"/>
      <c r="DL28" s="663">
        <v>1482664</v>
      </c>
      <c r="DM28" s="658"/>
      <c r="DN28" s="658"/>
      <c r="DO28" s="658"/>
      <c r="DP28" s="658"/>
      <c r="DQ28" s="658"/>
      <c r="DR28" s="658"/>
      <c r="DS28" s="658"/>
      <c r="DT28" s="658"/>
      <c r="DU28" s="658"/>
      <c r="DV28" s="659"/>
      <c r="DW28" s="660">
        <v>14.3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63654</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1516980</v>
      </c>
      <c r="CS29" s="670"/>
      <c r="CT29" s="670"/>
      <c r="CU29" s="670"/>
      <c r="CV29" s="670"/>
      <c r="CW29" s="670"/>
      <c r="CX29" s="670"/>
      <c r="CY29" s="671"/>
      <c r="CZ29" s="660">
        <v>8.6</v>
      </c>
      <c r="DA29" s="672"/>
      <c r="DB29" s="672"/>
      <c r="DC29" s="673"/>
      <c r="DD29" s="663">
        <v>1482664</v>
      </c>
      <c r="DE29" s="670"/>
      <c r="DF29" s="670"/>
      <c r="DG29" s="670"/>
      <c r="DH29" s="670"/>
      <c r="DI29" s="670"/>
      <c r="DJ29" s="670"/>
      <c r="DK29" s="671"/>
      <c r="DL29" s="663">
        <v>1482664</v>
      </c>
      <c r="DM29" s="670"/>
      <c r="DN29" s="670"/>
      <c r="DO29" s="670"/>
      <c r="DP29" s="670"/>
      <c r="DQ29" s="670"/>
      <c r="DR29" s="670"/>
      <c r="DS29" s="670"/>
      <c r="DT29" s="670"/>
      <c r="DU29" s="670"/>
      <c r="DV29" s="671"/>
      <c r="DW29" s="660">
        <v>14.3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2627384</v>
      </c>
      <c r="S30" s="658"/>
      <c r="T30" s="658"/>
      <c r="U30" s="658"/>
      <c r="V30" s="658"/>
      <c r="W30" s="658"/>
      <c r="X30" s="658"/>
      <c r="Y30" s="659"/>
      <c r="Z30" s="695">
        <v>14.4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1475888</v>
      </c>
      <c r="CS30" s="658"/>
      <c r="CT30" s="658"/>
      <c r="CU30" s="658"/>
      <c r="CV30" s="658"/>
      <c r="CW30" s="658"/>
      <c r="CX30" s="658"/>
      <c r="CY30" s="659"/>
      <c r="CZ30" s="660">
        <v>8.4</v>
      </c>
      <c r="DA30" s="672"/>
      <c r="DB30" s="672"/>
      <c r="DC30" s="673"/>
      <c r="DD30" s="663">
        <v>1444535</v>
      </c>
      <c r="DE30" s="658"/>
      <c r="DF30" s="658"/>
      <c r="DG30" s="658"/>
      <c r="DH30" s="658"/>
      <c r="DI30" s="658"/>
      <c r="DJ30" s="658"/>
      <c r="DK30" s="659"/>
      <c r="DL30" s="663">
        <v>1444535</v>
      </c>
      <c r="DM30" s="658"/>
      <c r="DN30" s="658"/>
      <c r="DO30" s="658"/>
      <c r="DP30" s="658"/>
      <c r="DQ30" s="658"/>
      <c r="DR30" s="658"/>
      <c r="DS30" s="658"/>
      <c r="DT30" s="658"/>
      <c r="DU30" s="658"/>
      <c r="DV30" s="659"/>
      <c r="DW30" s="660">
        <v>13.9</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9952</v>
      </c>
      <c r="S31" s="658"/>
      <c r="T31" s="658"/>
      <c r="U31" s="658"/>
      <c r="V31" s="658"/>
      <c r="W31" s="658"/>
      <c r="X31" s="658"/>
      <c r="Y31" s="659"/>
      <c r="Z31" s="695">
        <v>0.1</v>
      </c>
      <c r="AA31" s="695"/>
      <c r="AB31" s="695"/>
      <c r="AC31" s="695"/>
      <c r="AD31" s="696">
        <v>9952</v>
      </c>
      <c r="AE31" s="696"/>
      <c r="AF31" s="696"/>
      <c r="AG31" s="696"/>
      <c r="AH31" s="696"/>
      <c r="AI31" s="696"/>
      <c r="AJ31" s="696"/>
      <c r="AK31" s="696"/>
      <c r="AL31" s="660">
        <v>0.1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98.9</v>
      </c>
      <c r="BH31" s="720"/>
      <c r="BI31" s="720"/>
      <c r="BJ31" s="720"/>
      <c r="BK31" s="720"/>
      <c r="BL31" s="720"/>
      <c r="BM31" s="721">
        <v>95.8</v>
      </c>
      <c r="BN31" s="720"/>
      <c r="BO31" s="720"/>
      <c r="BP31" s="720"/>
      <c r="BQ31" s="722"/>
      <c r="BR31" s="719">
        <v>99</v>
      </c>
      <c r="BS31" s="720"/>
      <c r="BT31" s="720"/>
      <c r="BU31" s="720"/>
      <c r="BV31" s="720"/>
      <c r="BW31" s="720"/>
      <c r="BX31" s="721">
        <v>96</v>
      </c>
      <c r="BY31" s="720"/>
      <c r="BZ31" s="720"/>
      <c r="CA31" s="720"/>
      <c r="CB31" s="722"/>
      <c r="CD31" s="678"/>
      <c r="CE31" s="679"/>
      <c r="CF31" s="654" t="s">
        <v>300</v>
      </c>
      <c r="CG31" s="655"/>
      <c r="CH31" s="655"/>
      <c r="CI31" s="655"/>
      <c r="CJ31" s="655"/>
      <c r="CK31" s="655"/>
      <c r="CL31" s="655"/>
      <c r="CM31" s="655"/>
      <c r="CN31" s="655"/>
      <c r="CO31" s="655"/>
      <c r="CP31" s="655"/>
      <c r="CQ31" s="656"/>
      <c r="CR31" s="657">
        <v>41092</v>
      </c>
      <c r="CS31" s="670"/>
      <c r="CT31" s="670"/>
      <c r="CU31" s="670"/>
      <c r="CV31" s="670"/>
      <c r="CW31" s="670"/>
      <c r="CX31" s="670"/>
      <c r="CY31" s="671"/>
      <c r="CZ31" s="660">
        <v>0.2</v>
      </c>
      <c r="DA31" s="672"/>
      <c r="DB31" s="672"/>
      <c r="DC31" s="673"/>
      <c r="DD31" s="663">
        <v>38129</v>
      </c>
      <c r="DE31" s="670"/>
      <c r="DF31" s="670"/>
      <c r="DG31" s="670"/>
      <c r="DH31" s="670"/>
      <c r="DI31" s="670"/>
      <c r="DJ31" s="670"/>
      <c r="DK31" s="671"/>
      <c r="DL31" s="663">
        <v>38129</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1038414</v>
      </c>
      <c r="S32" s="658"/>
      <c r="T32" s="658"/>
      <c r="U32" s="658"/>
      <c r="V32" s="658"/>
      <c r="W32" s="658"/>
      <c r="X32" s="658"/>
      <c r="Y32" s="659"/>
      <c r="Z32" s="695">
        <v>5.7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99.1</v>
      </c>
      <c r="BH32" s="670"/>
      <c r="BI32" s="670"/>
      <c r="BJ32" s="670"/>
      <c r="BK32" s="670"/>
      <c r="BL32" s="670"/>
      <c r="BM32" s="661">
        <v>96.9</v>
      </c>
      <c r="BN32" s="670"/>
      <c r="BO32" s="670"/>
      <c r="BP32" s="670"/>
      <c r="BQ32" s="693"/>
      <c r="BR32" s="723">
        <v>99.4</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52323</v>
      </c>
      <c r="S33" s="658"/>
      <c r="T33" s="658"/>
      <c r="U33" s="658"/>
      <c r="V33" s="658"/>
      <c r="W33" s="658"/>
      <c r="X33" s="658"/>
      <c r="Y33" s="659"/>
      <c r="Z33" s="695">
        <v>0.3</v>
      </c>
      <c r="AA33" s="695"/>
      <c r="AB33" s="695"/>
      <c r="AC33" s="695"/>
      <c r="AD33" s="696">
        <v>10115</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97.9</v>
      </c>
      <c r="BH33" s="642"/>
      <c r="BI33" s="642"/>
      <c r="BJ33" s="642"/>
      <c r="BK33" s="642"/>
      <c r="BL33" s="642"/>
      <c r="BM33" s="688">
        <v>92.1</v>
      </c>
      <c r="BN33" s="642"/>
      <c r="BO33" s="642"/>
      <c r="BP33" s="642"/>
      <c r="BQ33" s="705"/>
      <c r="BR33" s="718">
        <v>98</v>
      </c>
      <c r="BS33" s="642"/>
      <c r="BT33" s="642"/>
      <c r="BU33" s="642"/>
      <c r="BV33" s="642"/>
      <c r="BW33" s="642"/>
      <c r="BX33" s="688">
        <v>92.1</v>
      </c>
      <c r="BY33" s="642"/>
      <c r="BZ33" s="642"/>
      <c r="CA33" s="642"/>
      <c r="CB33" s="705"/>
      <c r="CD33" s="654" t="s">
        <v>307</v>
      </c>
      <c r="CE33" s="655"/>
      <c r="CF33" s="655"/>
      <c r="CG33" s="655"/>
      <c r="CH33" s="655"/>
      <c r="CI33" s="655"/>
      <c r="CJ33" s="655"/>
      <c r="CK33" s="655"/>
      <c r="CL33" s="655"/>
      <c r="CM33" s="655"/>
      <c r="CN33" s="655"/>
      <c r="CO33" s="655"/>
      <c r="CP33" s="655"/>
      <c r="CQ33" s="656"/>
      <c r="CR33" s="657">
        <v>8283579</v>
      </c>
      <c r="CS33" s="670"/>
      <c r="CT33" s="670"/>
      <c r="CU33" s="670"/>
      <c r="CV33" s="670"/>
      <c r="CW33" s="670"/>
      <c r="CX33" s="670"/>
      <c r="CY33" s="671"/>
      <c r="CZ33" s="660">
        <v>47</v>
      </c>
      <c r="DA33" s="672"/>
      <c r="DB33" s="672"/>
      <c r="DC33" s="673"/>
      <c r="DD33" s="663">
        <v>6966575</v>
      </c>
      <c r="DE33" s="670"/>
      <c r="DF33" s="670"/>
      <c r="DG33" s="670"/>
      <c r="DH33" s="670"/>
      <c r="DI33" s="670"/>
      <c r="DJ33" s="670"/>
      <c r="DK33" s="671"/>
      <c r="DL33" s="663">
        <v>4852066</v>
      </c>
      <c r="DM33" s="670"/>
      <c r="DN33" s="670"/>
      <c r="DO33" s="670"/>
      <c r="DP33" s="670"/>
      <c r="DQ33" s="670"/>
      <c r="DR33" s="670"/>
      <c r="DS33" s="670"/>
      <c r="DT33" s="670"/>
      <c r="DU33" s="670"/>
      <c r="DV33" s="671"/>
      <c r="DW33" s="660">
        <v>46.7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381903</v>
      </c>
      <c r="S34" s="658"/>
      <c r="T34" s="658"/>
      <c r="U34" s="658"/>
      <c r="V34" s="658"/>
      <c r="W34" s="658"/>
      <c r="X34" s="658"/>
      <c r="Y34" s="659"/>
      <c r="Z34" s="695">
        <v>2.1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2144523</v>
      </c>
      <c r="CS34" s="658"/>
      <c r="CT34" s="658"/>
      <c r="CU34" s="658"/>
      <c r="CV34" s="658"/>
      <c r="CW34" s="658"/>
      <c r="CX34" s="658"/>
      <c r="CY34" s="659"/>
      <c r="CZ34" s="660">
        <v>12.2</v>
      </c>
      <c r="DA34" s="672"/>
      <c r="DB34" s="672"/>
      <c r="DC34" s="673"/>
      <c r="DD34" s="663">
        <v>1803416</v>
      </c>
      <c r="DE34" s="658"/>
      <c r="DF34" s="658"/>
      <c r="DG34" s="658"/>
      <c r="DH34" s="658"/>
      <c r="DI34" s="658"/>
      <c r="DJ34" s="658"/>
      <c r="DK34" s="659"/>
      <c r="DL34" s="663">
        <v>1146361</v>
      </c>
      <c r="DM34" s="658"/>
      <c r="DN34" s="658"/>
      <c r="DO34" s="658"/>
      <c r="DP34" s="658"/>
      <c r="DQ34" s="658"/>
      <c r="DR34" s="658"/>
      <c r="DS34" s="658"/>
      <c r="DT34" s="658"/>
      <c r="DU34" s="658"/>
      <c r="DV34" s="659"/>
      <c r="DW34" s="660">
        <v>11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618017</v>
      </c>
      <c r="S35" s="658"/>
      <c r="T35" s="658"/>
      <c r="U35" s="658"/>
      <c r="V35" s="658"/>
      <c r="W35" s="658"/>
      <c r="X35" s="658"/>
      <c r="Y35" s="659"/>
      <c r="Z35" s="695">
        <v>3.4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314210</v>
      </c>
      <c r="CS35" s="670"/>
      <c r="CT35" s="670"/>
      <c r="CU35" s="670"/>
      <c r="CV35" s="670"/>
      <c r="CW35" s="670"/>
      <c r="CX35" s="670"/>
      <c r="CY35" s="671"/>
      <c r="CZ35" s="660">
        <v>1.8</v>
      </c>
      <c r="DA35" s="672"/>
      <c r="DB35" s="672"/>
      <c r="DC35" s="673"/>
      <c r="DD35" s="663">
        <v>274049</v>
      </c>
      <c r="DE35" s="670"/>
      <c r="DF35" s="670"/>
      <c r="DG35" s="670"/>
      <c r="DH35" s="670"/>
      <c r="DI35" s="670"/>
      <c r="DJ35" s="670"/>
      <c r="DK35" s="671"/>
      <c r="DL35" s="663">
        <v>200433</v>
      </c>
      <c r="DM35" s="670"/>
      <c r="DN35" s="670"/>
      <c r="DO35" s="670"/>
      <c r="DP35" s="670"/>
      <c r="DQ35" s="670"/>
      <c r="DR35" s="670"/>
      <c r="DS35" s="670"/>
      <c r="DT35" s="670"/>
      <c r="DU35" s="670"/>
      <c r="DV35" s="671"/>
      <c r="DW35" s="660">
        <v>1.9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235425</v>
      </c>
      <c r="S36" s="658"/>
      <c r="T36" s="658"/>
      <c r="U36" s="658"/>
      <c r="V36" s="658"/>
      <c r="W36" s="658"/>
      <c r="X36" s="658"/>
      <c r="Y36" s="659"/>
      <c r="Z36" s="695">
        <v>1.3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2896070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3705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3142840</v>
      </c>
      <c r="CS36" s="658"/>
      <c r="CT36" s="658"/>
      <c r="CU36" s="658"/>
      <c r="CV36" s="658"/>
      <c r="CW36" s="658"/>
      <c r="CX36" s="658"/>
      <c r="CY36" s="659"/>
      <c r="CZ36" s="660">
        <v>17.8</v>
      </c>
      <c r="DA36" s="672"/>
      <c r="DB36" s="672"/>
      <c r="DC36" s="673"/>
      <c r="DD36" s="663">
        <v>2868259</v>
      </c>
      <c r="DE36" s="658"/>
      <c r="DF36" s="658"/>
      <c r="DG36" s="658"/>
      <c r="DH36" s="658"/>
      <c r="DI36" s="658"/>
      <c r="DJ36" s="658"/>
      <c r="DK36" s="659"/>
      <c r="DL36" s="663">
        <v>2135272</v>
      </c>
      <c r="DM36" s="658"/>
      <c r="DN36" s="658"/>
      <c r="DO36" s="658"/>
      <c r="DP36" s="658"/>
      <c r="DQ36" s="658"/>
      <c r="DR36" s="658"/>
      <c r="DS36" s="658"/>
      <c r="DT36" s="658"/>
      <c r="DU36" s="658"/>
      <c r="DV36" s="659"/>
      <c r="DW36" s="660">
        <v>20.5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403679</v>
      </c>
      <c r="S37" s="658"/>
      <c r="T37" s="658"/>
      <c r="U37" s="658"/>
      <c r="V37" s="658"/>
      <c r="W37" s="658"/>
      <c r="X37" s="658"/>
      <c r="Y37" s="659"/>
      <c r="Z37" s="695">
        <v>2.2000000000000002</v>
      </c>
      <c r="AA37" s="695"/>
      <c r="AB37" s="695"/>
      <c r="AC37" s="695"/>
      <c r="AD37" s="696">
        <v>37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516187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-58393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1112211</v>
      </c>
      <c r="CS37" s="670"/>
      <c r="CT37" s="670"/>
      <c r="CU37" s="670"/>
      <c r="CV37" s="670"/>
      <c r="CW37" s="670"/>
      <c r="CX37" s="670"/>
      <c r="CY37" s="671"/>
      <c r="CZ37" s="660">
        <v>6.3</v>
      </c>
      <c r="DA37" s="672"/>
      <c r="DB37" s="672"/>
      <c r="DC37" s="673"/>
      <c r="DD37" s="663">
        <v>1112211</v>
      </c>
      <c r="DE37" s="670"/>
      <c r="DF37" s="670"/>
      <c r="DG37" s="670"/>
      <c r="DH37" s="670"/>
      <c r="DI37" s="670"/>
      <c r="DJ37" s="670"/>
      <c r="DK37" s="671"/>
      <c r="DL37" s="663">
        <v>1072593</v>
      </c>
      <c r="DM37" s="670"/>
      <c r="DN37" s="670"/>
      <c r="DO37" s="670"/>
      <c r="DP37" s="670"/>
      <c r="DQ37" s="670"/>
      <c r="DR37" s="670"/>
      <c r="DS37" s="670"/>
      <c r="DT37" s="670"/>
      <c r="DU37" s="670"/>
      <c r="DV37" s="671"/>
      <c r="DW37" s="660">
        <v>10.3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1298472</v>
      </c>
      <c r="S38" s="658"/>
      <c r="T38" s="658"/>
      <c r="U38" s="658"/>
      <c r="V38" s="658"/>
      <c r="W38" s="658"/>
      <c r="X38" s="658"/>
      <c r="Y38" s="659"/>
      <c r="Z38" s="695">
        <v>7.1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488635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3957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1742897</v>
      </c>
      <c r="CS38" s="658"/>
      <c r="CT38" s="658"/>
      <c r="CU38" s="658"/>
      <c r="CV38" s="658"/>
      <c r="CW38" s="658"/>
      <c r="CX38" s="658"/>
      <c r="CY38" s="659"/>
      <c r="CZ38" s="660">
        <v>9.9</v>
      </c>
      <c r="DA38" s="672"/>
      <c r="DB38" s="672"/>
      <c r="DC38" s="673"/>
      <c r="DD38" s="663">
        <v>1439837</v>
      </c>
      <c r="DE38" s="658"/>
      <c r="DF38" s="658"/>
      <c r="DG38" s="658"/>
      <c r="DH38" s="658"/>
      <c r="DI38" s="658"/>
      <c r="DJ38" s="658"/>
      <c r="DK38" s="659"/>
      <c r="DL38" s="663">
        <v>1370000</v>
      </c>
      <c r="DM38" s="658"/>
      <c r="DN38" s="658"/>
      <c r="DO38" s="658"/>
      <c r="DP38" s="658"/>
      <c r="DQ38" s="658"/>
      <c r="DR38" s="658"/>
      <c r="DS38" s="658"/>
      <c r="DT38" s="658"/>
      <c r="DU38" s="658"/>
      <c r="DV38" s="659"/>
      <c r="DW38" s="660">
        <v>13.2</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109772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5654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647109</v>
      </c>
      <c r="CS39" s="670"/>
      <c r="CT39" s="670"/>
      <c r="CU39" s="670"/>
      <c r="CV39" s="670"/>
      <c r="CW39" s="670"/>
      <c r="CX39" s="670"/>
      <c r="CY39" s="671"/>
      <c r="CZ39" s="660">
        <v>3.7</v>
      </c>
      <c r="DA39" s="672"/>
      <c r="DB39" s="672"/>
      <c r="DC39" s="673"/>
      <c r="DD39" s="663">
        <v>581014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55072</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35616</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292000</v>
      </c>
      <c r="CS40" s="658"/>
      <c r="CT40" s="658"/>
      <c r="CU40" s="658"/>
      <c r="CV40" s="658"/>
      <c r="CW40" s="658"/>
      <c r="CX40" s="658"/>
      <c r="CY40" s="659"/>
      <c r="CZ40" s="660">
        <v>1.7</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18213805</v>
      </c>
      <c r="S41" s="682"/>
      <c r="T41" s="682"/>
      <c r="U41" s="682"/>
      <c r="V41" s="682"/>
      <c r="W41" s="682"/>
      <c r="X41" s="682"/>
      <c r="Y41" s="685"/>
      <c r="Z41" s="686">
        <v>100</v>
      </c>
      <c r="AA41" s="686"/>
      <c r="AB41" s="686"/>
      <c r="AC41" s="686"/>
      <c r="AD41" s="687">
        <v>10345122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340143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327</v>
      </c>
      <c r="AR42" s="703"/>
      <c r="AS42" s="703"/>
      <c r="AT42" s="703"/>
      <c r="AU42" s="703"/>
      <c r="AV42" s="703"/>
      <c r="AW42" s="703"/>
      <c r="AX42" s="703"/>
      <c r="AY42" s="704"/>
      <c r="AZ42" s="641">
        <v>1405717</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476</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2002019</v>
      </c>
      <c r="CS42" s="670"/>
      <c r="CT42" s="670"/>
      <c r="CU42" s="670"/>
      <c r="CV42" s="670"/>
      <c r="CW42" s="670"/>
      <c r="CX42" s="670"/>
      <c r="CY42" s="671"/>
      <c r="CZ42" s="660">
        <v>11.4</v>
      </c>
      <c r="DA42" s="672"/>
      <c r="DB42" s="672"/>
      <c r="DC42" s="673"/>
      <c r="DD42" s="663">
        <v>456322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v>42800</v>
      </c>
      <c r="CS43" s="670"/>
      <c r="CT43" s="670"/>
      <c r="CU43" s="670"/>
      <c r="CV43" s="670"/>
      <c r="CW43" s="670"/>
      <c r="CX43" s="670"/>
      <c r="CY43" s="671"/>
      <c r="CZ43" s="660">
        <v>0.2</v>
      </c>
      <c r="DA43" s="672"/>
      <c r="DB43" s="672"/>
      <c r="DC43" s="673"/>
      <c r="DD43" s="663">
        <v>30495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344</v>
      </c>
      <c r="CG44" s="655"/>
      <c r="CH44" s="655"/>
      <c r="CI44" s="655"/>
      <c r="CJ44" s="655"/>
      <c r="CK44" s="655"/>
      <c r="CL44" s="655"/>
      <c r="CM44" s="655"/>
      <c r="CN44" s="655"/>
      <c r="CO44" s="655"/>
      <c r="CP44" s="655"/>
      <c r="CQ44" s="656"/>
      <c r="CR44" s="657">
        <v>1885608</v>
      </c>
      <c r="CS44" s="658"/>
      <c r="CT44" s="658"/>
      <c r="CU44" s="658"/>
      <c r="CV44" s="658"/>
      <c r="CW44" s="658"/>
      <c r="CX44" s="658"/>
      <c r="CY44" s="659"/>
      <c r="CZ44" s="660">
        <v>10.7</v>
      </c>
      <c r="DA44" s="661"/>
      <c r="DB44" s="661"/>
      <c r="DC44" s="662"/>
      <c r="DD44" s="663">
        <v>379305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556417</v>
      </c>
      <c r="CS45" s="670"/>
      <c r="CT45" s="670"/>
      <c r="CU45" s="670"/>
      <c r="CV45" s="670"/>
      <c r="CW45" s="670"/>
      <c r="CX45" s="670"/>
      <c r="CY45" s="671"/>
      <c r="CZ45" s="660">
        <v>3.2</v>
      </c>
      <c r="DA45" s="672"/>
      <c r="DB45" s="672"/>
      <c r="DC45" s="673"/>
      <c r="DD45" s="663">
        <v>12431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1279154</v>
      </c>
      <c r="CS46" s="658"/>
      <c r="CT46" s="658"/>
      <c r="CU46" s="658"/>
      <c r="CV46" s="658"/>
      <c r="CW46" s="658"/>
      <c r="CX46" s="658"/>
      <c r="CY46" s="659"/>
      <c r="CZ46" s="660">
        <v>7.3</v>
      </c>
      <c r="DA46" s="661"/>
      <c r="DB46" s="661"/>
      <c r="DC46" s="662"/>
      <c r="DD46" s="663">
        <v>366786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v>116411</v>
      </c>
      <c r="CS47" s="670"/>
      <c r="CT47" s="670"/>
      <c r="CU47" s="670"/>
      <c r="CV47" s="670"/>
      <c r="CW47" s="670"/>
      <c r="CX47" s="670"/>
      <c r="CY47" s="671"/>
      <c r="CZ47" s="660">
        <v>0.7</v>
      </c>
      <c r="DA47" s="672"/>
      <c r="DB47" s="672"/>
      <c r="DC47" s="673"/>
      <c r="DD47" s="663">
        <v>77017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17614000</v>
      </c>
      <c r="CS49" s="642"/>
      <c r="CT49" s="642"/>
      <c r="CU49" s="642"/>
      <c r="CV49" s="642"/>
      <c r="CW49" s="642"/>
      <c r="CX49" s="642"/>
      <c r="CY49" s="643"/>
      <c r="CZ49" s="644">
        <v>100</v>
      </c>
      <c r="DA49" s="645"/>
      <c r="DB49" s="645"/>
      <c r="DC49" s="646"/>
      <c r="DD49" s="647">
        <v>12923527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iup5yIaRj70den/6KKwJlOsnwmZJZf8XVWHmNkxZ3dhMRBA7jopgL4T/q8bi9GUu6xo2PT7bu+F5FbwQcqShg==" saltValue="BY1c1Zy/6xn0jpDGwI5P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9" t="s">
        <v>351</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352</v>
      </c>
      <c r="DK2" s="1131"/>
      <c r="DL2" s="1131"/>
      <c r="DM2" s="1131"/>
      <c r="DN2" s="1131"/>
      <c r="DO2" s="1132"/>
      <c r="DP2" s="228"/>
      <c r="DQ2" s="1130" t="s">
        <v>353</v>
      </c>
      <c r="DR2" s="1131"/>
      <c r="DS2" s="1131"/>
      <c r="DT2" s="1131"/>
      <c r="DU2" s="1131"/>
      <c r="DV2" s="1131"/>
      <c r="DW2" s="1131"/>
      <c r="DX2" s="1131"/>
      <c r="DY2" s="1131"/>
      <c r="DZ2" s="1132"/>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8" t="s">
        <v>354</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3"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3" t="s">
        <v>370</v>
      </c>
      <c r="DH5" s="1124"/>
      <c r="DI5" s="1124"/>
      <c r="DJ5" s="1124"/>
      <c r="DK5" s="1125"/>
      <c r="DL5" s="1123" t="s">
        <v>371</v>
      </c>
      <c r="DM5" s="1124"/>
      <c r="DN5" s="1124"/>
      <c r="DO5" s="1124"/>
      <c r="DP5" s="1125"/>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6"/>
      <c r="DH6" s="1127"/>
      <c r="DI6" s="1127"/>
      <c r="DJ6" s="1127"/>
      <c r="DK6" s="1128"/>
      <c r="DL6" s="1126"/>
      <c r="DM6" s="1127"/>
      <c r="DN6" s="1127"/>
      <c r="DO6" s="1127"/>
      <c r="DP6" s="1128"/>
      <c r="DQ6" s="1040"/>
      <c r="DR6" s="1041"/>
      <c r="DS6" s="1041"/>
      <c r="DT6" s="1041"/>
      <c r="DU6" s="1042"/>
      <c r="DV6" s="1040"/>
      <c r="DW6" s="1041"/>
      <c r="DX6" s="1041"/>
      <c r="DY6" s="1041"/>
      <c r="DZ6" s="1052"/>
      <c r="EA6" s="234"/>
    </row>
    <row r="7" spans="1:131" s="235" customFormat="1" ht="26.25" customHeight="1" thickTop="1" x14ac:dyDescent="0.2">
      <c r="A7" s="236">
        <v>1</v>
      </c>
      <c r="B7" s="1086" t="s">
        <v>373</v>
      </c>
      <c r="C7" s="1087"/>
      <c r="D7" s="1087"/>
      <c r="E7" s="1087"/>
      <c r="F7" s="1087"/>
      <c r="G7" s="1087"/>
      <c r="H7" s="1087"/>
      <c r="I7" s="1087"/>
      <c r="J7" s="1087"/>
      <c r="K7" s="1087"/>
      <c r="L7" s="1087"/>
      <c r="M7" s="1087"/>
      <c r="N7" s="1087"/>
      <c r="O7" s="1087"/>
      <c r="P7" s="1088"/>
      <c r="Q7" s="1141">
        <v>18223</v>
      </c>
      <c r="R7" s="1142"/>
      <c r="S7" s="1142"/>
      <c r="T7" s="1142"/>
      <c r="U7" s="1142"/>
      <c r="V7" s="1142">
        <v>17623</v>
      </c>
      <c r="W7" s="1142"/>
      <c r="X7" s="1142"/>
      <c r="Y7" s="1142"/>
      <c r="Z7" s="1142"/>
      <c r="AA7" s="1142">
        <v>600</v>
      </c>
      <c r="AB7" s="1142"/>
      <c r="AC7" s="1142"/>
      <c r="AD7" s="1142"/>
      <c r="AE7" s="1143"/>
      <c r="AF7" s="1144">
        <v>479</v>
      </c>
      <c r="AG7" s="1145"/>
      <c r="AH7" s="1145"/>
      <c r="AI7" s="1145"/>
      <c r="AJ7" s="1146"/>
      <c r="AK7" s="1147">
        <v>618</v>
      </c>
      <c r="AL7" s="1148"/>
      <c r="AM7" s="1148"/>
      <c r="AN7" s="1148"/>
      <c r="AO7" s="1148"/>
      <c r="AP7" s="1148">
        <v>12727</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t="s">
        <v>552</v>
      </c>
      <c r="BT7" s="1139"/>
      <c r="BU7" s="1139"/>
      <c r="BV7" s="1139"/>
      <c r="BW7" s="1139"/>
      <c r="BX7" s="1139"/>
      <c r="BY7" s="1139"/>
      <c r="BZ7" s="1139"/>
      <c r="CA7" s="1139"/>
      <c r="CB7" s="1139"/>
      <c r="CC7" s="1139"/>
      <c r="CD7" s="1139"/>
      <c r="CE7" s="1139"/>
      <c r="CF7" s="1139"/>
      <c r="CG7" s="1151"/>
      <c r="CH7" s="1135">
        <v>1</v>
      </c>
      <c r="CI7" s="1136"/>
      <c r="CJ7" s="1136"/>
      <c r="CK7" s="1136"/>
      <c r="CL7" s="1137"/>
      <c r="CM7" s="1135">
        <v>72</v>
      </c>
      <c r="CN7" s="1136"/>
      <c r="CO7" s="1136"/>
      <c r="CP7" s="1136"/>
      <c r="CQ7" s="1137"/>
      <c r="CR7" s="1135">
        <v>30</v>
      </c>
      <c r="CS7" s="1136"/>
      <c r="CT7" s="1136"/>
      <c r="CU7" s="1136"/>
      <c r="CV7" s="1137"/>
      <c r="CW7" s="1135" t="s">
        <v>490</v>
      </c>
      <c r="CX7" s="1136"/>
      <c r="CY7" s="1136"/>
      <c r="CZ7" s="1136"/>
      <c r="DA7" s="1137"/>
      <c r="DB7" s="1135" t="s">
        <v>490</v>
      </c>
      <c r="DC7" s="1136"/>
      <c r="DD7" s="1136"/>
      <c r="DE7" s="1136"/>
      <c r="DF7" s="1137"/>
      <c r="DG7" s="1135" t="s">
        <v>490</v>
      </c>
      <c r="DH7" s="1136"/>
      <c r="DI7" s="1136"/>
      <c r="DJ7" s="1136"/>
      <c r="DK7" s="1137"/>
      <c r="DL7" s="1135" t="s">
        <v>490</v>
      </c>
      <c r="DM7" s="1136"/>
      <c r="DN7" s="1136"/>
      <c r="DO7" s="1136"/>
      <c r="DP7" s="1137"/>
      <c r="DQ7" s="1135" t="s">
        <v>490</v>
      </c>
      <c r="DR7" s="1136"/>
      <c r="DS7" s="1136"/>
      <c r="DT7" s="1136"/>
      <c r="DU7" s="1137"/>
      <c r="DV7" s="1138"/>
      <c r="DW7" s="1139"/>
      <c r="DX7" s="1139"/>
      <c r="DY7" s="1139"/>
      <c r="DZ7" s="1140"/>
      <c r="EA7" s="234"/>
    </row>
    <row r="8" spans="1:131" s="235" customFormat="1" ht="26.25" customHeight="1" x14ac:dyDescent="0.2">
      <c r="A8" s="238">
        <v>2</v>
      </c>
      <c r="B8" s="1066" t="s">
        <v>374</v>
      </c>
      <c r="C8" s="1067"/>
      <c r="D8" s="1067"/>
      <c r="E8" s="1067"/>
      <c r="F8" s="1067"/>
      <c r="G8" s="1067"/>
      <c r="H8" s="1067"/>
      <c r="I8" s="1067"/>
      <c r="J8" s="1067"/>
      <c r="K8" s="1067"/>
      <c r="L8" s="1067"/>
      <c r="M8" s="1067"/>
      <c r="N8" s="1067"/>
      <c r="O8" s="1067"/>
      <c r="P8" s="1068"/>
      <c r="Q8" s="1074">
        <v>8</v>
      </c>
      <c r="R8" s="1075"/>
      <c r="S8" s="1075"/>
      <c r="T8" s="1075"/>
      <c r="U8" s="1075"/>
      <c r="V8" s="1075">
        <v>8</v>
      </c>
      <c r="W8" s="1075"/>
      <c r="X8" s="1075"/>
      <c r="Y8" s="1075"/>
      <c r="Z8" s="1075"/>
      <c r="AA8" s="1075">
        <v>0</v>
      </c>
      <c r="AB8" s="1075"/>
      <c r="AC8" s="1075"/>
      <c r="AD8" s="1075"/>
      <c r="AE8" s="1076"/>
      <c r="AF8" s="1071" t="s">
        <v>122</v>
      </c>
      <c r="AG8" s="1072"/>
      <c r="AH8" s="1072"/>
      <c r="AI8" s="1072"/>
      <c r="AJ8" s="1073"/>
      <c r="AK8" s="1119">
        <v>2</v>
      </c>
      <c r="AL8" s="1120"/>
      <c r="AM8" s="1120"/>
      <c r="AN8" s="1120"/>
      <c r="AO8" s="1120"/>
      <c r="AP8" s="1120" t="s">
        <v>551</v>
      </c>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-8</v>
      </c>
      <c r="CI8" s="1026"/>
      <c r="CJ8" s="1026"/>
      <c r="CK8" s="1026"/>
      <c r="CL8" s="1027"/>
      <c r="CM8" s="1025">
        <v>220</v>
      </c>
      <c r="CN8" s="1026"/>
      <c r="CO8" s="1026"/>
      <c r="CP8" s="1026"/>
      <c r="CQ8" s="1027"/>
      <c r="CR8" s="1025">
        <v>31</v>
      </c>
      <c r="CS8" s="1026"/>
      <c r="CT8" s="1026"/>
      <c r="CU8" s="1026"/>
      <c r="CV8" s="1027"/>
      <c r="CW8" s="1025" t="s">
        <v>490</v>
      </c>
      <c r="CX8" s="1026"/>
      <c r="CY8" s="1026"/>
      <c r="CZ8" s="1026"/>
      <c r="DA8" s="1027"/>
      <c r="DB8" s="1025" t="s">
        <v>490</v>
      </c>
      <c r="DC8" s="1026"/>
      <c r="DD8" s="1026"/>
      <c r="DE8" s="1026"/>
      <c r="DF8" s="1027"/>
      <c r="DG8" s="1025" t="s">
        <v>490</v>
      </c>
      <c r="DH8" s="1026"/>
      <c r="DI8" s="1026"/>
      <c r="DJ8" s="1026"/>
      <c r="DK8" s="1027"/>
      <c r="DL8" s="1025" t="s">
        <v>490</v>
      </c>
      <c r="DM8" s="1026"/>
      <c r="DN8" s="1026"/>
      <c r="DO8" s="1026"/>
      <c r="DP8" s="1027"/>
      <c r="DQ8" s="1025" t="s">
        <v>490</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2"/>
      <c r="R22" s="1113"/>
      <c r="S22" s="1113"/>
      <c r="T22" s="1113"/>
      <c r="U22" s="1113"/>
      <c r="V22" s="1113"/>
      <c r="W22" s="1113"/>
      <c r="X22" s="1113"/>
      <c r="Y22" s="1113"/>
      <c r="Z22" s="1113"/>
      <c r="AA22" s="1113"/>
      <c r="AB22" s="1113"/>
      <c r="AC22" s="1113"/>
      <c r="AD22" s="1113"/>
      <c r="AE22" s="1114"/>
      <c r="AF22" s="1071"/>
      <c r="AG22" s="1072"/>
      <c r="AH22" s="1072"/>
      <c r="AI22" s="1072"/>
      <c r="AJ22" s="1073"/>
      <c r="AK22" s="1115"/>
      <c r="AL22" s="1116"/>
      <c r="AM22" s="1116"/>
      <c r="AN22" s="1116"/>
      <c r="AO22" s="1116"/>
      <c r="AP22" s="1116"/>
      <c r="AQ22" s="1116"/>
      <c r="AR22" s="1116"/>
      <c r="AS22" s="1116"/>
      <c r="AT22" s="1116"/>
      <c r="AU22" s="1117"/>
      <c r="AV22" s="1117"/>
      <c r="AW22" s="1117"/>
      <c r="AX22" s="1117"/>
      <c r="AY22" s="1118"/>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6">
        <v>18231</v>
      </c>
      <c r="R23" s="1100"/>
      <c r="S23" s="1100"/>
      <c r="T23" s="1100"/>
      <c r="U23" s="1100"/>
      <c r="V23" s="1100">
        <v>17631</v>
      </c>
      <c r="W23" s="1100"/>
      <c r="X23" s="1100"/>
      <c r="Y23" s="1100"/>
      <c r="Z23" s="1100"/>
      <c r="AA23" s="1100">
        <v>600</v>
      </c>
      <c r="AB23" s="1100"/>
      <c r="AC23" s="1100"/>
      <c r="AD23" s="1100"/>
      <c r="AE23" s="1107"/>
      <c r="AF23" s="1108">
        <v>479</v>
      </c>
      <c r="AG23" s="1100"/>
      <c r="AH23" s="1100"/>
      <c r="AI23" s="1100"/>
      <c r="AJ23" s="1109"/>
      <c r="AK23" s="1110"/>
      <c r="AL23" s="1111"/>
      <c r="AM23" s="1111"/>
      <c r="AN23" s="1111"/>
      <c r="AO23" s="1111"/>
      <c r="AP23" s="1100">
        <v>12727</v>
      </c>
      <c r="AQ23" s="1100"/>
      <c r="AR23" s="1100"/>
      <c r="AS23" s="1100"/>
      <c r="AT23" s="1100"/>
      <c r="AU23" s="1101"/>
      <c r="AV23" s="1101"/>
      <c r="AW23" s="1101"/>
      <c r="AX23" s="1101"/>
      <c r="AY23" s="1102"/>
      <c r="AZ23" s="1103" t="s">
        <v>122</v>
      </c>
      <c r="BA23" s="1104"/>
      <c r="BB23" s="1104"/>
      <c r="BC23" s="1104"/>
      <c r="BD23" s="1105"/>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9" t="s">
        <v>378</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8" t="s">
        <v>379</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4" t="s">
        <v>383</v>
      </c>
      <c r="AG26" s="1044"/>
      <c r="AH26" s="1044"/>
      <c r="AI26" s="1044"/>
      <c r="AJ26" s="1095"/>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6"/>
      <c r="AG27" s="1047"/>
      <c r="AH27" s="1047"/>
      <c r="AI27" s="1047"/>
      <c r="AJ27" s="1097"/>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6" t="s">
        <v>388</v>
      </c>
      <c r="C28" s="1087"/>
      <c r="D28" s="1087"/>
      <c r="E28" s="1087"/>
      <c r="F28" s="1087"/>
      <c r="G28" s="1087"/>
      <c r="H28" s="1087"/>
      <c r="I28" s="1087"/>
      <c r="J28" s="1087"/>
      <c r="K28" s="1087"/>
      <c r="L28" s="1087"/>
      <c r="M28" s="1087"/>
      <c r="N28" s="1087"/>
      <c r="O28" s="1087"/>
      <c r="P28" s="1088"/>
      <c r="Q28" s="1089">
        <v>3681</v>
      </c>
      <c r="R28" s="1090"/>
      <c r="S28" s="1090"/>
      <c r="T28" s="1090"/>
      <c r="U28" s="1090"/>
      <c r="V28" s="1090">
        <v>3678</v>
      </c>
      <c r="W28" s="1090"/>
      <c r="X28" s="1090"/>
      <c r="Y28" s="1090"/>
      <c r="Z28" s="1090"/>
      <c r="AA28" s="1090">
        <v>4</v>
      </c>
      <c r="AB28" s="1090"/>
      <c r="AC28" s="1090"/>
      <c r="AD28" s="1090"/>
      <c r="AE28" s="1091"/>
      <c r="AF28" s="1092">
        <v>4</v>
      </c>
      <c r="AG28" s="1090"/>
      <c r="AH28" s="1090"/>
      <c r="AI28" s="1090"/>
      <c r="AJ28" s="1093"/>
      <c r="AK28" s="1078">
        <v>401</v>
      </c>
      <c r="AL28" s="1079"/>
      <c r="AM28" s="1079"/>
      <c r="AN28" s="1079"/>
      <c r="AO28" s="1079"/>
      <c r="AP28" s="1080" t="s">
        <v>490</v>
      </c>
      <c r="AQ28" s="1081"/>
      <c r="AR28" s="1081"/>
      <c r="AS28" s="1081"/>
      <c r="AT28" s="1082"/>
      <c r="AU28" s="1080" t="s">
        <v>490</v>
      </c>
      <c r="AV28" s="1081"/>
      <c r="AW28" s="1081"/>
      <c r="AX28" s="1081"/>
      <c r="AY28" s="1082"/>
      <c r="AZ28" s="1083"/>
      <c r="BA28" s="1083"/>
      <c r="BB28" s="1083"/>
      <c r="BC28" s="1083"/>
      <c r="BD28" s="1083"/>
      <c r="BE28" s="1084"/>
      <c r="BF28" s="1084"/>
      <c r="BG28" s="1084"/>
      <c r="BH28" s="1084"/>
      <c r="BI28" s="1085"/>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9</v>
      </c>
      <c r="R29" s="1075"/>
      <c r="S29" s="1075"/>
      <c r="T29" s="1075"/>
      <c r="U29" s="1075"/>
      <c r="V29" s="1075">
        <v>8</v>
      </c>
      <c r="W29" s="1075"/>
      <c r="X29" s="1075"/>
      <c r="Y29" s="1075"/>
      <c r="Z29" s="1075"/>
      <c r="AA29" s="1075">
        <v>1</v>
      </c>
      <c r="AB29" s="1075"/>
      <c r="AC29" s="1075"/>
      <c r="AD29" s="1075"/>
      <c r="AE29" s="1076"/>
      <c r="AF29" s="1071">
        <v>1</v>
      </c>
      <c r="AG29" s="1072"/>
      <c r="AH29" s="1072"/>
      <c r="AI29" s="1072"/>
      <c r="AJ29" s="1073"/>
      <c r="AK29" s="1016">
        <v>6</v>
      </c>
      <c r="AL29" s="1007"/>
      <c r="AM29" s="1007"/>
      <c r="AN29" s="1007"/>
      <c r="AO29" s="1007"/>
      <c r="AP29" s="1017" t="s">
        <v>490</v>
      </c>
      <c r="AQ29" s="1015"/>
      <c r="AR29" s="1015"/>
      <c r="AS29" s="1015"/>
      <c r="AT29" s="1016"/>
      <c r="AU29" s="1017" t="s">
        <v>490</v>
      </c>
      <c r="AV29" s="1015"/>
      <c r="AW29" s="1015"/>
      <c r="AX29" s="1015"/>
      <c r="AY29" s="1016"/>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5168</v>
      </c>
      <c r="R30" s="1075"/>
      <c r="S30" s="1075"/>
      <c r="T30" s="1075"/>
      <c r="U30" s="1075"/>
      <c r="V30" s="1075">
        <v>4966</v>
      </c>
      <c r="W30" s="1075"/>
      <c r="X30" s="1075"/>
      <c r="Y30" s="1075"/>
      <c r="Z30" s="1075"/>
      <c r="AA30" s="1075">
        <v>202</v>
      </c>
      <c r="AB30" s="1075"/>
      <c r="AC30" s="1075"/>
      <c r="AD30" s="1075"/>
      <c r="AE30" s="1076"/>
      <c r="AF30" s="1071">
        <v>202</v>
      </c>
      <c r="AG30" s="1072"/>
      <c r="AH30" s="1072"/>
      <c r="AI30" s="1072"/>
      <c r="AJ30" s="1073"/>
      <c r="AK30" s="1016">
        <v>829</v>
      </c>
      <c r="AL30" s="1007"/>
      <c r="AM30" s="1007"/>
      <c r="AN30" s="1007"/>
      <c r="AO30" s="1007"/>
      <c r="AP30" s="1017" t="s">
        <v>490</v>
      </c>
      <c r="AQ30" s="1015"/>
      <c r="AR30" s="1015"/>
      <c r="AS30" s="1015"/>
      <c r="AT30" s="1016"/>
      <c r="AU30" s="1017" t="s">
        <v>490</v>
      </c>
      <c r="AV30" s="1015"/>
      <c r="AW30" s="1015"/>
      <c r="AX30" s="1015"/>
      <c r="AY30" s="1016"/>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5</v>
      </c>
      <c r="R31" s="1075"/>
      <c r="S31" s="1075"/>
      <c r="T31" s="1075"/>
      <c r="U31" s="1075"/>
      <c r="V31" s="1075">
        <v>5</v>
      </c>
      <c r="W31" s="1075"/>
      <c r="X31" s="1075"/>
      <c r="Y31" s="1075"/>
      <c r="Z31" s="1075"/>
      <c r="AA31" s="1075">
        <v>0</v>
      </c>
      <c r="AB31" s="1075"/>
      <c r="AC31" s="1075"/>
      <c r="AD31" s="1075"/>
      <c r="AE31" s="1076"/>
      <c r="AF31" s="1071" t="s">
        <v>122</v>
      </c>
      <c r="AG31" s="1072"/>
      <c r="AH31" s="1072"/>
      <c r="AI31" s="1072"/>
      <c r="AJ31" s="1073"/>
      <c r="AK31" s="1016" t="s">
        <v>551</v>
      </c>
      <c r="AL31" s="1007"/>
      <c r="AM31" s="1007"/>
      <c r="AN31" s="1007"/>
      <c r="AO31" s="1007"/>
      <c r="AP31" s="1017" t="s">
        <v>490</v>
      </c>
      <c r="AQ31" s="1015"/>
      <c r="AR31" s="1015"/>
      <c r="AS31" s="1015"/>
      <c r="AT31" s="1016"/>
      <c r="AU31" s="1017" t="s">
        <v>490</v>
      </c>
      <c r="AV31" s="1015"/>
      <c r="AW31" s="1015"/>
      <c r="AX31" s="1015"/>
      <c r="AY31" s="1016"/>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392</v>
      </c>
      <c r="C32" s="1067"/>
      <c r="D32" s="1067"/>
      <c r="E32" s="1067"/>
      <c r="F32" s="1067"/>
      <c r="G32" s="1067"/>
      <c r="H32" s="1067"/>
      <c r="I32" s="1067"/>
      <c r="J32" s="1067"/>
      <c r="K32" s="1067"/>
      <c r="L32" s="1067"/>
      <c r="M32" s="1067"/>
      <c r="N32" s="1067"/>
      <c r="O32" s="1067"/>
      <c r="P32" s="1068"/>
      <c r="Q32" s="1074">
        <v>425</v>
      </c>
      <c r="R32" s="1075"/>
      <c r="S32" s="1075"/>
      <c r="T32" s="1075"/>
      <c r="U32" s="1075"/>
      <c r="V32" s="1075">
        <v>424</v>
      </c>
      <c r="W32" s="1075"/>
      <c r="X32" s="1075"/>
      <c r="Y32" s="1075"/>
      <c r="Z32" s="1075"/>
      <c r="AA32" s="1075">
        <v>1</v>
      </c>
      <c r="AB32" s="1075"/>
      <c r="AC32" s="1075"/>
      <c r="AD32" s="1075"/>
      <c r="AE32" s="1076"/>
      <c r="AF32" s="1071">
        <v>1</v>
      </c>
      <c r="AG32" s="1072"/>
      <c r="AH32" s="1072"/>
      <c r="AI32" s="1072"/>
      <c r="AJ32" s="1073"/>
      <c r="AK32" s="1016">
        <v>160</v>
      </c>
      <c r="AL32" s="1007"/>
      <c r="AM32" s="1007"/>
      <c r="AN32" s="1007"/>
      <c r="AO32" s="1007"/>
      <c r="AP32" s="1017" t="s">
        <v>490</v>
      </c>
      <c r="AQ32" s="1015"/>
      <c r="AR32" s="1015"/>
      <c r="AS32" s="1015"/>
      <c r="AT32" s="1016"/>
      <c r="AU32" s="1017" t="s">
        <v>490</v>
      </c>
      <c r="AV32" s="1015"/>
      <c r="AW32" s="1015"/>
      <c r="AX32" s="1015"/>
      <c r="AY32" s="1016"/>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393</v>
      </c>
      <c r="C33" s="1067"/>
      <c r="D33" s="1067"/>
      <c r="E33" s="1067"/>
      <c r="F33" s="1067"/>
      <c r="G33" s="1067"/>
      <c r="H33" s="1067"/>
      <c r="I33" s="1067"/>
      <c r="J33" s="1067"/>
      <c r="K33" s="1067"/>
      <c r="L33" s="1067"/>
      <c r="M33" s="1067"/>
      <c r="N33" s="1067"/>
      <c r="O33" s="1067"/>
      <c r="P33" s="1068"/>
      <c r="Q33" s="1074">
        <v>552</v>
      </c>
      <c r="R33" s="1075"/>
      <c r="S33" s="1075"/>
      <c r="T33" s="1075"/>
      <c r="U33" s="1075"/>
      <c r="V33" s="1075">
        <v>656</v>
      </c>
      <c r="W33" s="1075"/>
      <c r="X33" s="1075"/>
      <c r="Y33" s="1075"/>
      <c r="Z33" s="1075"/>
      <c r="AA33" s="1075">
        <v>-104</v>
      </c>
      <c r="AB33" s="1075"/>
      <c r="AC33" s="1075"/>
      <c r="AD33" s="1075"/>
      <c r="AE33" s="1076"/>
      <c r="AF33" s="1071">
        <v>130</v>
      </c>
      <c r="AG33" s="1072"/>
      <c r="AH33" s="1072"/>
      <c r="AI33" s="1072"/>
      <c r="AJ33" s="1073"/>
      <c r="AK33" s="1016">
        <v>36</v>
      </c>
      <c r="AL33" s="1007"/>
      <c r="AM33" s="1007"/>
      <c r="AN33" s="1007"/>
      <c r="AO33" s="1007"/>
      <c r="AP33" s="1007">
        <v>1858</v>
      </c>
      <c r="AQ33" s="1007"/>
      <c r="AR33" s="1007"/>
      <c r="AS33" s="1007"/>
      <c r="AT33" s="1007"/>
      <c r="AU33" s="1007">
        <v>251</v>
      </c>
      <c r="AV33" s="1007"/>
      <c r="AW33" s="1007"/>
      <c r="AX33" s="1007"/>
      <c r="AY33" s="1007"/>
      <c r="AZ33" s="1077"/>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395</v>
      </c>
      <c r="C34" s="1067"/>
      <c r="D34" s="1067"/>
      <c r="E34" s="1067"/>
      <c r="F34" s="1067"/>
      <c r="G34" s="1067"/>
      <c r="H34" s="1067"/>
      <c r="I34" s="1067"/>
      <c r="J34" s="1067"/>
      <c r="K34" s="1067"/>
      <c r="L34" s="1067"/>
      <c r="M34" s="1067"/>
      <c r="N34" s="1067"/>
      <c r="O34" s="1067"/>
      <c r="P34" s="1068"/>
      <c r="Q34" s="1074">
        <v>555</v>
      </c>
      <c r="R34" s="1075"/>
      <c r="S34" s="1075"/>
      <c r="T34" s="1075"/>
      <c r="U34" s="1075"/>
      <c r="V34" s="1075">
        <v>597</v>
      </c>
      <c r="W34" s="1075"/>
      <c r="X34" s="1075"/>
      <c r="Y34" s="1075"/>
      <c r="Z34" s="1075"/>
      <c r="AA34" s="1075">
        <v>-42</v>
      </c>
      <c r="AB34" s="1075"/>
      <c r="AC34" s="1075"/>
      <c r="AD34" s="1075"/>
      <c r="AE34" s="1076"/>
      <c r="AF34" s="1071">
        <v>256</v>
      </c>
      <c r="AG34" s="1072"/>
      <c r="AH34" s="1072"/>
      <c r="AI34" s="1072"/>
      <c r="AJ34" s="1073"/>
      <c r="AK34" s="1016">
        <v>3</v>
      </c>
      <c r="AL34" s="1007"/>
      <c r="AM34" s="1007"/>
      <c r="AN34" s="1007"/>
      <c r="AO34" s="1007"/>
      <c r="AP34" s="1007">
        <v>277</v>
      </c>
      <c r="AQ34" s="1007"/>
      <c r="AR34" s="1007"/>
      <c r="AS34" s="1007"/>
      <c r="AT34" s="1007"/>
      <c r="AU34" s="1007">
        <v>0</v>
      </c>
      <c r="AV34" s="1007"/>
      <c r="AW34" s="1007"/>
      <c r="AX34" s="1007"/>
      <c r="AY34" s="1007"/>
      <c r="AZ34" s="1077"/>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396</v>
      </c>
      <c r="C35" s="1067"/>
      <c r="D35" s="1067"/>
      <c r="E35" s="1067"/>
      <c r="F35" s="1067"/>
      <c r="G35" s="1067"/>
      <c r="H35" s="1067"/>
      <c r="I35" s="1067"/>
      <c r="J35" s="1067"/>
      <c r="K35" s="1067"/>
      <c r="L35" s="1067"/>
      <c r="M35" s="1067"/>
      <c r="N35" s="1067"/>
      <c r="O35" s="1067"/>
      <c r="P35" s="1068"/>
      <c r="Q35" s="1074">
        <v>1048</v>
      </c>
      <c r="R35" s="1075"/>
      <c r="S35" s="1075"/>
      <c r="T35" s="1075"/>
      <c r="U35" s="1075"/>
      <c r="V35" s="1075">
        <v>863</v>
      </c>
      <c r="W35" s="1075"/>
      <c r="X35" s="1075"/>
      <c r="Y35" s="1075"/>
      <c r="Z35" s="1075"/>
      <c r="AA35" s="1075">
        <v>185</v>
      </c>
      <c r="AB35" s="1075"/>
      <c r="AC35" s="1075"/>
      <c r="AD35" s="1075"/>
      <c r="AE35" s="1076"/>
      <c r="AF35" s="1071">
        <v>44</v>
      </c>
      <c r="AG35" s="1072"/>
      <c r="AH35" s="1072"/>
      <c r="AI35" s="1072"/>
      <c r="AJ35" s="1073"/>
      <c r="AK35" s="1016">
        <v>626</v>
      </c>
      <c r="AL35" s="1007"/>
      <c r="AM35" s="1007"/>
      <c r="AN35" s="1007"/>
      <c r="AO35" s="1007"/>
      <c r="AP35" s="1007">
        <v>7875</v>
      </c>
      <c r="AQ35" s="1007"/>
      <c r="AR35" s="1007"/>
      <c r="AS35" s="1007"/>
      <c r="AT35" s="1007"/>
      <c r="AU35" s="1007">
        <v>6009</v>
      </c>
      <c r="AV35" s="1007"/>
      <c r="AW35" s="1007"/>
      <c r="AX35" s="1007"/>
      <c r="AY35" s="1007"/>
      <c r="AZ35" s="1077"/>
      <c r="BA35" s="1077"/>
      <c r="BB35" s="1077"/>
      <c r="BC35" s="1077"/>
      <c r="BD35" s="1077"/>
      <c r="BE35" s="1008" t="s">
        <v>394</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397</v>
      </c>
      <c r="C36" s="1067"/>
      <c r="D36" s="1067"/>
      <c r="E36" s="1067"/>
      <c r="F36" s="1067"/>
      <c r="G36" s="1067"/>
      <c r="H36" s="1067"/>
      <c r="I36" s="1067"/>
      <c r="J36" s="1067"/>
      <c r="K36" s="1067"/>
      <c r="L36" s="1067"/>
      <c r="M36" s="1067"/>
      <c r="N36" s="1067"/>
      <c r="O36" s="1067"/>
      <c r="P36" s="1068"/>
      <c r="Q36" s="1074">
        <v>2537</v>
      </c>
      <c r="R36" s="1075"/>
      <c r="S36" s="1075"/>
      <c r="T36" s="1075"/>
      <c r="U36" s="1075"/>
      <c r="V36" s="1075">
        <v>2568</v>
      </c>
      <c r="W36" s="1075"/>
      <c r="X36" s="1075"/>
      <c r="Y36" s="1075"/>
      <c r="Z36" s="1075"/>
      <c r="AA36" s="1075">
        <v>-31</v>
      </c>
      <c r="AB36" s="1075"/>
      <c r="AC36" s="1075"/>
      <c r="AD36" s="1075"/>
      <c r="AE36" s="1076"/>
      <c r="AF36" s="1071">
        <v>226</v>
      </c>
      <c r="AG36" s="1072"/>
      <c r="AH36" s="1072"/>
      <c r="AI36" s="1072"/>
      <c r="AJ36" s="1073"/>
      <c r="AK36" s="1016">
        <v>489</v>
      </c>
      <c r="AL36" s="1007"/>
      <c r="AM36" s="1007"/>
      <c r="AN36" s="1007"/>
      <c r="AO36" s="1007"/>
      <c r="AP36" s="1007">
        <v>1418</v>
      </c>
      <c r="AQ36" s="1007"/>
      <c r="AR36" s="1007"/>
      <c r="AS36" s="1007"/>
      <c r="AT36" s="1007"/>
      <c r="AU36" s="1007">
        <v>955</v>
      </c>
      <c r="AV36" s="1007"/>
      <c r="AW36" s="1007"/>
      <c r="AX36" s="1007"/>
      <c r="AY36" s="1007"/>
      <c r="AZ36" s="1077"/>
      <c r="BA36" s="1077"/>
      <c r="BB36" s="1077"/>
      <c r="BC36" s="1077"/>
      <c r="BD36" s="1077"/>
      <c r="BE36" s="1008" t="s">
        <v>394</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864</v>
      </c>
      <c r="AG63" s="995"/>
      <c r="AH63" s="995"/>
      <c r="AI63" s="995"/>
      <c r="AJ63" s="1058"/>
      <c r="AK63" s="1059"/>
      <c r="AL63" s="999"/>
      <c r="AM63" s="999"/>
      <c r="AN63" s="999"/>
      <c r="AO63" s="999"/>
      <c r="AP63" s="995">
        <v>11428</v>
      </c>
      <c r="AQ63" s="995"/>
      <c r="AR63" s="995"/>
      <c r="AS63" s="995"/>
      <c r="AT63" s="995"/>
      <c r="AU63" s="995">
        <v>7215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401</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402</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1455</v>
      </c>
      <c r="R68" s="1018"/>
      <c r="S68" s="1018"/>
      <c r="T68" s="1018"/>
      <c r="U68" s="1018"/>
      <c r="V68" s="1018">
        <v>1419</v>
      </c>
      <c r="W68" s="1018"/>
      <c r="X68" s="1018"/>
      <c r="Y68" s="1018"/>
      <c r="Z68" s="1018"/>
      <c r="AA68" s="1018">
        <v>36</v>
      </c>
      <c r="AB68" s="1018"/>
      <c r="AC68" s="1018"/>
      <c r="AD68" s="1018"/>
      <c r="AE68" s="1018"/>
      <c r="AF68" s="1018">
        <v>36</v>
      </c>
      <c r="AG68" s="1018"/>
      <c r="AH68" s="1018"/>
      <c r="AI68" s="1018"/>
      <c r="AJ68" s="1018"/>
      <c r="AK68" s="1018" t="s">
        <v>551</v>
      </c>
      <c r="AL68" s="1018"/>
      <c r="AM68" s="1018"/>
      <c r="AN68" s="1018"/>
      <c r="AO68" s="1018"/>
      <c r="AP68" s="1018">
        <v>183</v>
      </c>
      <c r="AQ68" s="1018"/>
      <c r="AR68" s="1018"/>
      <c r="AS68" s="1018"/>
      <c r="AT68" s="1018"/>
      <c r="AU68" s="1018">
        <v>93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241</v>
      </c>
      <c r="R69" s="1007"/>
      <c r="S69" s="1007"/>
      <c r="T69" s="1007"/>
      <c r="U69" s="1007"/>
      <c r="V69" s="1007">
        <v>235</v>
      </c>
      <c r="W69" s="1007"/>
      <c r="X69" s="1007"/>
      <c r="Y69" s="1007"/>
      <c r="Z69" s="1007"/>
      <c r="AA69" s="1007">
        <v>6</v>
      </c>
      <c r="AB69" s="1007"/>
      <c r="AC69" s="1007"/>
      <c r="AD69" s="1007"/>
      <c r="AE69" s="1007"/>
      <c r="AF69" s="1007">
        <v>6</v>
      </c>
      <c r="AG69" s="1007"/>
      <c r="AH69" s="1007"/>
      <c r="AI69" s="1007"/>
      <c r="AJ69" s="1007"/>
      <c r="AK69" s="1007" t="s">
        <v>551</v>
      </c>
      <c r="AL69" s="1007"/>
      <c r="AM69" s="1007"/>
      <c r="AN69" s="1007"/>
      <c r="AO69" s="1007"/>
      <c r="AP69" s="1007" t="s">
        <v>490</v>
      </c>
      <c r="AQ69" s="1007"/>
      <c r="AR69" s="1007"/>
      <c r="AS69" s="1007"/>
      <c r="AT69" s="1007"/>
      <c r="AU69" s="1007" t="s">
        <v>490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556</v>
      </c>
      <c r="C70" s="1011"/>
      <c r="D70" s="1011"/>
      <c r="E70" s="1011"/>
      <c r="F70" s="1011"/>
      <c r="G70" s="1011"/>
      <c r="H70" s="1011"/>
      <c r="I70" s="1011"/>
      <c r="J70" s="1011"/>
      <c r="K70" s="1011"/>
      <c r="L70" s="1011"/>
      <c r="M70" s="1011"/>
      <c r="N70" s="1011"/>
      <c r="O70" s="1011"/>
      <c r="P70" s="1012"/>
      <c r="Q70" s="1013">
        <v>539</v>
      </c>
      <c r="R70" s="1007"/>
      <c r="S70" s="1007"/>
      <c r="T70" s="1007"/>
      <c r="U70" s="1007"/>
      <c r="V70" s="1007">
        <v>523</v>
      </c>
      <c r="W70" s="1007"/>
      <c r="X70" s="1007"/>
      <c r="Y70" s="1007"/>
      <c r="Z70" s="1007"/>
      <c r="AA70" s="1007">
        <v>15</v>
      </c>
      <c r="AB70" s="1007"/>
      <c r="AC70" s="1007"/>
      <c r="AD70" s="1007"/>
      <c r="AE70" s="1007"/>
      <c r="AF70" s="1007">
        <v>15</v>
      </c>
      <c r="AG70" s="1007"/>
      <c r="AH70" s="1007"/>
      <c r="AI70" s="1007"/>
      <c r="AJ70" s="1007"/>
      <c r="AK70" s="1007" t="s">
        <v>551</v>
      </c>
      <c r="AL70" s="1007"/>
      <c r="AM70" s="1007"/>
      <c r="AN70" s="1007"/>
      <c r="AO70" s="1007"/>
      <c r="AP70" s="1007" t="s">
        <v>490</v>
      </c>
      <c r="AQ70" s="1007"/>
      <c r="AR70" s="1007"/>
      <c r="AS70" s="1007"/>
      <c r="AT70" s="1007"/>
      <c r="AU70" s="1007" t="s">
        <v>490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557</v>
      </c>
      <c r="C71" s="1011"/>
      <c r="D71" s="1011"/>
      <c r="E71" s="1011"/>
      <c r="F71" s="1011"/>
      <c r="G71" s="1011"/>
      <c r="H71" s="1011"/>
      <c r="I71" s="1011"/>
      <c r="J71" s="1011"/>
      <c r="K71" s="1011"/>
      <c r="L71" s="1011"/>
      <c r="M71" s="1011"/>
      <c r="N71" s="1011"/>
      <c r="O71" s="1011"/>
      <c r="P71" s="1012"/>
      <c r="Q71" s="1013">
        <v>4627</v>
      </c>
      <c r="R71" s="1007"/>
      <c r="S71" s="1007"/>
      <c r="T71" s="1007"/>
      <c r="U71" s="1007"/>
      <c r="V71" s="1007">
        <v>4362</v>
      </c>
      <c r="W71" s="1007"/>
      <c r="X71" s="1007"/>
      <c r="Y71" s="1007"/>
      <c r="Z71" s="1007"/>
      <c r="AA71" s="1007">
        <v>265</v>
      </c>
      <c r="AB71" s="1007"/>
      <c r="AC71" s="1007"/>
      <c r="AD71" s="1007"/>
      <c r="AE71" s="1007"/>
      <c r="AF71" s="1007">
        <v>265</v>
      </c>
      <c r="AG71" s="1007"/>
      <c r="AH71" s="1007"/>
      <c r="AI71" s="1007"/>
      <c r="AJ71" s="1007"/>
      <c r="AK71" s="1007">
        <v>7</v>
      </c>
      <c r="AL71" s="1007"/>
      <c r="AM71" s="1007"/>
      <c r="AN71" s="1007"/>
      <c r="AO71" s="1007"/>
      <c r="AP71" s="1007" t="s">
        <v>490</v>
      </c>
      <c r="AQ71" s="1007"/>
      <c r="AR71" s="1007"/>
      <c r="AS71" s="1007"/>
      <c r="AT71" s="1007"/>
      <c r="AU71" s="1007" t="s">
        <v>490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558</v>
      </c>
      <c r="C72" s="1011"/>
      <c r="D72" s="1011"/>
      <c r="E72" s="1011"/>
      <c r="F72" s="1011"/>
      <c r="G72" s="1011"/>
      <c r="H72" s="1011"/>
      <c r="I72" s="1011"/>
      <c r="J72" s="1011"/>
      <c r="K72" s="1011"/>
      <c r="L72" s="1011"/>
      <c r="M72" s="1011"/>
      <c r="N72" s="1011"/>
      <c r="O72" s="1011"/>
      <c r="P72" s="1012"/>
      <c r="Q72" s="1013">
        <v>83</v>
      </c>
      <c r="R72" s="1007"/>
      <c r="S72" s="1007"/>
      <c r="T72" s="1007"/>
      <c r="U72" s="1007"/>
      <c r="V72" s="1007">
        <v>74</v>
      </c>
      <c r="W72" s="1007"/>
      <c r="X72" s="1007"/>
      <c r="Y72" s="1007"/>
      <c r="Z72" s="1007"/>
      <c r="AA72" s="1007">
        <v>9</v>
      </c>
      <c r="AB72" s="1007"/>
      <c r="AC72" s="1007"/>
      <c r="AD72" s="1007"/>
      <c r="AE72" s="1007"/>
      <c r="AF72" s="1007">
        <v>9</v>
      </c>
      <c r="AG72" s="1007"/>
      <c r="AH72" s="1007"/>
      <c r="AI72" s="1007"/>
      <c r="AJ72" s="1007"/>
      <c r="AK72" s="1007" t="s">
        <v>551</v>
      </c>
      <c r="AL72" s="1007"/>
      <c r="AM72" s="1007"/>
      <c r="AN72" s="1007"/>
      <c r="AO72" s="1007"/>
      <c r="AP72" s="1007" t="s">
        <v>490</v>
      </c>
      <c r="AQ72" s="1007"/>
      <c r="AR72" s="1007"/>
      <c r="AS72" s="1007"/>
      <c r="AT72" s="1007"/>
      <c r="AU72" s="1007" t="s">
        <v>490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559</v>
      </c>
      <c r="C73" s="1011"/>
      <c r="D73" s="1011"/>
      <c r="E73" s="1011"/>
      <c r="F73" s="1011"/>
      <c r="G73" s="1011"/>
      <c r="H73" s="1011"/>
      <c r="I73" s="1011"/>
      <c r="J73" s="1011"/>
      <c r="K73" s="1011"/>
      <c r="L73" s="1011"/>
      <c r="M73" s="1011"/>
      <c r="N73" s="1011"/>
      <c r="O73" s="1011"/>
      <c r="P73" s="1012"/>
      <c r="Q73" s="1013">
        <v>118</v>
      </c>
      <c r="R73" s="1007"/>
      <c r="S73" s="1007"/>
      <c r="T73" s="1007"/>
      <c r="U73" s="1007"/>
      <c r="V73" s="1007">
        <v>106</v>
      </c>
      <c r="W73" s="1007"/>
      <c r="X73" s="1007"/>
      <c r="Y73" s="1007"/>
      <c r="Z73" s="1007"/>
      <c r="AA73" s="1007">
        <v>12</v>
      </c>
      <c r="AB73" s="1007"/>
      <c r="AC73" s="1007"/>
      <c r="AD73" s="1007"/>
      <c r="AE73" s="1007"/>
      <c r="AF73" s="1007">
        <v>12</v>
      </c>
      <c r="AG73" s="1007"/>
      <c r="AH73" s="1007"/>
      <c r="AI73" s="1007"/>
      <c r="AJ73" s="1007"/>
      <c r="AK73" s="1007" t="s">
        <v>551</v>
      </c>
      <c r="AL73" s="1007"/>
      <c r="AM73" s="1007"/>
      <c r="AN73" s="1007"/>
      <c r="AO73" s="1007"/>
      <c r="AP73" s="1007" t="s">
        <v>490</v>
      </c>
      <c r="AQ73" s="1007"/>
      <c r="AR73" s="1007"/>
      <c r="AS73" s="1007"/>
      <c r="AT73" s="1007"/>
      <c r="AU73" s="1007" t="s">
        <v>490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560</v>
      </c>
      <c r="C74" s="1011"/>
      <c r="D74" s="1011"/>
      <c r="E74" s="1011"/>
      <c r="F74" s="1011"/>
      <c r="G74" s="1011"/>
      <c r="H74" s="1011"/>
      <c r="I74" s="1011"/>
      <c r="J74" s="1011"/>
      <c r="K74" s="1011"/>
      <c r="L74" s="1011"/>
      <c r="M74" s="1011"/>
      <c r="N74" s="1011"/>
      <c r="O74" s="1011"/>
      <c r="P74" s="1012"/>
      <c r="Q74" s="1013">
        <v>590</v>
      </c>
      <c r="R74" s="1007"/>
      <c r="S74" s="1007"/>
      <c r="T74" s="1007"/>
      <c r="U74" s="1007"/>
      <c r="V74" s="1007">
        <v>542</v>
      </c>
      <c r="W74" s="1007"/>
      <c r="X74" s="1007"/>
      <c r="Y74" s="1007"/>
      <c r="Z74" s="1007"/>
      <c r="AA74" s="1007">
        <v>48</v>
      </c>
      <c r="AB74" s="1007"/>
      <c r="AC74" s="1007"/>
      <c r="AD74" s="1007"/>
      <c r="AE74" s="1007"/>
      <c r="AF74" s="1007">
        <v>48</v>
      </c>
      <c r="AG74" s="1007"/>
      <c r="AH74" s="1007"/>
      <c r="AI74" s="1007"/>
      <c r="AJ74" s="1007"/>
      <c r="AK74" s="1007" t="s">
        <v>551</v>
      </c>
      <c r="AL74" s="1007"/>
      <c r="AM74" s="1007"/>
      <c r="AN74" s="1007"/>
      <c r="AO74" s="1007"/>
      <c r="AP74" s="1007" t="s">
        <v>490</v>
      </c>
      <c r="AQ74" s="1007"/>
      <c r="AR74" s="1007"/>
      <c r="AS74" s="1007"/>
      <c r="AT74" s="1007"/>
      <c r="AU74" s="1007" t="s">
        <v>490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561</v>
      </c>
      <c r="C75" s="1011"/>
      <c r="D75" s="1011"/>
      <c r="E75" s="1011"/>
      <c r="F75" s="1011"/>
      <c r="G75" s="1011"/>
      <c r="H75" s="1011"/>
      <c r="I75" s="1011"/>
      <c r="J75" s="1011"/>
      <c r="K75" s="1011"/>
      <c r="L75" s="1011"/>
      <c r="M75" s="1011"/>
      <c r="N75" s="1011"/>
      <c r="O75" s="1011"/>
      <c r="P75" s="1012"/>
      <c r="Q75" s="1014">
        <v>153545</v>
      </c>
      <c r="R75" s="1015"/>
      <c r="S75" s="1015"/>
      <c r="T75" s="1015"/>
      <c r="U75" s="1016"/>
      <c r="V75" s="1017">
        <v>151526</v>
      </c>
      <c r="W75" s="1015"/>
      <c r="X75" s="1015"/>
      <c r="Y75" s="1015"/>
      <c r="Z75" s="1016"/>
      <c r="AA75" s="1017">
        <v>2019</v>
      </c>
      <c r="AB75" s="1015"/>
      <c r="AC75" s="1015"/>
      <c r="AD75" s="1015"/>
      <c r="AE75" s="1016"/>
      <c r="AF75" s="1017">
        <v>2019</v>
      </c>
      <c r="AG75" s="1015"/>
      <c r="AH75" s="1015"/>
      <c r="AI75" s="1015"/>
      <c r="AJ75" s="1016"/>
      <c r="AK75" s="1017">
        <v>1106</v>
      </c>
      <c r="AL75" s="1015"/>
      <c r="AM75" s="1015"/>
      <c r="AN75" s="1015"/>
      <c r="AO75" s="1016"/>
      <c r="AP75" s="1017" t="s">
        <v>490</v>
      </c>
      <c r="AQ75" s="1015"/>
      <c r="AR75" s="1015"/>
      <c r="AS75" s="1015"/>
      <c r="AT75" s="1016"/>
      <c r="AU75" s="1017" t="s">
        <v>490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2411</v>
      </c>
      <c r="AG88" s="995"/>
      <c r="AH88" s="995"/>
      <c r="AI88" s="995"/>
      <c r="AJ88" s="995"/>
      <c r="AK88" s="999"/>
      <c r="AL88" s="999"/>
      <c r="AM88" s="999"/>
      <c r="AN88" s="999"/>
      <c r="AO88" s="999"/>
      <c r="AP88" s="995">
        <v>183</v>
      </c>
      <c r="AQ88" s="995"/>
      <c r="AR88" s="995"/>
      <c r="AS88" s="995"/>
      <c r="AT88" s="995"/>
      <c r="AU88" s="995">
        <v>93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61</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1661456</v>
      </c>
      <c r="AB110" s="925"/>
      <c r="AC110" s="925"/>
      <c r="AD110" s="925"/>
      <c r="AE110" s="926"/>
      <c r="AF110" s="927">
        <v>1582827</v>
      </c>
      <c r="AG110" s="925"/>
      <c r="AH110" s="925"/>
      <c r="AI110" s="925"/>
      <c r="AJ110" s="926"/>
      <c r="AK110" s="927">
        <v>1516980</v>
      </c>
      <c r="AL110" s="925"/>
      <c r="AM110" s="925"/>
      <c r="AN110" s="925"/>
      <c r="AO110" s="926"/>
      <c r="AP110" s="928">
        <v>17.5</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13604799</v>
      </c>
      <c r="BR110" s="878"/>
      <c r="BS110" s="878"/>
      <c r="BT110" s="878"/>
      <c r="BU110" s="878"/>
      <c r="BV110" s="878">
        <v>12904512</v>
      </c>
      <c r="BW110" s="878"/>
      <c r="BX110" s="878"/>
      <c r="BY110" s="878"/>
      <c r="BZ110" s="878"/>
      <c r="CA110" s="878">
        <v>12727096</v>
      </c>
      <c r="CB110" s="878"/>
      <c r="CC110" s="878"/>
      <c r="CD110" s="878"/>
      <c r="CE110" s="878"/>
      <c r="CF110" s="902">
        <v>147.19999999999999</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114925</v>
      </c>
      <c r="BR111" s="853"/>
      <c r="BS111" s="853"/>
      <c r="BT111" s="853"/>
      <c r="BU111" s="853"/>
      <c r="BV111" s="853">
        <v>95655</v>
      </c>
      <c r="BW111" s="853"/>
      <c r="BX111" s="853"/>
      <c r="BY111" s="853"/>
      <c r="BZ111" s="853"/>
      <c r="CA111" s="853">
        <v>76370</v>
      </c>
      <c r="CB111" s="853"/>
      <c r="CC111" s="853"/>
      <c r="CD111" s="853"/>
      <c r="CE111" s="853"/>
      <c r="CF111" s="911">
        <v>0.9</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8150716</v>
      </c>
      <c r="BR112" s="853"/>
      <c r="BS112" s="853"/>
      <c r="BT112" s="853"/>
      <c r="BU112" s="853"/>
      <c r="BV112" s="853">
        <v>7687520</v>
      </c>
      <c r="BW112" s="853"/>
      <c r="BX112" s="853"/>
      <c r="BY112" s="853"/>
      <c r="BZ112" s="853"/>
      <c r="CA112" s="853">
        <v>7214806</v>
      </c>
      <c r="CB112" s="853"/>
      <c r="CC112" s="853"/>
      <c r="CD112" s="853"/>
      <c r="CE112" s="853"/>
      <c r="CF112" s="911">
        <v>83.4</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767891</v>
      </c>
      <c r="AB113" s="955"/>
      <c r="AC113" s="955"/>
      <c r="AD113" s="955"/>
      <c r="AE113" s="956"/>
      <c r="AF113" s="957">
        <v>758719</v>
      </c>
      <c r="AG113" s="955"/>
      <c r="AH113" s="955"/>
      <c r="AI113" s="955"/>
      <c r="AJ113" s="956"/>
      <c r="AK113" s="957">
        <v>745691</v>
      </c>
      <c r="AL113" s="955"/>
      <c r="AM113" s="955"/>
      <c r="AN113" s="955"/>
      <c r="AO113" s="956"/>
      <c r="AP113" s="958">
        <v>8.6</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266925</v>
      </c>
      <c r="BR113" s="853"/>
      <c r="BS113" s="853"/>
      <c r="BT113" s="853"/>
      <c r="BU113" s="853"/>
      <c r="BV113" s="853">
        <v>138767</v>
      </c>
      <c r="BW113" s="853"/>
      <c r="BX113" s="853"/>
      <c r="BY113" s="853"/>
      <c r="BZ113" s="853"/>
      <c r="CA113" s="853">
        <v>93143</v>
      </c>
      <c r="CB113" s="853"/>
      <c r="CC113" s="853"/>
      <c r="CD113" s="853"/>
      <c r="CE113" s="853"/>
      <c r="CF113" s="911">
        <v>1.1000000000000001</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187163</v>
      </c>
      <c r="AB114" s="816"/>
      <c r="AC114" s="816"/>
      <c r="AD114" s="816"/>
      <c r="AE114" s="817"/>
      <c r="AF114" s="818">
        <v>177882</v>
      </c>
      <c r="AG114" s="816"/>
      <c r="AH114" s="816"/>
      <c r="AI114" s="816"/>
      <c r="AJ114" s="817"/>
      <c r="AK114" s="818">
        <v>57841</v>
      </c>
      <c r="AL114" s="816"/>
      <c r="AM114" s="816"/>
      <c r="AN114" s="816"/>
      <c r="AO114" s="817"/>
      <c r="AP114" s="860">
        <v>0.7</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1477879</v>
      </c>
      <c r="BR114" s="853"/>
      <c r="BS114" s="853"/>
      <c r="BT114" s="853"/>
      <c r="BU114" s="853"/>
      <c r="BV114" s="853">
        <v>1618782</v>
      </c>
      <c r="BW114" s="853"/>
      <c r="BX114" s="853"/>
      <c r="BY114" s="853"/>
      <c r="BZ114" s="853"/>
      <c r="CA114" s="853">
        <v>1640728</v>
      </c>
      <c r="CB114" s="853"/>
      <c r="CC114" s="853"/>
      <c r="CD114" s="853"/>
      <c r="CE114" s="853"/>
      <c r="CF114" s="911">
        <v>19</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32707</v>
      </c>
      <c r="AB115" s="955"/>
      <c r="AC115" s="955"/>
      <c r="AD115" s="955"/>
      <c r="AE115" s="956"/>
      <c r="AF115" s="957">
        <v>22320</v>
      </c>
      <c r="AG115" s="955"/>
      <c r="AH115" s="955"/>
      <c r="AI115" s="955"/>
      <c r="AJ115" s="956"/>
      <c r="AK115" s="957">
        <v>19380</v>
      </c>
      <c r="AL115" s="955"/>
      <c r="AM115" s="955"/>
      <c r="AN115" s="955"/>
      <c r="AO115" s="956"/>
      <c r="AP115" s="958">
        <v>0.2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2649217</v>
      </c>
      <c r="AB117" s="939"/>
      <c r="AC117" s="939"/>
      <c r="AD117" s="939"/>
      <c r="AE117" s="940"/>
      <c r="AF117" s="941">
        <v>2541748</v>
      </c>
      <c r="AG117" s="939"/>
      <c r="AH117" s="939"/>
      <c r="AI117" s="939"/>
      <c r="AJ117" s="940"/>
      <c r="AK117" s="941">
        <v>2339892</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23615244</v>
      </c>
      <c r="BR119" s="881"/>
      <c r="BS119" s="881"/>
      <c r="BT119" s="881"/>
      <c r="BU119" s="881"/>
      <c r="BV119" s="881">
        <v>22445236</v>
      </c>
      <c r="BW119" s="881"/>
      <c r="BX119" s="881"/>
      <c r="BY119" s="881"/>
      <c r="BZ119" s="881"/>
      <c r="CA119" s="881">
        <v>21752143</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114925</v>
      </c>
      <c r="DH119" s="800"/>
      <c r="DI119" s="800"/>
      <c r="DJ119" s="800"/>
      <c r="DK119" s="801"/>
      <c r="DL119" s="802">
        <v>95655</v>
      </c>
      <c r="DM119" s="800"/>
      <c r="DN119" s="800"/>
      <c r="DO119" s="800"/>
      <c r="DP119" s="801"/>
      <c r="DQ119" s="802">
        <v>76370</v>
      </c>
      <c r="DR119" s="800"/>
      <c r="DS119" s="800"/>
      <c r="DT119" s="800"/>
      <c r="DU119" s="801"/>
      <c r="DV119" s="884">
        <v>0.9</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3684165</v>
      </c>
      <c r="BR120" s="878"/>
      <c r="BS120" s="878"/>
      <c r="BT120" s="878"/>
      <c r="BU120" s="878"/>
      <c r="BV120" s="878">
        <v>4041353</v>
      </c>
      <c r="BW120" s="878"/>
      <c r="BX120" s="878"/>
      <c r="BY120" s="878"/>
      <c r="BZ120" s="878"/>
      <c r="CA120" s="878">
        <v>4224510</v>
      </c>
      <c r="CB120" s="878"/>
      <c r="CC120" s="878"/>
      <c r="CD120" s="878"/>
      <c r="CE120" s="878"/>
      <c r="CF120" s="902">
        <v>48.8</v>
      </c>
      <c r="CG120" s="903"/>
      <c r="CH120" s="903"/>
      <c r="CI120" s="903"/>
      <c r="CJ120" s="903"/>
      <c r="CK120" s="904" t="s">
        <v>448</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6235806</v>
      </c>
      <c r="DH120" s="878"/>
      <c r="DI120" s="878"/>
      <c r="DJ120" s="878"/>
      <c r="DK120" s="878"/>
      <c r="DL120" s="878">
        <v>5901654</v>
      </c>
      <c r="DM120" s="878"/>
      <c r="DN120" s="878"/>
      <c r="DO120" s="878"/>
      <c r="DP120" s="878"/>
      <c r="DQ120" s="878">
        <v>6008506</v>
      </c>
      <c r="DR120" s="878"/>
      <c r="DS120" s="878"/>
      <c r="DT120" s="878"/>
      <c r="DU120" s="878"/>
      <c r="DV120" s="879">
        <v>69.5</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281815</v>
      </c>
      <c r="BR121" s="853"/>
      <c r="BS121" s="853"/>
      <c r="BT121" s="853"/>
      <c r="BU121" s="853"/>
      <c r="BV121" s="853">
        <v>247132</v>
      </c>
      <c r="BW121" s="853"/>
      <c r="BX121" s="853"/>
      <c r="BY121" s="853"/>
      <c r="BZ121" s="853"/>
      <c r="CA121" s="853">
        <v>218243</v>
      </c>
      <c r="CB121" s="853"/>
      <c r="CC121" s="853"/>
      <c r="CD121" s="853"/>
      <c r="CE121" s="853"/>
      <c r="CF121" s="911">
        <v>2.5</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1082929</v>
      </c>
      <c r="DH121" s="853"/>
      <c r="DI121" s="853"/>
      <c r="DJ121" s="853"/>
      <c r="DK121" s="853"/>
      <c r="DL121" s="853">
        <v>1047795</v>
      </c>
      <c r="DM121" s="853"/>
      <c r="DN121" s="853"/>
      <c r="DO121" s="853"/>
      <c r="DP121" s="853"/>
      <c r="DQ121" s="853">
        <v>955442</v>
      </c>
      <c r="DR121" s="853"/>
      <c r="DS121" s="853"/>
      <c r="DT121" s="853"/>
      <c r="DU121" s="853"/>
      <c r="DV121" s="830">
        <v>11</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16335465</v>
      </c>
      <c r="BR122" s="881"/>
      <c r="BS122" s="881"/>
      <c r="BT122" s="881"/>
      <c r="BU122" s="881"/>
      <c r="BV122" s="881">
        <v>15578956</v>
      </c>
      <c r="BW122" s="881"/>
      <c r="BX122" s="881"/>
      <c r="BY122" s="881"/>
      <c r="BZ122" s="881"/>
      <c r="CA122" s="881">
        <v>15082903</v>
      </c>
      <c r="CB122" s="881"/>
      <c r="CC122" s="881"/>
      <c r="CD122" s="881"/>
      <c r="CE122" s="881"/>
      <c r="CF122" s="882">
        <v>174.4</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256190</v>
      </c>
      <c r="DH122" s="853"/>
      <c r="DI122" s="853"/>
      <c r="DJ122" s="853"/>
      <c r="DK122" s="853"/>
      <c r="DL122" s="853">
        <v>230793</v>
      </c>
      <c r="DM122" s="853"/>
      <c r="DN122" s="853"/>
      <c r="DO122" s="853"/>
      <c r="DP122" s="853"/>
      <c r="DQ122" s="853">
        <v>250858</v>
      </c>
      <c r="DR122" s="853"/>
      <c r="DS122" s="853"/>
      <c r="DT122" s="853"/>
      <c r="DU122" s="853"/>
      <c r="DV122" s="830">
        <v>2.9</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20301445</v>
      </c>
      <c r="BR123" s="869"/>
      <c r="BS123" s="869"/>
      <c r="BT123" s="869"/>
      <c r="BU123" s="869"/>
      <c r="BV123" s="869">
        <v>19867441</v>
      </c>
      <c r="BW123" s="869"/>
      <c r="BX123" s="869"/>
      <c r="BY123" s="869"/>
      <c r="BZ123" s="869"/>
      <c r="CA123" s="869">
        <v>19525656</v>
      </c>
      <c r="CB123" s="869"/>
      <c r="CC123" s="869"/>
      <c r="CD123" s="869"/>
      <c r="CE123" s="869"/>
      <c r="CF123" s="784"/>
      <c r="CG123" s="785"/>
      <c r="CH123" s="785"/>
      <c r="CI123" s="785"/>
      <c r="CJ123" s="870"/>
      <c r="CK123" s="905"/>
      <c r="CL123" s="891"/>
      <c r="CM123" s="891"/>
      <c r="CN123" s="891"/>
      <c r="CO123" s="892"/>
      <c r="CP123" s="871" t="s">
        <v>395</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36.6</v>
      </c>
      <c r="BR124" s="867"/>
      <c r="BS124" s="867"/>
      <c r="BT124" s="867"/>
      <c r="BU124" s="867"/>
      <c r="BV124" s="867">
        <v>29.7</v>
      </c>
      <c r="BW124" s="867"/>
      <c r="BX124" s="867"/>
      <c r="BY124" s="867"/>
      <c r="BZ124" s="867"/>
      <c r="CA124" s="867">
        <v>25.7</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v>575791</v>
      </c>
      <c r="DH124" s="800"/>
      <c r="DI124" s="800"/>
      <c r="DJ124" s="800"/>
      <c r="DK124" s="801"/>
      <c r="DL124" s="802">
        <v>507278</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19275</v>
      </c>
      <c r="AB126" s="816"/>
      <c r="AC126" s="816"/>
      <c r="AD126" s="816"/>
      <c r="AE126" s="817"/>
      <c r="AF126" s="818">
        <v>19270</v>
      </c>
      <c r="AG126" s="816"/>
      <c r="AH126" s="816"/>
      <c r="AI126" s="816"/>
      <c r="AJ126" s="817"/>
      <c r="AK126" s="818">
        <v>19285</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13432</v>
      </c>
      <c r="AB127" s="816"/>
      <c r="AC127" s="816"/>
      <c r="AD127" s="816"/>
      <c r="AE127" s="817"/>
      <c r="AF127" s="818">
        <v>3050</v>
      </c>
      <c r="AG127" s="816"/>
      <c r="AH127" s="816"/>
      <c r="AI127" s="816"/>
      <c r="AJ127" s="817"/>
      <c r="AK127" s="818">
        <v>95</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42552</v>
      </c>
      <c r="AB128" s="837"/>
      <c r="AC128" s="837"/>
      <c r="AD128" s="837"/>
      <c r="AE128" s="838"/>
      <c r="AF128" s="839">
        <v>41584</v>
      </c>
      <c r="AG128" s="837"/>
      <c r="AH128" s="837"/>
      <c r="AI128" s="837"/>
      <c r="AJ128" s="838"/>
      <c r="AK128" s="839">
        <v>34628</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13.29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10810996</v>
      </c>
      <c r="AB129" s="816"/>
      <c r="AC129" s="816"/>
      <c r="AD129" s="816"/>
      <c r="AE129" s="817"/>
      <c r="AF129" s="818">
        <v>10343907</v>
      </c>
      <c r="AG129" s="816"/>
      <c r="AH129" s="816"/>
      <c r="AI129" s="816"/>
      <c r="AJ129" s="817"/>
      <c r="AK129" s="818">
        <v>10250340</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18.29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1770517</v>
      </c>
      <c r="AB130" s="816"/>
      <c r="AC130" s="816"/>
      <c r="AD130" s="816"/>
      <c r="AE130" s="817"/>
      <c r="AF130" s="818">
        <v>1693388</v>
      </c>
      <c r="AG130" s="816"/>
      <c r="AH130" s="816"/>
      <c r="AI130" s="816"/>
      <c r="AJ130" s="817"/>
      <c r="AK130" s="818">
        <v>1602211</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9040479</v>
      </c>
      <c r="AB131" s="800"/>
      <c r="AC131" s="800"/>
      <c r="AD131" s="800"/>
      <c r="AE131" s="801"/>
      <c r="AF131" s="802">
        <v>8650519</v>
      </c>
      <c r="AG131" s="800"/>
      <c r="AH131" s="800"/>
      <c r="AI131" s="800"/>
      <c r="AJ131" s="801"/>
      <c r="AK131" s="802">
        <v>8648129</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25.7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9.2489347080000002</v>
      </c>
      <c r="AB132" s="781"/>
      <c r="AC132" s="781"/>
      <c r="AD132" s="781"/>
      <c r="AE132" s="782"/>
      <c r="AF132" s="783">
        <v>9.3263305939999999</v>
      </c>
      <c r="AG132" s="781"/>
      <c r="AH132" s="781"/>
      <c r="AI132" s="781"/>
      <c r="AJ132" s="782"/>
      <c r="AK132" s="783">
        <v>8.129538771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9.4</v>
      </c>
      <c r="AB133" s="760"/>
      <c r="AC133" s="760"/>
      <c r="AD133" s="760"/>
      <c r="AE133" s="761"/>
      <c r="AF133" s="759">
        <v>9.3000000000000007</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VZA8gfGcvpevNNV2tvPP94u4/4Q6lw5aLXGEnZvbF5gY9haZwmOM1Da0daRjqcdLSsj88xsS68rnfVWrv/gGA==" saltValue="s4xK27+ARujrFafS55mY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e7HBOMf1tNd0ddMeCs4QYo3MHHYaWX3OfIg50I94Qam156ySz8eOixK78ZGLIbxcsXjP3YSdYB6s0zG80Pluw==" saltValue="TuaDbq5OJixvgmFKZJxO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gydgiZvBm0eag+1HARij8ELhIa7ymJsYFfawIE6MMZfhp15UZZHnenV4XDGky0v9Hent1W7ccUZsynV6zQoJA==" saltValue="w45H+BaU+wDdEJqx2hSb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486</v>
      </c>
      <c r="AL9" s="1170"/>
      <c r="AM9" s="1170"/>
      <c r="AN9" s="1171"/>
      <c r="AO9" s="281">
        <v>2296810</v>
      </c>
      <c r="AP9" s="281">
        <v>95645</v>
      </c>
      <c r="AQ9" s="282">
        <v>107616</v>
      </c>
      <c r="AR9" s="283">
        <v>-11.1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487</v>
      </c>
      <c r="AL10" s="1170"/>
      <c r="AM10" s="1170"/>
      <c r="AN10" s="1171"/>
      <c r="AO10" s="284">
        <v>611989</v>
      </c>
      <c r="AP10" s="284">
        <v>25485</v>
      </c>
      <c r="AQ10" s="285">
        <v>10095</v>
      </c>
      <c r="AR10" s="286">
        <v>152.5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488</v>
      </c>
      <c r="AL11" s="1170"/>
      <c r="AM11" s="1170"/>
      <c r="AN11" s="1171"/>
      <c r="AO11" s="284">
        <v>95262</v>
      </c>
      <c r="AP11" s="284">
        <v>3967</v>
      </c>
      <c r="AQ11" s="285">
        <v>1704</v>
      </c>
      <c r="AR11" s="286">
        <v>132.80000000000001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489</v>
      </c>
      <c r="AL12" s="1170"/>
      <c r="AM12" s="1170"/>
      <c r="AN12" s="1171"/>
      <c r="AO12" s="284" t="s">
        <v>490</v>
      </c>
      <c r="AP12" s="284" t="s">
        <v>490</v>
      </c>
      <c r="AQ12" s="285">
        <v>7</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491</v>
      </c>
      <c r="AL13" s="1170"/>
      <c r="AM13" s="1170"/>
      <c r="AN13" s="1171"/>
      <c r="AO13" s="284">
        <v>146854</v>
      </c>
      <c r="AP13" s="284">
        <v>6115</v>
      </c>
      <c r="AQ13" s="285">
        <v>4110</v>
      </c>
      <c r="AR13" s="286">
        <v>48.8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492</v>
      </c>
      <c r="AL14" s="1170"/>
      <c r="AM14" s="1170"/>
      <c r="AN14" s="1171"/>
      <c r="AO14" s="284">
        <v>42800</v>
      </c>
      <c r="AP14" s="284">
        <v>1782</v>
      </c>
      <c r="AQ14" s="285">
        <v>2451</v>
      </c>
      <c r="AR14" s="286">
        <v>-27.3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493</v>
      </c>
      <c r="AL15" s="1173"/>
      <c r="AM15" s="1173"/>
      <c r="AN15" s="1174"/>
      <c r="AO15" s="284">
        <v>-87036</v>
      </c>
      <c r="AP15" s="284">
        <v>-3624</v>
      </c>
      <c r="AQ15" s="285">
        <v>-6399</v>
      </c>
      <c r="AR15" s="286">
        <v>-43.4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3106679</v>
      </c>
      <c r="AP16" s="284">
        <v>129369</v>
      </c>
      <c r="AQ16" s="285">
        <v>119584</v>
      </c>
      <c r="AR16" s="286">
        <v>8.1999999999999993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498</v>
      </c>
      <c r="AL21" s="1176"/>
      <c r="AM21" s="1176"/>
      <c r="AN21" s="1177"/>
      <c r="AO21" s="297">
        <v>10.29</v>
      </c>
      <c r="AP21" s="298">
        <v>10.86</v>
      </c>
      <c r="AQ21" s="299">
        <v>-0.56999999999999995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499</v>
      </c>
      <c r="AL22" s="1176"/>
      <c r="AM22" s="1176"/>
      <c r="AN22" s="1177"/>
      <c r="AO22" s="302">
        <v>96.3</v>
      </c>
      <c r="AP22" s="303">
        <v>97.3</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8" t="s">
        <v>500</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503</v>
      </c>
      <c r="AL32" s="1160"/>
      <c r="AM32" s="1160"/>
      <c r="AN32" s="1161"/>
      <c r="AO32" s="312">
        <v>1516980</v>
      </c>
      <c r="AP32" s="312">
        <v>63171</v>
      </c>
      <c r="AQ32" s="313">
        <v>75090</v>
      </c>
      <c r="AR32" s="314">
        <v>-15.9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504</v>
      </c>
      <c r="AL33" s="1160"/>
      <c r="AM33" s="1160"/>
      <c r="AN33" s="1161"/>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505</v>
      </c>
      <c r="AL34" s="1160"/>
      <c r="AM34" s="1160"/>
      <c r="AN34" s="1161"/>
      <c r="AO34" s="312" t="s">
        <v>490</v>
      </c>
      <c r="AP34" s="312" t="s">
        <v>490</v>
      </c>
      <c r="AQ34" s="313">
        <v>1</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506</v>
      </c>
      <c r="AL35" s="1160"/>
      <c r="AM35" s="1160"/>
      <c r="AN35" s="1161"/>
      <c r="AO35" s="312">
        <v>745691</v>
      </c>
      <c r="AP35" s="312">
        <v>31052</v>
      </c>
      <c r="AQ35" s="313">
        <v>17211</v>
      </c>
      <c r="AR35" s="314">
        <v>80.400000000000006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507</v>
      </c>
      <c r="AL36" s="1160"/>
      <c r="AM36" s="1160"/>
      <c r="AN36" s="1161"/>
      <c r="AO36" s="312">
        <v>57841</v>
      </c>
      <c r="AP36" s="312">
        <v>2409</v>
      </c>
      <c r="AQ36" s="313">
        <v>2478</v>
      </c>
      <c r="AR36" s="314">
        <v>-2.8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508</v>
      </c>
      <c r="AL37" s="1160"/>
      <c r="AM37" s="1160"/>
      <c r="AN37" s="1161"/>
      <c r="AO37" s="312">
        <v>19380</v>
      </c>
      <c r="AP37" s="312">
        <v>807</v>
      </c>
      <c r="AQ37" s="313">
        <v>654</v>
      </c>
      <c r="AR37" s="314">
        <v>23.4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509</v>
      </c>
      <c r="AL38" s="1163"/>
      <c r="AM38" s="1163"/>
      <c r="AN38" s="1164"/>
      <c r="AO38" s="315" t="s">
        <v>490</v>
      </c>
      <c r="AP38" s="315" t="s">
        <v>490</v>
      </c>
      <c r="AQ38" s="316">
        <v>4</v>
      </c>
      <c r="AR38" s="304" t="s">
        <v>490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510</v>
      </c>
      <c r="AL39" s="1163"/>
      <c r="AM39" s="1163"/>
      <c r="AN39" s="1164"/>
      <c r="AO39" s="312">
        <v>-34628</v>
      </c>
      <c r="AP39" s="312">
        <v>-1442</v>
      </c>
      <c r="AQ39" s="313">
        <v>-3502</v>
      </c>
      <c r="AR39" s="314">
        <v>-58.8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511</v>
      </c>
      <c r="AL40" s="1160"/>
      <c r="AM40" s="1160"/>
      <c r="AN40" s="1161"/>
      <c r="AO40" s="312">
        <v>-1602211</v>
      </c>
      <c r="AP40" s="312">
        <v>-66720</v>
      </c>
      <c r="AQ40" s="313">
        <v>-63750</v>
      </c>
      <c r="AR40" s="314">
        <v>4.7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703053</v>
      </c>
      <c r="AP41" s="312">
        <v>29277</v>
      </c>
      <c r="AQ41" s="313">
        <v>28185</v>
      </c>
      <c r="AR41" s="314">
        <v>3.9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481</v>
      </c>
      <c r="AN49" s="1154" t="s">
        <v>514</v>
      </c>
      <c r="AO49" s="1155"/>
      <c r="AP49" s="1155"/>
      <c r="AQ49" s="1155"/>
      <c r="AR49" s="115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765486</v>
      </c>
      <c r="AN51" s="334">
        <v>28472</v>
      </c>
      <c r="AO51" s="335">
        <v>-45</v>
      </c>
      <c r="AP51" s="336">
        <v>94081</v>
      </c>
      <c r="AQ51" s="337">
        <v>10.5</v>
      </c>
      <c r="AR51" s="338">
        <v>-55.5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459806</v>
      </c>
      <c r="AN52" s="342">
        <v>17102</v>
      </c>
      <c r="AO52" s="343">
        <v>-16.899999999999999</v>
      </c>
      <c r="AP52" s="344">
        <v>48949</v>
      </c>
      <c r="AQ52" s="345">
        <v>11.5</v>
      </c>
      <c r="AR52" s="346">
        <v>-28.4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1219794</v>
      </c>
      <c r="AN53" s="334">
        <v>46475</v>
      </c>
      <c r="AO53" s="335">
        <v>63.2</v>
      </c>
      <c r="AP53" s="336">
        <v>92632</v>
      </c>
      <c r="AQ53" s="337">
        <v>-1.5</v>
      </c>
      <c r="AR53" s="338">
        <v>64.7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716422</v>
      </c>
      <c r="AN54" s="342">
        <v>27296</v>
      </c>
      <c r="AO54" s="343">
        <v>59.6</v>
      </c>
      <c r="AP54" s="344">
        <v>47978</v>
      </c>
      <c r="AQ54" s="345">
        <v>-2</v>
      </c>
      <c r="AR54" s="346">
        <v>61.6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1621025</v>
      </c>
      <c r="AN55" s="334">
        <v>63492</v>
      </c>
      <c r="AO55" s="335">
        <v>36.6</v>
      </c>
      <c r="AP55" s="336">
        <v>96469</v>
      </c>
      <c r="AQ55" s="337">
        <v>4.0999999999999996</v>
      </c>
      <c r="AR55" s="338">
        <v>32.5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1366279</v>
      </c>
      <c r="AN56" s="342">
        <v>53515</v>
      </c>
      <c r="AO56" s="343">
        <v>96.1</v>
      </c>
      <c r="AP56" s="344">
        <v>49775</v>
      </c>
      <c r="AQ56" s="345">
        <v>3.7</v>
      </c>
      <c r="AR56" s="346">
        <v>92.4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1369364</v>
      </c>
      <c r="AN57" s="334">
        <v>55252</v>
      </c>
      <c r="AO57" s="335">
        <v>-13</v>
      </c>
      <c r="AP57" s="336">
        <v>85743</v>
      </c>
      <c r="AQ57" s="337">
        <v>-11.1</v>
      </c>
      <c r="AR57" s="338">
        <v>-1.9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1020604</v>
      </c>
      <c r="AN58" s="342">
        <v>41180</v>
      </c>
      <c r="AO58" s="343">
        <v>-23</v>
      </c>
      <c r="AP58" s="344">
        <v>45231</v>
      </c>
      <c r="AQ58" s="345">
        <v>-9.1</v>
      </c>
      <c r="AR58" s="346">
        <v>-13.9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1885608</v>
      </c>
      <c r="AN59" s="334">
        <v>78521</v>
      </c>
      <c r="AO59" s="335">
        <v>42.1</v>
      </c>
      <c r="AP59" s="336">
        <v>92509</v>
      </c>
      <c r="AQ59" s="337">
        <v>7.9</v>
      </c>
      <c r="AR59" s="338">
        <v>34.200000000000003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1279154</v>
      </c>
      <c r="AN60" s="342">
        <v>53267</v>
      </c>
      <c r="AO60" s="343">
        <v>29.4</v>
      </c>
      <c r="AP60" s="344">
        <v>52274</v>
      </c>
      <c r="AQ60" s="345">
        <v>15.6</v>
      </c>
      <c r="AR60" s="346">
        <v>13.8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1372255</v>
      </c>
      <c r="AN61" s="349">
        <v>54442</v>
      </c>
      <c r="AO61" s="350">
        <v>16.8</v>
      </c>
      <c r="AP61" s="351">
        <v>92287</v>
      </c>
      <c r="AQ61" s="352">
        <v>2</v>
      </c>
      <c r="AR61" s="338">
        <v>14.8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968453</v>
      </c>
      <c r="AN62" s="342">
        <v>38472</v>
      </c>
      <c r="AO62" s="343">
        <v>29</v>
      </c>
      <c r="AP62" s="344">
        <v>48841</v>
      </c>
      <c r="AQ62" s="345">
        <v>3.9</v>
      </c>
      <c r="AR62" s="346">
        <v>25.1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txVHu5YmJ+Uk08p+qYVIdnl4B192jU/nNF/ShNrb+1HCpCTLeHgCmpMwybOPs/vqZH9w/w9O/KQ5574Gc+7S1w==" saltValue="F6OwWsc1miGrXopTgRJT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HnWyTjhSkWqvem7rGp65TX/PnIyDzWiMzxQAT8X2p0tfFH/q47JZAEYOs45L8wbDHKluo7uz12yHnoddmFfBuQ==" saltValue="0jSqY5WyG+m72LZ2B9yg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RAHBSXBekZ69XZ1jMlCfW8J39BceVF87C6Lvp0hUL1VkogmnpFyYNdfd8ijx5SStrk5ElbvMSVdKXrOCZrwOQg==" saltValue="DIm6IlD1ZiQwp4N+sTk0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8" t="s">
        <v>3</v>
      </c>
      <c r="D47" s="1178"/>
      <c r="E47" s="1179"/>
      <c r="F47" s="11">
        <v>13.31</v>
      </c>
      <c r="G47" s="12">
        <v>17.829999999999998</v>
      </c>
      <c r="H47" s="12">
        <v>23.48</v>
      </c>
      <c r="I47" s="12">
        <v>22.75</v>
      </c>
      <c r="J47" s="13">
        <v>24.29</v>
      </c>
    </row>
    <row r="48" spans="2:10" ht="57.75" customHeight="1" x14ac:dyDescent="0.2">
      <c r="B48" s="14"/>
      <c r="C48" s="1180" t="s">
        <v>4</v>
      </c>
      <c r="D48" s="1180"/>
      <c r="E48" s="1181"/>
      <c r="F48" s="15">
        <v>3.87</v>
      </c>
      <c r="G48" s="16">
        <v>5.23</v>
      </c>
      <c r="H48" s="16">
        <v>4.0599999999999996</v>
      </c>
      <c r="I48" s="16">
        <v>4.3899999999999997</v>
      </c>
      <c r="J48" s="17">
        <v>4.67</v>
      </c>
    </row>
    <row r="49" spans="2:10" ht="57.75" customHeight="1" thickBot="1" x14ac:dyDescent="0.25">
      <c r="B49" s="18"/>
      <c r="C49" s="1182" t="s">
        <v>5</v>
      </c>
      <c r="D49" s="1182"/>
      <c r="E49" s="1183"/>
      <c r="F49" s="19">
        <v>2.3199999999999998</v>
      </c>
      <c r="G49" s="20">
        <v>4.3600000000000003</v>
      </c>
      <c r="H49" s="20">
        <v>2.86</v>
      </c>
      <c r="I49" s="20" t="s">
        <v>533</v>
      </c>
      <c r="J49" s="21" t="s">
        <v>534</v>
      </c>
    </row>
    <row r="50" spans="2:10" ht="13" x14ac:dyDescent="0.2"/>
  </sheetData>
  <sheetProtection algorithmName="SHA-512" hashValue="NdIX+eMFeL7KCDgCkulxD4w5sexREi6VPXh6l4DiEQrGXE5JjYWytGorbI9gmHXd/QAmLs8Q66hPlpnKLIIMcQ==" saltValue="P7QdHoQwnzszviuKTv2W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2025-03-14T05:36:07Z</cp:lastPrinted>
  <dcterms:created xsi:type="dcterms:W3CDTF">2025-02-19T00:44:38Z</dcterms:created>
  <dcterms:modified xsi:type="dcterms:W3CDTF">2025-09-18T00:31:57Z</dcterms:modified>
  <cp:category/>
</cp:coreProperties>
</file>