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8.11.9\homes\admin\01zaisei\▼財政状況資料集\15 R6-7（R5年度決算）\16 市町村→県\01秋田市　△\03_最終確認\県→市\"/>
    </mc:Choice>
  </mc:AlternateContent>
  <xr:revisionPtr revIDLastSave="0" documentId="13_ncr:1_{39E58779-911A-48C5-A46F-75C49F035ECD}"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AM38" i="10"/>
  <c r="U38" i="10"/>
  <c r="AM37" i="10"/>
  <c r="U37" i="10"/>
  <c r="C34" i="10"/>
  <c r="U34" i="10" l="1"/>
  <c r="U35" i="10" s="1"/>
  <c r="U36" i="10" s="1"/>
  <c r="C35" i="10"/>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l="1"/>
  <c r="BE35" i="10" l="1"/>
  <c r="BE36" i="10" l="1"/>
  <c r="BE37" i="10" s="1"/>
  <c r="BW34" i="10" s="1"/>
  <c r="BW35" i="10" s="1"/>
  <c r="BW36" i="10" s="1"/>
  <c r="BW37"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<sst xmlns="http://schemas.openxmlformats.org/spreadsheetml/2006/main" count="1161" uniqueCount="606">
  <si>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</si>
  <si>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</si>
  <si>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</si>
  <si>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</si>
  <si>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</si>
  <si>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</si>
  <si>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</si>
  <si>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</si>
  <si>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</si>
  <si>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</si>
  <si>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</si>
  <si>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</si>
  <si>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</si>
  <si>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</si>
  <si>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</si>
  <si>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</si>
  <si>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</si>
  <si>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</si>
  <si>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</si>
  <si>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</si>
  <si>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</si>
  <si>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</si>
  <si>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</si>
  <si>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</si>
  <si>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</si>
  <si>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</si>
  <si>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</si>
  <si>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</si>
  <si>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</si>
  <si>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</si>
  <si>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</si>
  <si>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</si>
  <si>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</si>
  <si>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</si>
  <si>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</si>
  <si>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</si>
  <si>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</si>
  <si>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</si>
  <si>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</si>
  <si>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</si>
  <si>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</si>
  <si>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</si>
  <si>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</si>
  <si>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</si>
  <si>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</si>
  <si>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</si>
  <si>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</si>
  <si>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</si>
  <si>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</si>
  <si>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</si>
  <si>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</si>
  <si>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</si>
  <si>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</si>
  <si>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</si>
  <si>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</si>
  <si>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</si>
  <si>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</si>
  <si>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</si>
  <si>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</si>
  <si>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</si>
  <si>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</si>
  <si>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</si>
  <si>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</si>
  <si>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</si>
  <si>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</si>
  <si>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</si>
  <si>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</si>
  <si>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</si>
  <si>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</si>
  <si>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</si>
  <si>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</si>
  <si>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</si>
  <si>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</si>
  <si>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</si>
  <si>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</si>
  <si>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</si>
  <si>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</si>
  <si>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</si>
  <si>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</si>
  <si>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</si>
  <si>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</si>
  <si>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</si>
  <si>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</si>
  <si>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</si>
  <si>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</si>
  <si>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</si>
  <si>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</si>
  <si>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</si>
  <si>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</si>
  <si>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</si>
  <si>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</si>
  <si>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</si>
  <si>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</si>
  <si>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</si>
  <si>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秋田市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</si>
  <si>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</si>
  <si>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</si>
  <si>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</si>
  <si>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</si>
  <si>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</si>
  <si>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</si>
  <si>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</si>
  <si>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</si>
  <si>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</si>
  <si>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</si>
  <si>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</si>
  <si>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</si>
  <si>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</si>
  <si>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</si>
  <si>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</si>
  <si>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</si>
  <si>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</si>
  <si>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</si>
  <si>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</si>
  <si>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</si>
  <si>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</si>
  <si>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</si>
  <si>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</si>
  <si>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</si>
  <si>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</si>
  <si>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</si>
  <si>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</si>
  <si>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</si>
  <si>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</si>
  <si>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</si>
  <si>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</si>
  <si>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</si>
  <si>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</si>
  <si>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</si>
  <si>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</si>
  <si>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</si>
  <si>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</si>
  <si>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</si>
  <si>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</si>
  <si>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</si>
  <si>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</si>
  <si>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</si>
  <si>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</si>
  <si>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</si>
  <si>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</si>
  <si>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</si>
  <si>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</si>
  <si>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</si>
  <si>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</si>
  <si>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</si>
  <si>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</si>
  <si>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</si>
  <si>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</si>
  <si>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</si>
  <si>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</si>
  <si>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</si>
  <si>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</si>
  <si>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</si>
  <si>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</si>
  <si>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</si>
  <si>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</si>
  <si>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</si>
  <si>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</si>
  <si>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</si>
  <si>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</si>
  <si>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</si>
  <si>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</si>
  <si>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</si>
  <si>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</si>
  <si>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</si>
  <si>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</si>
  <si>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</si>
  <si>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</si>
  <si>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</si>
  <si>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</si>
  <si>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</si>
  <si>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</si>
  <si>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</si>
  <si>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</si>
  <si>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</si>
  <si>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</si>
  <si>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</si>
  <si>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</si>
  <si>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</si>
  <si>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</si>
  <si>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</si>
  <si>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</si>
  <si>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</si>
  <si>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</si>
  <si>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</si>
  <si>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</si>
  <si>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</si>
  <si>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</si>
  <si>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</si>
  <si>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</si>
  <si>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</si>
  <si>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</si>
  <si>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</si>
  <si>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</si>
  <si>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</si>
  <si>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</si>
  <si>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</si>
  <si>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</si>
  <si>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</si>
  <si>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</si>
  <si>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</si>
  <si>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</si>
  <si>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</si>
  <si>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秋田県秋田市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</si>
  <si>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</si>
  <si>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</si>
  <si>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</si>
  <si>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</si>
  <si>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</si>
  <si>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</si>
  <si>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</si>
  <si>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</si>
  <si>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</si>
  <si>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</si>
  <si>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</si>
  <si>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</si>
  <si>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</si>
  <si>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</si>
  <si>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</si>
  <si>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</si>
  <si>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</si>
  <si>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</si>
  <si>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</si>
  <si>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</si>
  <si>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</si>
  <si>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</si>
  <si>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</si>
  <si>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</si>
  <si>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</si>
  <si>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</si>
  <si>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</si>
  <si>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</si>
  <si>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</si>
  <si>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</si>
  <si>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</si>
  <si>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</si>
  <si>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</si>
  <si>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</si>
  <si>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</si>
  <si>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</si>
  <si>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</si>
  <si>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</si>
  <si>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</si>
  <si>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</si>
  <si>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</si>
  <si>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</si>
  <si>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</si>
  <si>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</si>
  <si>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</si>
  <si>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</si>
  <si>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</si>
  <si>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</si>
  <si>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</si>
  <si>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</si>
  <si>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</si>
  <si>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</si>
  <si>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</si>
  <si>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</si>
  <si>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</si>
  <si>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</si>
  <si>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</si>
  <si>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</si>
  <si>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</si>
  <si>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</si>
  <si>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</si>
  <si>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</si>
  <si>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</si>
  <si>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</si>
  <si>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</si>
  <si>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</si>
  <si>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</si>
  <si>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</si>
  <si>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</si>
  <si>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</si>
  <si>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</si>
  <si>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</si>
  <si>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</si>
  <si>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</si>
  <si>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</si>
  <si>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</si>
  <si>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</si>
  <si>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</si>
  <si>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</si>
  <si>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</si>
  <si>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</si>
  <si>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</si>
  <si>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</si>
  <si>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</si>
  <si>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</si>
  <si>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</si>
  <si>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</si>
  <si>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</si>
  <si>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</si>
  <si>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</si>
  <si>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</si>
  <si>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</si>
  <si>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</si>
  <si>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</si>
  <si>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</si>
  <si>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</si>
  <si>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</si>
  <si>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</si>
  <si>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</si>
  <si>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</si>
  <si>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</si>
  <si>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</si>
  <si>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</si>
  <si>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</si>
  <si>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</si>
  <si>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</si>
  <si>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</si>
  <si>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</si>
  <si>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</si>
  <si>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</si>
  <si>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</si>
  <si>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</si>
  <si>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</si>
  <si>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</si>
  <si>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</si>
  <si>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</si>
  <si>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</si>
  <si>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</si>
  <si>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</si>
  <si>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</si>
  <si>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</si>
  <si>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</si>
  <si>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</si>
  <si>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</si>
  <si>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</si>
  <si>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</si>
  <si>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</si>
  <si>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</si>
  <si>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</si>
  <si>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</si>
  <si>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</si>
  <si>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</si>
  <si>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</si>
  <si>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</si>
  <si>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</si>
  <si>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</si>
  <si>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</si>
  <si>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</si>
  <si>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</si>
  <si>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</si>
  <si>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</si>
  <si>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</si>
  <si>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</si>
  <si>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</si>
  <si>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</si>
  <si>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</si>
  <si>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</si>
  <si>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</si>
  <si>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</si>
  <si>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</si>
  <si>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秋田県秋田市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</si>
  <si>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</si>
  <si>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</si>
  <si>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</si>
  <si>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</si>
  <si>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</si>
  <si>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</si>
  <si>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</si>
  <si>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</si>
  <si>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</si>
  <si>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</si>
  <si>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</si>
  <si>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</si>
  <si>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</si>
  <si>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</si>
  <si>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</si>
  <si>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</si>
  <si>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</si>
  <si>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</si>
  <si>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</si>
  <si>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</si>
  <si>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土地区画整理会計</t>
    <phoneticPr fontId="5"/>
  </si>
  <si>
    <t>市有林会計</t>
    <phoneticPr fontId="5"/>
  </si>
  <si>
    <t>市営墓地会計</t>
    <phoneticPr fontId="5"/>
  </si>
  <si>
    <t>病院事業債管理会計</t>
    <phoneticPr fontId="5"/>
  </si>
  <si>
    <t>学校給食費会計</t>
    <phoneticPr fontId="5"/>
  </si>
  <si>
    <t>母子父子寡婦福祉資金貸付事業会計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</si>
  <si>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</si>
  <si>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</si>
  <si>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</si>
  <si>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</si>
  <si>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</si>
  <si>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</si>
  <si>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</si>
  <si>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</si>
  <si>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</si>
  <si>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</si>
  <si>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</si>
  <si>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</si>
  <si>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</si>
  <si>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</si>
  <si>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</si>
  <si>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</si>
  <si>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</si>
  <si>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</si>
  <si>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下水道事業会計</t>
    <phoneticPr fontId="5"/>
  </si>
  <si>
    <t>農業集落排水事業会計</t>
    <phoneticPr fontId="5"/>
  </si>
  <si>
    <t>秋田市中央卸売市場会計</t>
    <phoneticPr fontId="5"/>
  </si>
  <si>
    <t>法非適用企業</t>
    <phoneticPr fontId="5"/>
  </si>
  <si>
    <t>秋田市公設地方卸売市場会計</t>
    <phoneticPr fontId="5"/>
  </si>
  <si>
    <t>秋田市大森山動物園会計</t>
    <phoneticPr fontId="5"/>
  </si>
  <si>
    <t>秋田市廃棄物発電会計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</si>
  <si>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</si>
  <si>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</si>
  <si>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</si>
  <si>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</si>
  <si>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</si>
  <si>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</si>
  <si>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</si>
  <si>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</si>
  <si>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</si>
  <si>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</si>
  <si>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</si>
  <si>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</si>
  <si>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</si>
  <si>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</si>
  <si>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</si>
  <si>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</si>
  <si>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</si>
  <si>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</si>
  <si>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</si>
  <si>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</si>
  <si>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</si>
  <si>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</si>
  <si>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</si>
  <si>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</si>
  <si>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</si>
  <si>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</si>
  <si>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</si>
  <si>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</si>
  <si>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</si>
  <si>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</si>
  <si>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</si>
  <si>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</si>
  <si>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</si>
  <si>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</si>
  <si>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</si>
  <si>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</si>
  <si>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</si>
  <si>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</si>
  <si>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</si>
  <si>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</si>
  <si>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</si>
  <si>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</si>
  <si>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</si>
  <si>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</si>
  <si>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</si>
  <si>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</si>
  <si>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</si>
  <si>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</si>
  <si>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</si>
  <si>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</si>
  <si>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</si>
  <si>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</si>
  <si>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</si>
  <si>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</si>
  <si>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</si>
  <si>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</si>
  <si>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</si>
  <si>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</si>
  <si>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</si>
  <si>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</si>
  <si>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</si>
  <si>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</si>
  <si>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</si>
  <si>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</si>
  <si>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</si>
  <si>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</si>
  <si>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</si>
  <si>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</si>
  <si>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</si>
  <si>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</si>
  <si>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</si>
  <si>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</si>
  <si>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</si>
  <si>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</si>
  <si>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</si>
  <si>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</si>
  <si>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</si>
  <si>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</si>
  <si>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</si>
  <si>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</si>
  <si>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</si>
  <si>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</si>
  <si>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</si>
  <si>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</si>
  <si>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</si>
  <si>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</si>
  <si>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</si>
  <si>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</si>
  <si>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</si>
  <si>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</si>
  <si>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</si>
  <si>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</si>
  <si>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</si>
  <si>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</si>
  <si>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</si>
  <si>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</si>
  <si>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</si>
  <si>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</si>
  <si>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</si>
  <si>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</si>
  <si>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</si>
  <si>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</si>
  <si>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</si>
  <si>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</si>
  <si>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</si>
  <si>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</si>
  <si>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</si>
  <si>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</si>
  <si>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</si>
  <si>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</si>
  <si>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</si>
  <si>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</si>
  <si>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</si>
  <si>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</si>
  <si>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</si>
  <si>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</si>
  <si>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</si>
  <si>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</si>
  <si>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</si>
  <si>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</si>
  <si>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</si>
  <si>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</si>
  <si>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</si>
  <si>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</si>
  <si>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</si>
  <si>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</si>
  <si>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</si>
  <si>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</si>
  <si>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</si>
  <si>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</si>
  <si>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</si>
  <si>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</si>
  <si>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</si>
  <si>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</si>
  <si>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</si>
  <si>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0.35</t>
  </si>
  <si>
    <t>▲ 0.58</t>
  </si>
  <si>
    <t>▲ 0.22</t>
  </si>
  <si>
    <t>▲ 1.50</t>
  </si>
  <si>
    <t>水道事業会計</t>
  </si>
  <si>
    <t>下水道事業会計</t>
  </si>
  <si>
    <t>一般会計</t>
  </si>
  <si>
    <t>介護保険事業会計</t>
  </si>
  <si>
    <t>農業集落排水事業会計</t>
  </si>
  <si>
    <t>土地区画整理会計</t>
  </si>
  <si>
    <t>国民健康保険事業会計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</si>
  <si>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</si>
  <si>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</si>
  <si>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</si>
  <si>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</si>
  <si>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</si>
  <si>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</si>
  <si>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</si>
  <si>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</si>
  <si>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</si>
  <si>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</si>
  <si>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</si>
  <si>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</si>
  <si>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</si>
  <si>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</si>
  <si>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</si>
  <si>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4"/>
  </si>
  <si>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4"/>
  </si>
  <si>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4"/>
  </si>
  <si>
    <t>秋田県後期高齢者医療広域連合（後期高齢者医療特別会計）</t>
    <rPh sb="15" eb="17">
      <t>コウキ</t>
    </rPh>
    <rPh sb="17" eb="20">
      <t>コウレイシャ</t>
    </rPh>
    <rPh sb="20" eb="22">
      <t>イリョウ</t>
    </rPh>
    <rPh sb="22" eb="24">
      <t>トクベツ</t>
    </rPh>
    <phoneticPr fontId="24"/>
  </si>
  <si>
    <t>-</t>
    <phoneticPr fontId="2"/>
  </si>
  <si>
    <t>-</t>
    <phoneticPr fontId="2"/>
  </si>
  <si>
    <t>-</t>
    <phoneticPr fontId="2"/>
  </si>
  <si>
    <t>-</t>
    <phoneticPr fontId="2"/>
  </si>
  <si>
    <t>一般財団法人秋田市駐車場公社</t>
    <rPh sb="0" eb="2">
      <t>イッパン</t>
    </rPh>
    <rPh sb="2" eb="6">
      <t>ザイダンホウジン</t>
    </rPh>
    <rPh sb="6" eb="9">
      <t>アキタシ</t>
    </rPh>
    <rPh sb="9" eb="12">
      <t>チュウシャジョウ</t>
    </rPh>
    <rPh sb="12" eb="14">
      <t>コウシャ</t>
    </rPh>
    <phoneticPr fontId="24"/>
  </si>
  <si>
    <t>太平山観光開発株式会社</t>
    <rPh sb="0" eb="3">
      <t>タイヘイザン</t>
    </rPh>
    <rPh sb="3" eb="5">
      <t>カンコウ</t>
    </rPh>
    <rPh sb="5" eb="7">
      <t>カイハツ</t>
    </rPh>
    <rPh sb="7" eb="11">
      <t>カブシキガイシャ</t>
    </rPh>
    <phoneticPr fontId="24"/>
  </si>
  <si>
    <t>一般財団法人秋田市勤労者福祉振興協会</t>
    <rPh sb="0" eb="2">
      <t>イッパン</t>
    </rPh>
    <rPh sb="2" eb="6">
      <t>ザイダンホウジン</t>
    </rPh>
    <rPh sb="6" eb="9">
      <t>アキタシ</t>
    </rPh>
    <rPh sb="9" eb="12">
      <t>キンロウシャ</t>
    </rPh>
    <rPh sb="12" eb="14">
      <t>フクシ</t>
    </rPh>
    <rPh sb="14" eb="16">
      <t>シンコウ</t>
    </rPh>
    <rPh sb="16" eb="18">
      <t>キョウカイ</t>
    </rPh>
    <phoneticPr fontId="24"/>
  </si>
  <si>
    <t>公益財団法人秋田観光コンベンション協会</t>
    <rPh sb="0" eb="2">
      <t>コウエキ</t>
    </rPh>
    <rPh sb="2" eb="6">
      <t>ザイダンホウジン</t>
    </rPh>
    <rPh sb="6" eb="8">
      <t>アキタ</t>
    </rPh>
    <rPh sb="8" eb="10">
      <t>カンコウ</t>
    </rPh>
    <rPh sb="17" eb="19">
      <t>キョウカイ</t>
    </rPh>
    <phoneticPr fontId="24"/>
  </si>
  <si>
    <t>河辺地域振興株式会社</t>
    <rPh sb="0" eb="2">
      <t>カワベ</t>
    </rPh>
    <rPh sb="2" eb="4">
      <t>チイキ</t>
    </rPh>
    <rPh sb="4" eb="6">
      <t>シンコウ</t>
    </rPh>
    <rPh sb="6" eb="10">
      <t>カブシキガイシャ</t>
    </rPh>
    <phoneticPr fontId="24"/>
  </si>
  <si>
    <t>株式会社雄和振興公社</t>
    <rPh sb="0" eb="4">
      <t>カブシキガイシャ</t>
    </rPh>
    <rPh sb="4" eb="6">
      <t>ユウワ</t>
    </rPh>
    <rPh sb="6" eb="8">
      <t>シンコウ</t>
    </rPh>
    <rPh sb="8" eb="10">
      <t>コウシャ</t>
    </rPh>
    <phoneticPr fontId="24"/>
  </si>
  <si>
    <t>公益財団法人秋田市総合振興公社</t>
    <rPh sb="0" eb="2">
      <t>コウエキ</t>
    </rPh>
    <rPh sb="2" eb="6">
      <t>ザイダンホウジン</t>
    </rPh>
    <rPh sb="6" eb="9">
      <t>アキタシ</t>
    </rPh>
    <rPh sb="9" eb="11">
      <t>ソウゴウ</t>
    </rPh>
    <rPh sb="11" eb="13">
      <t>シンコウ</t>
    </rPh>
    <rPh sb="13" eb="15">
      <t>コウシャ</t>
    </rPh>
    <phoneticPr fontId="24"/>
  </si>
  <si>
    <t>公立大学法人秋田公立美術大学</t>
  </si>
  <si>
    <t>地方独立行政法人市立秋田総合病院</t>
  </si>
  <si>
    <t>公立大学法人国際教養大学</t>
    <rPh sb="0" eb="2">
      <t>コウリツ</t>
    </rPh>
    <rPh sb="2" eb="4">
      <t>ダイガク</t>
    </rPh>
    <rPh sb="4" eb="6">
      <t>ホウジン</t>
    </rPh>
    <rPh sb="6" eb="8">
      <t>コクサイ</t>
    </rPh>
    <rPh sb="8" eb="10">
      <t>キョウヨウ</t>
    </rPh>
    <rPh sb="10" eb="12">
      <t>ダイガク</t>
    </rPh>
    <phoneticPr fontId="24"/>
  </si>
  <si>
    <t>-</t>
    <phoneticPr fontId="2"/>
  </si>
  <si>
    <t>一般廃棄物処理施設整備基金</t>
    <phoneticPr fontId="5"/>
  </si>
  <si>
    <t>新型コロナウイルス感染症対策特別金融支援基金</t>
    <phoneticPr fontId="2"/>
  </si>
  <si>
    <t>公共施設等整備基金</t>
    <phoneticPr fontId="2"/>
  </si>
  <si>
    <t>職員退職手当基金</t>
    <phoneticPr fontId="2"/>
  </si>
  <si>
    <t>－</t>
    <phoneticPr fontId="2"/>
  </si>
  <si>
    <t>公立大学法人支援基金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</si>
  <si>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</si>
  <si>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</si>
  <si>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</si>
  <si>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</si>
  <si>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元年度まで低下傾向にあったが、令和５年度は大規模建設事業に係る地方債残高の増加や市立秋田総合病院の繰越欠損金の増による設立法人負債額等負担見込額の増加等により、昨年度に引き続き増加している。また、有形固定資産減価償却率は60.0％と類似団体内平均よりも低い水準であるものの、認定こども園・幼稚園・保育所、一般廃棄物処理施設、児童館、保健センター・保健所は70％を超え、類似団体内平均よりもそれぞれ10ポイント～20ポイント程度高い水準にあり、老朽化が進んでいる。
今後、秋田市公共施設等総合管理計画を踏まえた個別施設計画に基づき、将来負担の増加に配慮しながら施設の老朽化対策に取り組んでいく。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</si>
  <si>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</si>
  <si>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</si>
  <si>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</si>
  <si>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</si>
  <si>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</si>
  <si>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</si>
  <si>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および実質公債費比率は、いずれも類似団体内平均と比較して高い水準にある。将来負担比率については、令和２年度から増加傾向にあり、これは、あきた芸術劇場整備事業などの大型建設事業に係る借入や新病院建設事業に伴う病院転貸債に係る借入の増などによる地方債現在高の増のほか、令和５年度の市立秋田総合病院の繰越欠損金の増による法人負債額等負担見込額の増に伴い、将来負担額が増加したことが原因である。また、実質公債費比率については、既存借入の償還が予定どおりに進み、地方債の元利償還金が同程度で推移したため、令和４年度までは３カ年平均の比率が減少傾向にあったが、下水道事業会計における地方債償還の財源に充てた繰入金が増加したことなどにより、令和５年度は増加に転じた。
今後も公共施設等の改修や更新に係る経費の増加が見込まれることから、秋田市公共施設等総合管理計画や個別施設計画に基づき、施設の長寿命化や施設保有量の見直しに取り組み、市債発行の抑制や公共施設等整備基金などの残高確保により、比率の改善に努める。</t>
    <rPh sb="0" eb="2">
      <t>ショウライ</t>
    </rPh>
    <rPh sb="2" eb="4">
      <t>フタン</t>
    </rPh>
    <rPh sb="4" eb="6">
      <t>ヒリツ</t>
    </rPh>
    <rPh sb="9" eb="16">
      <t>ジッシツコウサイヒヒリツ</t>
    </rPh>
    <rPh sb="22" eb="24">
      <t>ルイジ</t>
    </rPh>
    <rPh sb="24" eb="26">
      <t>ダンタイ</t>
    </rPh>
    <rPh sb="26" eb="27">
      <t>ナイ</t>
    </rPh>
    <rPh sb="27" eb="29">
      <t>ヘイキン</t>
    </rPh>
    <rPh sb="30" eb="32">
      <t>ヒカク</t>
    </rPh>
    <rPh sb="34" eb="35">
      <t>タカ</t>
    </rPh>
    <rPh sb="36" eb="38">
      <t>スイジュン</t>
    </rPh>
    <rPh sb="42" eb="44">
      <t>ショウライ</t>
    </rPh>
    <rPh sb="44" eb="46">
      <t>フタン</t>
    </rPh>
    <rPh sb="46" eb="48">
      <t>ヒリツ</t>
    </rPh>
    <rPh sb="54" eb="56">
      <t>レイワ</t>
    </rPh>
    <rPh sb="57" eb="59">
      <t>ネンド</t>
    </rPh>
    <rPh sb="61" eb="63">
      <t>ゾウカ</t>
    </rPh>
    <rPh sb="63" eb="65">
      <t>ケイコウ</t>
    </rPh>
    <rPh sb="76" eb="78">
      <t>ゲイジュツ</t>
    </rPh>
    <rPh sb="78" eb="80">
      <t>ゲキジョウ</t>
    </rPh>
    <rPh sb="80" eb="82">
      <t>セイビ</t>
    </rPh>
    <rPh sb="82" eb="84">
      <t>ジギョウ</t>
    </rPh>
    <rPh sb="87" eb="89">
      <t>オオガタ</t>
    </rPh>
    <rPh sb="89" eb="91">
      <t>ケンセツ</t>
    </rPh>
    <rPh sb="91" eb="93">
      <t>ジギョウ</t>
    </rPh>
    <rPh sb="94" eb="95">
      <t>カカ</t>
    </rPh>
    <rPh sb="96" eb="97">
      <t>カ</t>
    </rPh>
    <rPh sb="97" eb="98">
      <t>イ</t>
    </rPh>
    <rPh sb="99" eb="100">
      <t>シン</t>
    </rPh>
    <rPh sb="100" eb="102">
      <t>ビョウイン</t>
    </rPh>
    <rPh sb="102" eb="104">
      <t>ケンセツ</t>
    </rPh>
    <rPh sb="104" eb="106">
      <t>ジギョウ</t>
    </rPh>
    <rPh sb="107" eb="108">
      <t>トモナ</t>
    </rPh>
    <rPh sb="109" eb="111">
      <t>ビョウイン</t>
    </rPh>
    <rPh sb="111" eb="114">
      <t>テンタイサイ</t>
    </rPh>
    <rPh sb="115" eb="116">
      <t>カカ</t>
    </rPh>
    <rPh sb="117" eb="118">
      <t>カ</t>
    </rPh>
    <rPh sb="118" eb="119">
      <t>イ</t>
    </rPh>
    <rPh sb="120" eb="121">
      <t>ゾウ</t>
    </rPh>
    <rPh sb="253" eb="255">
      <t>レイワ</t>
    </rPh>
    <rPh sb="256" eb="258">
      <t>ネンド</t>
    </rPh>
    <rPh sb="280" eb="283">
      <t>ゲスイドウ</t>
    </rPh>
    <rPh sb="283" eb="285">
      <t>ジギョウ</t>
    </rPh>
    <rPh sb="285" eb="287">
      <t>カイケイ</t>
    </rPh>
    <rPh sb="291" eb="294">
      <t>チホウサイ</t>
    </rPh>
    <rPh sb="294" eb="296">
      <t>ショウカン</t>
    </rPh>
    <rPh sb="297" eb="299">
      <t>ザイゲン</t>
    </rPh>
    <rPh sb="300" eb="301">
      <t>ア</t>
    </rPh>
    <rPh sb="303" eb="306">
      <t>クリイレキン</t>
    </rPh>
    <rPh sb="307" eb="309">
      <t>ゾウカ</t>
    </rPh>
    <rPh sb="319" eb="321">
      <t>レイワ</t>
    </rPh>
    <rPh sb="322" eb="324">
      <t>ネンド</t>
    </rPh>
    <rPh sb="325" eb="327">
      <t>ゾウカ</t>
    </rPh>
    <rPh sb="328" eb="329">
      <t>テン</t>
    </rPh>
    <phoneticPr fontId="10"/>
  </si>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</sst>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CCF-4322-BE0A-18B053C57C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44481</c:v>
                </c:pt>
                <c:pt idx="1">
                  <c:v>70148</c:v>
                </c:pt>
                <c:pt idx="2">
                  <c:v>74812</c:v>
                </c:pt>
                <c:pt idx="3">
                  <c:v>54851</c:v>
                </c:pt>
                <c:pt idx="4">
                  <c:v>59714</c:v>
                </c:pt>
              </c:numCache>
            </c:numRef>
          </c:val>
          <c:smooth val="0"/>
          <c:extLst>
            <c:ext xmlns:c16="http://schemas.microsoft.com/office/drawing/2014/chart" uri="{C3380CC4-5D6E-409C-BE32-E72D297353CC}">
              <c16:uniqueId val="{00000001-1CCF-4322-BE0A-18B053C57CF6}"/>
            </c:ext>
          </c:extLst>
        </c:ser>
        <c:dLbls>
          <c:showLegendKey val="0"/>
          <c:showVal val="0"/>
          <c:showCatName val="0"/>
          <c:showSerName val="0"/>
          <c:showPercent val="0"/>
          <c:showBubbleSize val="0"/>
        </c:dLbls>
        <c:marker val="1"/>
        <c:smooth val="0"/>
        <c:axId val="531670720"/>
        <c:axId val="531667584"/>
      </c:lineChart>
      <c:catAx>
        <c:axId val="531670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1667584"/>
        <c:crosses val="autoZero"/>
        <c:auto val="1"/>
        <c:lblAlgn val="ctr"/>
        <c:lblOffset val="100"/>
        <c:tickLblSkip val="1"/>
        <c:tickMarkSkip val="1"/>
        <c:noMultiLvlLbl val="0"/>
      </c:catAx>
      <c:valAx>
        <c:axId val="53166758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1670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c:v>
                </c:pt>
                <c:pt idx="1">
                  <c:v>2.52</c:v>
                </c:pt>
                <c:pt idx="2">
                  <c:v>2.56</c:v>
                </c:pt>
                <c:pt idx="3">
                  <c:v>2.5099999999999998</c:v>
                </c:pt>
                <c:pt idx="4">
                  <c:v>2.56</c:v>
                </c:pt>
              </c:numCache>
            </c:numRef>
          </c:val>
          <c:extLst>
            <c:ext xmlns:c16="http://schemas.microsoft.com/office/drawing/2014/chart" uri="{C3380CC4-5D6E-409C-BE32-E72D297353CC}">
              <c16:uniqueId val="{00000000-2790-4E95-9C3B-459D2B552D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5.71</c:v>
                </c:pt>
                <c:pt idx="1">
                  <c:v>4.83</c:v>
                </c:pt>
                <c:pt idx="2">
                  <c:v>5.69</c:v>
                </c:pt>
                <c:pt idx="3">
                  <c:v>5.65</c:v>
                </c:pt>
                <c:pt idx="4">
                  <c:v>3.99</c:v>
                </c:pt>
              </c:numCache>
            </c:numRef>
          </c:val>
          <c:extLst>
            <c:ext xmlns:c16="http://schemas.microsoft.com/office/drawing/2014/chart" uri="{C3380CC4-5D6E-409C-BE32-E72D297353CC}">
              <c16:uniqueId val="{00000001-2790-4E95-9C3B-459D2B552D36}"/>
            </c:ext>
          </c:extLst>
        </c:ser>
        <c:dLbls>
          <c:showLegendKey val="0"/>
          <c:showVal val="0"/>
          <c:showCatName val="0"/>
          <c:showSerName val="0"/>
          <c:showPercent val="0"/>
          <c:showBubbleSize val="0"/>
        </c:dLbls>
        <c:gapWidth val="250"/>
        <c:overlap val="100"/>
        <c:axId val="531664840"/>
        <c:axId val="531671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-0.35</c:v>
                </c:pt>
                <c:pt idx="1">
                  <c:v>-0.57999999999999996</c:v>
                </c:pt>
                <c:pt idx="2">
                  <c:v>1.04</c:v>
                </c:pt>
                <c:pt idx="3">
                  <c:v>-0.22</c:v>
                </c:pt>
                <c:pt idx="4">
                  <c:v>-1.5</c:v>
                </c:pt>
              </c:numCache>
            </c:numRef>
          </c:val>
          <c:smooth val="0"/>
          <c:extLst>
            <c:ext xmlns:c16="http://schemas.microsoft.com/office/drawing/2014/chart" uri="{C3380CC4-5D6E-409C-BE32-E72D297353CC}">
              <c16:uniqueId val="{00000002-2790-4E95-9C3B-459D2B552D36}"/>
            </c:ext>
          </c:extLst>
        </c:ser>
        <c:dLbls>
          <c:showLegendKey val="0"/>
          <c:showVal val="0"/>
          <c:showCatName val="0"/>
          <c:showSerName val="0"/>
          <c:showPercent val="0"/>
          <c:showBubbleSize val="0"/>
        </c:dLbls>
        <c:marker val="1"/>
        <c:smooth val="0"/>
        <c:axId val="531664840"/>
        <c:axId val="531671112"/>
      </c:lineChart>
      <c:catAx>
        <c:axId val="53166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1671112"/>
        <c:crosses val="autoZero"/>
        <c:auto val="1"/>
        <c:lblAlgn val="ctr"/>
        <c:lblOffset val="100"/>
        <c:tickLblSkip val="1"/>
        <c:tickMarkSkip val="1"/>
        <c:noMultiLvlLbl val="0"/>
      </c:catAx>
      <c:valAx>
        <c:axId val="531671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664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0.11</c:v>
                </c:pt>
                <c:pt idx="4">
                  <c:v>#N/A</c:v>
                </c:pt>
                <c:pt idx="5">
                  <c:v>0.16</c:v>
                </c:pt>
                <c:pt idx="6">
                  <c:v>#N/A</c:v>
                </c:pt>
                <c:pt idx="7">
                  <c:v>0.1</c:v>
                </c:pt>
                <c:pt idx="8">
                  <c:v>#N/A</c:v>
                </c:pt>
                <c:pt idx="9">
                  <c:v>7.0000000000000007E-2</c:v>
                </c:pt>
              </c:numCache>
            </c:numRef>
          </c:val>
          <c:extLst>
            <c:ext xmlns:c16="http://schemas.microsoft.com/office/drawing/2014/chart" uri="{C3380CC4-5D6E-409C-BE32-E72D297353CC}">
              <c16:uniqueId val="{00000000-2BCC-4042-9E6A-6D8D8826F2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CC-4042-9E6A-6D8D8826F2E1}"/>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0.06</c:v>
                </c:pt>
                <c:pt idx="4">
                  <c:v>#N/A</c:v>
                </c:pt>
                <c:pt idx="5">
                  <c:v>7.0000000000000007E-2</c:v>
                </c:pt>
                <c:pt idx="6">
                  <c:v>#N/A</c:v>
                </c:pt>
                <c:pt idx="7">
                  <c:v>0.16</c:v>
                </c:pt>
                <c:pt idx="8">
                  <c:v>#N/A</c:v>
                </c:pt>
                <c:pt idx="9">
                  <c:v>0.04</c:v>
                </c:pt>
              </c:numCache>
            </c:numRef>
          </c:val>
          <c:extLst>
            <c:ext xmlns:c16="http://schemas.microsoft.com/office/drawing/2014/chart" uri="{C3380CC4-5D6E-409C-BE32-E72D297353CC}">
              <c16:uniqueId val="{00000002-2BCC-4042-9E6A-6D8D8826F2E1}"/>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0.36</c:v>
                </c:pt>
                <c:pt idx="4">
                  <c:v>#N/A</c:v>
                </c:pt>
                <c:pt idx="5">
                  <c:v>0.93</c:v>
                </c:pt>
                <c:pt idx="6">
                  <c:v>#N/A</c:v>
                </c:pt>
                <c:pt idx="7">
                  <c:v>0.28999999999999998</c:v>
                </c:pt>
                <c:pt idx="8">
                  <c:v>#N/A</c:v>
                </c:pt>
                <c:pt idx="9">
                  <c:v>0.24</c:v>
                </c:pt>
              </c:numCache>
            </c:numRef>
          </c:val>
          <c:extLst>
            <c:ext xmlns:c16="http://schemas.microsoft.com/office/drawing/2014/chart" uri="{C3380CC4-5D6E-409C-BE32-E72D297353CC}">
              <c16:uniqueId val="{00000003-2BCC-4042-9E6A-6D8D8826F2E1}"/>
            </c:ext>
          </c:extLst>
        </c:ser>
        <c:ser>
          <c:idx val="4"/>
          <c:order val="4"/>
          <c:tx>
            <c:strRef>
              <c:f>データシート!$A$31</c:f>
              <c:strCache>
                <c:ptCount val="1"/>
                <c:pt idx="0">
                  <c:v>土地区画整理会計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0.5</c:v>
                </c:pt>
                <c:pt idx="4">
                  <c:v>#N/A</c:v>
                </c:pt>
                <c:pt idx="5">
                  <c:v>0.42</c:v>
                </c:pt>
                <c:pt idx="6">
                  <c:v>#N/A</c:v>
                </c:pt>
                <c:pt idx="7">
                  <c:v>0.41</c:v>
                </c:pt>
                <c:pt idx="8">
                  <c:v>#N/A</c:v>
                </c:pt>
                <c:pt idx="9">
                  <c:v>0.55000000000000004</c:v>
                </c:pt>
              </c:numCache>
            </c:numRef>
          </c:val>
          <c:extLst>
            <c:ext xmlns:c16="http://schemas.microsoft.com/office/drawing/2014/chart" uri="{C3380CC4-5D6E-409C-BE32-E72D297353CC}">
              <c16:uniqueId val="{00000004-2BCC-4042-9E6A-6D8D8826F2E1}"/>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0.89</c:v>
                </c:pt>
                <c:pt idx="2">
                  <c:v>#N/A</c:v>
                </c:pt>
                <c:pt idx="3">
                  <c:v>0.9</c:v>
                </c:pt>
                <c:pt idx="4">
                  <c:v>#N/A</c:v>
                </c:pt>
                <c:pt idx="5">
                  <c:v>0.87</c:v>
                </c:pt>
                <c:pt idx="6">
                  <c:v>#N/A</c:v>
                </c:pt>
                <c:pt idx="7">
                  <c:v>0.89</c:v>
                </c:pt>
                <c:pt idx="8">
                  <c:v>#N/A</c:v>
                </c:pt>
                <c:pt idx="9">
                  <c:v>0.9</c:v>
                </c:pt>
              </c:numCache>
            </c:numRef>
          </c:val>
          <c:extLst>
            <c:ext xmlns:c16="http://schemas.microsoft.com/office/drawing/2014/chart" uri="{C3380CC4-5D6E-409C-BE32-E72D297353CC}">
              <c16:uniqueId val="{00000005-2BCC-4042-9E6A-6D8D8826F2E1}"/>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1.21</c:v>
                </c:pt>
                <c:pt idx="4">
                  <c:v>#N/A</c:v>
                </c:pt>
                <c:pt idx="5">
                  <c:v>1.38</c:v>
                </c:pt>
                <c:pt idx="6">
                  <c:v>#N/A</c:v>
                </c:pt>
                <c:pt idx="7">
                  <c:v>1.82</c:v>
                </c:pt>
                <c:pt idx="8">
                  <c:v>#N/A</c:v>
                </c:pt>
                <c:pt idx="9">
                  <c:v>1.82</c:v>
                </c:pt>
              </c:numCache>
            </c:numRef>
          </c:val>
          <c:extLst>
            <c:ext xmlns:c16="http://schemas.microsoft.com/office/drawing/2014/chart" uri="{C3380CC4-5D6E-409C-BE32-E72D297353CC}">
              <c16:uniqueId val="{00000006-2BCC-4042-9E6A-6D8D8826F2E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1.77</c:v>
                </c:pt>
                <c:pt idx="2">
                  <c:v>#N/A</c:v>
                </c:pt>
                <c:pt idx="3">
                  <c:v>1.95</c:v>
                </c:pt>
                <c:pt idx="4">
                  <c:v>#N/A</c:v>
                </c:pt>
                <c:pt idx="5">
                  <c:v>2</c:v>
                </c:pt>
                <c:pt idx="6">
                  <c:v>#N/A</c:v>
                </c:pt>
                <c:pt idx="7">
                  <c:v>1.99</c:v>
                </c:pt>
                <c:pt idx="8">
                  <c:v>#N/A</c:v>
                </c:pt>
                <c:pt idx="9">
                  <c:v>1.95</c:v>
                </c:pt>
              </c:numCache>
            </c:numRef>
          </c:val>
          <c:extLst>
            <c:ext xmlns:c16="http://schemas.microsoft.com/office/drawing/2014/chart" uri="{C3380CC4-5D6E-409C-BE32-E72D297353CC}">
              <c16:uniqueId val="{00000007-2BCC-4042-9E6A-6D8D8826F2E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6.36</c:v>
                </c:pt>
                <c:pt idx="2">
                  <c:v>#N/A</c:v>
                </c:pt>
                <c:pt idx="3">
                  <c:v>5.82</c:v>
                </c:pt>
                <c:pt idx="4">
                  <c:v>#N/A</c:v>
                </c:pt>
                <c:pt idx="5">
                  <c:v>5.63</c:v>
                </c:pt>
                <c:pt idx="6">
                  <c:v>#N/A</c:v>
                </c:pt>
                <c:pt idx="7">
                  <c:v>5.95</c:v>
                </c:pt>
                <c:pt idx="8">
                  <c:v>#N/A</c:v>
                </c:pt>
                <c:pt idx="9">
                  <c:v>5.43</c:v>
                </c:pt>
              </c:numCache>
            </c:numRef>
          </c:val>
          <c:extLst>
            <c:ext xmlns:c16="http://schemas.microsoft.com/office/drawing/2014/chart" uri="{C3380CC4-5D6E-409C-BE32-E72D297353CC}">
              <c16:uniqueId val="{00000008-2BCC-4042-9E6A-6D8D8826F2E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16.28</c:v>
                </c:pt>
                <c:pt idx="2">
                  <c:v>#N/A</c:v>
                </c:pt>
                <c:pt idx="3">
                  <c:v>16.68</c:v>
                </c:pt>
                <c:pt idx="4">
                  <c:v>#N/A</c:v>
                </c:pt>
                <c:pt idx="5">
                  <c:v>17.57</c:v>
                </c:pt>
                <c:pt idx="6">
                  <c:v>#N/A</c:v>
                </c:pt>
                <c:pt idx="7">
                  <c:v>18.309999999999999</c:v>
                </c:pt>
                <c:pt idx="8">
                  <c:v>#N/A</c:v>
                </c:pt>
                <c:pt idx="9">
                  <c:v>17.38</c:v>
                </c:pt>
              </c:numCache>
            </c:numRef>
          </c:val>
          <c:extLst>
            <c:ext xmlns:c16="http://schemas.microsoft.com/office/drawing/2014/chart" uri="{C3380CC4-5D6E-409C-BE32-E72D297353CC}">
              <c16:uniqueId val="{00000009-2BCC-4042-9E6A-6D8D8826F2E1}"/>
            </c:ext>
          </c:extLst>
        </c:ser>
        <c:dLbls>
          <c:showLegendKey val="0"/>
          <c:showVal val="0"/>
          <c:showCatName val="0"/>
          <c:showSerName val="0"/>
          <c:showPercent val="0"/>
          <c:showBubbleSize val="0"/>
        </c:dLbls>
        <c:gapWidth val="150"/>
        <c:overlap val="100"/>
        <c:axId val="531666800"/>
        <c:axId val="593217584"/>
      </c:barChart>
      <c:catAx>
        <c:axId val="53166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3217584"/>
        <c:crosses val="autoZero"/>
        <c:auto val="1"/>
        <c:lblAlgn val="ctr"/>
        <c:lblOffset val="100"/>
        <c:tickLblSkip val="1"/>
        <c:tickMarkSkip val="1"/>
        <c:noMultiLvlLbl val="0"/>
      </c:catAx>
      <c:valAx>
        <c:axId val="59321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666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12243</c:v>
                </c:pt>
                <c:pt idx="5">
                  <c:v>11919</c:v>
                </c:pt>
                <c:pt idx="8">
                  <c:v>11184</c:v>
                </c:pt>
                <c:pt idx="11">
                  <c:v>11224</c:v>
                </c:pt>
                <c:pt idx="14">
                  <c:v>11013</c:v>
                </c:pt>
              </c:numCache>
            </c:numRef>
          </c:val>
          <c:extLst>
            <c:ext xmlns:c16="http://schemas.microsoft.com/office/drawing/2014/chart" uri="{C3380CC4-5D6E-409C-BE32-E72D297353CC}">
              <c16:uniqueId val="{00000000-88FD-4198-99A2-CF2F2709C6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FD-4198-99A2-CF2F2709C6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6</c:v>
                </c:pt>
                <c:pt idx="6">
                  <c:v>5</c:v>
                </c:pt>
                <c:pt idx="9">
                  <c:v>10</c:v>
                </c:pt>
                <c:pt idx="12">
                  <c:v>0</c:v>
                </c:pt>
              </c:numCache>
            </c:numRef>
          </c:val>
          <c:extLst>
            <c:ext xmlns:c16="http://schemas.microsoft.com/office/drawing/2014/chart" uri="{C3380CC4-5D6E-409C-BE32-E72D297353CC}">
              <c16:uniqueId val="{00000002-88FD-4198-99A2-CF2F2709C6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FD-4198-99A2-CF2F2709C6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3414</c:v>
                </c:pt>
                <c:pt idx="3">
                  <c:v>3277</c:v>
                </c:pt>
                <c:pt idx="6">
                  <c:v>3199</c:v>
                </c:pt>
                <c:pt idx="9">
                  <c:v>3157</c:v>
                </c:pt>
                <c:pt idx="12">
                  <c:v>3490</c:v>
                </c:pt>
              </c:numCache>
            </c:numRef>
          </c:val>
          <c:extLst>
            <c:ext xmlns:c16="http://schemas.microsoft.com/office/drawing/2014/chart" uri="{C3380CC4-5D6E-409C-BE32-E72D297353CC}">
              <c16:uniqueId val="{00000004-88FD-4198-99A2-CF2F2709C6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FD-4198-99A2-CF2F2709C6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FD-4198-99A2-CF2F2709C6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14549</c:v>
                </c:pt>
                <c:pt idx="3">
                  <c:v>13898</c:v>
                </c:pt>
                <c:pt idx="6">
                  <c:v>13395</c:v>
                </c:pt>
                <c:pt idx="9">
                  <c:v>13533</c:v>
                </c:pt>
                <c:pt idx="12">
                  <c:v>13432</c:v>
                </c:pt>
              </c:numCache>
            </c:numRef>
          </c:val>
          <c:extLst>
            <c:ext xmlns:c16="http://schemas.microsoft.com/office/drawing/2014/chart" uri="{C3380CC4-5D6E-409C-BE32-E72D297353CC}">
              <c16:uniqueId val="{00000007-88FD-4198-99A2-CF2F2709C64C}"/>
            </c:ext>
          </c:extLst>
        </c:ser>
        <c:dLbls>
          <c:showLegendKey val="0"/>
          <c:showVal val="0"/>
          <c:showCatName val="0"/>
          <c:showSerName val="0"/>
          <c:showPercent val="0"/>
          <c:showBubbleSize val="0"/>
        </c:dLbls>
        <c:gapWidth val="100"/>
        <c:overlap val="100"/>
        <c:axId val="593211312"/>
        <c:axId val="59321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5727</c:v>
                </c:pt>
                <c:pt idx="2">
                  <c:v>#N/A</c:v>
                </c:pt>
                <c:pt idx="3">
                  <c:v>#N/A</c:v>
                </c:pt>
                <c:pt idx="4">
                  <c:v>5262</c:v>
                </c:pt>
                <c:pt idx="5">
                  <c:v>#N/A</c:v>
                </c:pt>
                <c:pt idx="6">
                  <c:v>#N/A</c:v>
                </c:pt>
                <c:pt idx="7">
                  <c:v>5415</c:v>
                </c:pt>
                <c:pt idx="8">
                  <c:v>#N/A</c:v>
                </c:pt>
                <c:pt idx="9">
                  <c:v>#N/A</c:v>
                </c:pt>
                <c:pt idx="10">
                  <c:v>5476</c:v>
                </c:pt>
                <c:pt idx="11">
                  <c:v>#N/A</c:v>
                </c:pt>
                <c:pt idx="12">
                  <c:v>#N/A</c:v>
                </c:pt>
                <c:pt idx="13">
                  <c:v>5909</c:v>
                </c:pt>
                <c:pt idx="14">
                  <c:v>#N/A</c:v>
                </c:pt>
              </c:numCache>
            </c:numRef>
          </c:val>
          <c:smooth val="0"/>
          <c:extLst>
            <c:ext xmlns:c16="http://schemas.microsoft.com/office/drawing/2014/chart" uri="{C3380CC4-5D6E-409C-BE32-E72D297353CC}">
              <c16:uniqueId val="{00000008-88FD-4198-99A2-CF2F2709C64C}"/>
            </c:ext>
          </c:extLst>
        </c:ser>
        <c:dLbls>
          <c:showLegendKey val="0"/>
          <c:showVal val="0"/>
          <c:showCatName val="0"/>
          <c:showSerName val="0"/>
          <c:showPercent val="0"/>
          <c:showBubbleSize val="0"/>
        </c:dLbls>
        <c:marker val="1"/>
        <c:smooth val="0"/>
        <c:axId val="593211312"/>
        <c:axId val="593210528"/>
      </c:lineChart>
      <c:catAx>
        <c:axId val="59321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3210528"/>
        <c:crosses val="autoZero"/>
        <c:auto val="1"/>
        <c:lblAlgn val="ctr"/>
        <c:lblOffset val="100"/>
        <c:tickLblSkip val="1"/>
        <c:tickMarkSkip val="1"/>
        <c:noMultiLvlLbl val="0"/>
      </c:catAx>
      <c:valAx>
        <c:axId val="59321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321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127319</c:v>
                </c:pt>
                <c:pt idx="5">
                  <c:v>127289</c:v>
                </c:pt>
                <c:pt idx="8">
                  <c:v>128527</c:v>
                </c:pt>
                <c:pt idx="11">
                  <c:v>128697</c:v>
                </c:pt>
                <c:pt idx="14">
                  <c:v>126098</c:v>
                </c:pt>
              </c:numCache>
            </c:numRef>
          </c:val>
          <c:extLst>
            <c:ext xmlns:c16="http://schemas.microsoft.com/office/drawing/2014/chart" uri="{C3380CC4-5D6E-409C-BE32-E72D297353CC}">
              <c16:uniqueId val="{00000000-CB28-44C6-9FE1-05924BB07A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5004</c:v>
                </c:pt>
                <c:pt idx="5">
                  <c:v>5610</c:v>
                </c:pt>
                <c:pt idx="8">
                  <c:v>7980</c:v>
                </c:pt>
                <c:pt idx="11">
                  <c:v>14037</c:v>
                </c:pt>
                <c:pt idx="14">
                  <c:v>14216</c:v>
                </c:pt>
              </c:numCache>
            </c:numRef>
          </c:val>
          <c:extLst>
            <c:ext xmlns:c16="http://schemas.microsoft.com/office/drawing/2014/chart" uri="{C3380CC4-5D6E-409C-BE32-E72D297353CC}">
              <c16:uniqueId val="{00000001-CB28-44C6-9FE1-05924BB07A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20160</c:v>
                </c:pt>
                <c:pt idx="5">
                  <c:v>18034</c:v>
                </c:pt>
                <c:pt idx="8">
                  <c:v>19191</c:v>
                </c:pt>
                <c:pt idx="11">
                  <c:v>17657</c:v>
                </c:pt>
                <c:pt idx="14">
                  <c:v>16087</c:v>
                </c:pt>
              </c:numCache>
            </c:numRef>
          </c:val>
          <c:extLst>
            <c:ext xmlns:c16="http://schemas.microsoft.com/office/drawing/2014/chart" uri="{C3380CC4-5D6E-409C-BE32-E72D297353CC}">
              <c16:uniqueId val="{00000002-CB28-44C6-9FE1-05924BB07A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28-44C6-9FE1-05924BB07A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28-44C6-9FE1-05924BB07A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851</c:v>
                </c:pt>
                <c:pt idx="12">
                  <c:v>6339</c:v>
                </c:pt>
              </c:numCache>
            </c:numRef>
          </c:val>
          <c:extLst>
            <c:ext xmlns:c16="http://schemas.microsoft.com/office/drawing/2014/chart" uri="{C3380CC4-5D6E-409C-BE32-E72D297353CC}">
              <c16:uniqueId val="{00000005-CB28-44C6-9FE1-05924BB07A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17116</c:v>
                </c:pt>
                <c:pt idx="3">
                  <c:v>16415</c:v>
                </c:pt>
                <c:pt idx="6">
                  <c:v>16385</c:v>
                </c:pt>
                <c:pt idx="9">
                  <c:v>16183</c:v>
                </c:pt>
                <c:pt idx="12">
                  <c:v>16734</c:v>
                </c:pt>
              </c:numCache>
            </c:numRef>
          </c:val>
          <c:extLst>
            <c:ext xmlns:c16="http://schemas.microsoft.com/office/drawing/2014/chart" uri="{C3380CC4-5D6E-409C-BE32-E72D297353CC}">
              <c16:uniqueId val="{00000006-CB28-44C6-9FE1-05924BB07A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28-44C6-9FE1-05924BB07A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40255</c:v>
                </c:pt>
                <c:pt idx="3">
                  <c:v>37822</c:v>
                </c:pt>
                <c:pt idx="6">
                  <c:v>36565</c:v>
                </c:pt>
                <c:pt idx="9">
                  <c:v>35406</c:v>
                </c:pt>
                <c:pt idx="12">
                  <c:v>36708</c:v>
                </c:pt>
              </c:numCache>
            </c:numRef>
          </c:val>
          <c:extLst>
            <c:ext xmlns:c16="http://schemas.microsoft.com/office/drawing/2014/chart" uri="{C3380CC4-5D6E-409C-BE32-E72D297353CC}">
              <c16:uniqueId val="{00000008-CB28-44C6-9FE1-05924BB07A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94</c:v>
                </c:pt>
                <c:pt idx="3">
                  <c:v>83</c:v>
                </c:pt>
                <c:pt idx="6">
                  <c:v>71</c:v>
                </c:pt>
                <c:pt idx="9">
                  <c:v>59</c:v>
                </c:pt>
                <c:pt idx="12">
                  <c:v>45</c:v>
                </c:pt>
              </c:numCache>
            </c:numRef>
          </c:val>
          <c:extLst>
            <c:ext xmlns:c16="http://schemas.microsoft.com/office/drawing/2014/chart" uri="{C3380CC4-5D6E-409C-BE32-E72D297353CC}">
              <c16:uniqueId val="{00000009-CB28-44C6-9FE1-05924BB07A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138363</c:v>
                </c:pt>
                <c:pt idx="3">
                  <c:v>144428</c:v>
                </c:pt>
                <c:pt idx="6">
                  <c:v>154476</c:v>
                </c:pt>
                <c:pt idx="9">
                  <c:v>167043</c:v>
                </c:pt>
                <c:pt idx="12">
                  <c:v>168242</c:v>
                </c:pt>
              </c:numCache>
            </c:numRef>
          </c:val>
          <c:extLst>
            <c:ext xmlns:c16="http://schemas.microsoft.com/office/drawing/2014/chart" uri="{C3380CC4-5D6E-409C-BE32-E72D297353CC}">
              <c16:uniqueId val="{0000000A-CB28-44C6-9FE1-05924BB07A1A}"/>
            </c:ext>
          </c:extLst>
        </c:ser>
        <c:dLbls>
          <c:showLegendKey val="0"/>
          <c:showVal val="0"/>
          <c:showCatName val="0"/>
          <c:showSerName val="0"/>
          <c:showPercent val="0"/>
          <c:showBubbleSize val="0"/>
        </c:dLbls>
        <c:gapWidth val="100"/>
        <c:overlap val="100"/>
        <c:axId val="593216408"/>
        <c:axId val="593217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43346</c:v>
                </c:pt>
                <c:pt idx="2">
                  <c:v>#N/A</c:v>
                </c:pt>
                <c:pt idx="3">
                  <c:v>#N/A</c:v>
                </c:pt>
                <c:pt idx="4">
                  <c:v>47815</c:v>
                </c:pt>
                <c:pt idx="5">
                  <c:v>#N/A</c:v>
                </c:pt>
                <c:pt idx="6">
                  <c:v>#N/A</c:v>
                </c:pt>
                <c:pt idx="7">
                  <c:v>51799</c:v>
                </c:pt>
                <c:pt idx="8">
                  <c:v>#N/A</c:v>
                </c:pt>
                <c:pt idx="9">
                  <c:v>#N/A</c:v>
                </c:pt>
                <c:pt idx="10">
                  <c:v>59149</c:v>
                </c:pt>
                <c:pt idx="11">
                  <c:v>#N/A</c:v>
                </c:pt>
                <c:pt idx="12">
                  <c:v>#N/A</c:v>
                </c:pt>
                <c:pt idx="13">
                  <c:v>71668</c:v>
                </c:pt>
                <c:pt idx="14">
                  <c:v>#N/A</c:v>
                </c:pt>
              </c:numCache>
            </c:numRef>
          </c:val>
          <c:smooth val="0"/>
          <c:extLst>
            <c:ext xmlns:c16="http://schemas.microsoft.com/office/drawing/2014/chart" uri="{C3380CC4-5D6E-409C-BE32-E72D297353CC}">
              <c16:uniqueId val="{0000000B-CB28-44C6-9FE1-05924BB07A1A}"/>
            </c:ext>
          </c:extLst>
        </c:ser>
        <c:dLbls>
          <c:showLegendKey val="0"/>
          <c:showVal val="0"/>
          <c:showCatName val="0"/>
          <c:showSerName val="0"/>
          <c:showPercent val="0"/>
          <c:showBubbleSize val="0"/>
        </c:dLbls>
        <c:marker val="1"/>
        <c:smooth val="0"/>
        <c:axId val="593216408"/>
        <c:axId val="593217976"/>
      </c:lineChart>
      <c:catAx>
        <c:axId val="59321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3217976"/>
        <c:crosses val="autoZero"/>
        <c:auto val="1"/>
        <c:lblAlgn val="ctr"/>
        <c:lblOffset val="100"/>
        <c:tickLblSkip val="1"/>
        <c:tickMarkSkip val="1"/>
        <c:noMultiLvlLbl val="0"/>
      </c:catAx>
      <c:valAx>
        <c:axId val="593217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3216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4225</c:v>
                </c:pt>
                <c:pt idx="1">
                  <c:v>4127</c:v>
                </c:pt>
                <c:pt idx="2">
                  <c:v>2955</c:v>
                </c:pt>
              </c:numCache>
            </c:numRef>
          </c:val>
          <c:extLst>
            <c:ext xmlns:c16="http://schemas.microsoft.com/office/drawing/2014/chart" uri="{C3380CC4-5D6E-409C-BE32-E72D297353CC}">
              <c16:uniqueId val="{00000000-0825-45CC-95CA-3F41BC2052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2307</c:v>
                </c:pt>
                <c:pt idx="1">
                  <c:v>1311</c:v>
                </c:pt>
                <c:pt idx="2">
                  <c:v>1209</c:v>
                </c:pt>
              </c:numCache>
            </c:numRef>
          </c:val>
          <c:extLst>
            <c:ext xmlns:c16="http://schemas.microsoft.com/office/drawing/2014/chart" uri="{C3380CC4-5D6E-409C-BE32-E72D297353CC}">
              <c16:uniqueId val="{00000001-0825-45CC-95CA-3F41BC2052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8527</c:v>
                </c:pt>
                <c:pt idx="1">
                  <c:v>7015</c:v>
                </c:pt>
                <c:pt idx="2">
                  <c:v>5765</c:v>
                </c:pt>
              </c:numCache>
            </c:numRef>
          </c:val>
          <c:extLst>
            <c:ext xmlns:c16="http://schemas.microsoft.com/office/drawing/2014/chart" uri="{C3380CC4-5D6E-409C-BE32-E72D297353CC}">
              <c16:uniqueId val="{00000002-0825-45CC-95CA-3F41BC20527D}"/>
            </c:ext>
          </c:extLst>
        </c:ser>
        <c:dLbls>
          <c:showLegendKey val="0"/>
          <c:showVal val="0"/>
          <c:showCatName val="0"/>
          <c:showSerName val="0"/>
          <c:showPercent val="0"/>
          <c:showBubbleSize val="0"/>
        </c:dLbls>
        <c:gapWidth val="120"/>
        <c:overlap val="100"/>
        <c:axId val="593212096"/>
        <c:axId val="593212488"/>
      </c:barChart>
      <c:catAx>
        <c:axId val="59321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3212488"/>
        <c:crosses val="autoZero"/>
        <c:auto val="1"/>
        <c:lblAlgn val="ctr"/>
        <c:lblOffset val="100"/>
        <c:tickLblSkip val="1"/>
        <c:tickMarkSkip val="1"/>
        <c:noMultiLvlLbl val="0"/>
      </c:catAx>
      <c:valAx>
        <c:axId val="593212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321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{DE20B924-3639-4DF7-81CE-3FDFB6116F6F}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250-4AC2-824C-5842258ADC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{1762E775-569D-4686-B965-C151363C7D17}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50-4AC2-824C-5842258ADC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{78C3BDD4-BB15-4971-B02D-68EEB28EB62A}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50-4AC2-824C-5842258ADC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{023DC647-15B3-4C90-B644-15851FBB58BA}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50-4AC2-824C-5842258ADC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{F7080C2B-7CBE-475C-9E64-B1A095798BEC}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50-4AC2-824C-5842258ADC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{AAAB59F1-E143-4588-9A4C-2F2CCDEB8289}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250-4AC2-824C-5842258ADC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{D455B749-FBC1-4F46-B5DC-A121C0F27E0B}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250-4AC2-824C-5842258ADC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{9D8217E8-A99E-4C14-BDAA-F89918B9B356}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250-4AC2-824C-5842258ADC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{AD3A77A8-AE1E-4784-8419-5D0566D75CC6}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250-4AC2-824C-5842258ADC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58.4</c:v>
                </c:pt>
                <c:pt idx="16">
                  <c:v>57.6</c:v>
                </c:pt>
                <c:pt idx="24">
                  <c:v>59</c:v>
                </c:pt>
                <c:pt idx="32">
                  <c:v>60</c:v>
                </c:pt>
              </c:numCache>
            </c:numRef>
          </c:xVal>
          <c:yVal>
            <c:numRef>
              <c:f>公会計指標分析・財政指標組合せ分析表!$BP$51:$DC$51</c:f>
              <c:numCache>
                <c:formatCode>#,##0.0;"▲ "#,##0.0</c:formatCode>
                <c:ptCount val="40"/>
                <c:pt idx="0">
                  <c:v>72.2</c:v>
                </c:pt>
                <c:pt idx="8">
                  <c:v>77.599999999999994</c:v>
                </c:pt>
                <c:pt idx="16">
                  <c:v>81.5</c:v>
                </c:pt>
                <c:pt idx="24">
                  <c:v>94.7</c:v>
                </c:pt>
                <c:pt idx="32">
                  <c:v>112.9</c:v>
                </c:pt>
              </c:numCache>
            </c:numRef>
          </c:yVal>
          <c:smooth val="0"/>
          <c:extLst>
            <c:ext xmlns:c16="http://schemas.microsoft.com/office/drawing/2014/chart" uri="{C3380CC4-5D6E-409C-BE32-E72D297353CC}">
              <c16:uniqueId val="{00000009-1250-4AC2-824C-5842258ADC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{8B45856C-1100-46F1-8C48-1E4534E7BFF8}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250-4AC2-824C-5842258ADC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{D46D1BF4-5192-409D-9054-6E3F2C28EF22}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50-4AC2-824C-5842258ADC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{3E4A517C-B977-482E-B4E9-CBA0E4C4E595}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50-4AC2-824C-5842258ADC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{48E3AFB6-72F9-44CD-8FB0-13A3F7E2110B}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50-4AC2-824C-5842258ADC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{8ACA135E-8ECB-4453-9651-E5460A7446BE}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50-4AC2-824C-5842258ADC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{98A03814-D596-4A53-8B76-D2490EFD2068}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250-4AC2-824C-5842258ADC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{6FFA3E82-1486-43B1-BDDD-25739B236D01}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250-4AC2-824C-5842258ADC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{6CCF9B5F-3F3D-48E9-9432-F2D128856FDC}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250-4AC2-824C-5842258ADC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{6EDB5387-5C78-456F-807E-6929D3A94BE1}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250-4AC2-824C-5842258ADC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250-4AC2-824C-5842258ADC0F}"/>
            </c:ext>
          </c:extLst>
        </c:ser>
        <c:dLbls>
          <c:showLegendKey val="0"/>
          <c:showVal val="1"/>
          <c:showCatName val="0"/>
          <c:showSerName val="0"/>
          <c:showPercent val="0"/>
          <c:showBubbleSize val="0"/>
        </c:dLbls>
        <c:axId val="600171184"/>
        <c:axId val="600171576"/>
      </c:scatterChart>
      <c:valAx>
        <c:axId val="600171184"/>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0171576"/>
        <c:crosses val="autoZero"/>
        <c:crossBetween val="midCat"/>
      </c:valAx>
      <c:valAx>
        <c:axId val="600171576"/>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017118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{6D79E1F2-3CF0-4FF0-99B8-61AF5D5056DB}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18-49A3-B5C2-3B4A572F7E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{4B6EA7BD-BCAC-4AF0-B4B9-3DCFB558AC7E}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18-49A3-B5C2-3B4A572F7E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{1B54ED64-385E-477D-8F55-C71E25262453}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18-49A3-B5C2-3B4A572F7E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{9FC8BAE1-9DC7-413E-BCEA-D7291CC7AC43}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18-49A3-B5C2-3B4A572F7E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{8FC556F2-1C3E-4B6E-8919-626126F81564}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18-49A3-B5C2-3B4A572F7E6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{64E1ADBE-7F32-4F56-8CCC-C2B05F4020D8}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18-49A3-B5C2-3B4A572F7E6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{2BE099BC-840B-4929-8EF4-0A14B27EE5E5}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18-49A3-B5C2-3B4A572F7E6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{1A5376CC-7A16-4F43-8362-A94AFD2EB71F}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18-49A3-B5C2-3B4A572F7E6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{51DB3130-3BE8-4B76-AC58-A86EDA96819E}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18-49A3-B5C2-3B4A572F7E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c:v>
                </c:pt>
                <c:pt idx="16">
                  <c:v>8.8000000000000007</c:v>
                </c:pt>
                <c:pt idx="24">
                  <c:v>8.6</c:v>
                </c:pt>
                <c:pt idx="32">
                  <c:v>8.8000000000000007</c:v>
                </c:pt>
              </c:numCache>
            </c:numRef>
          </c:xVal>
          <c:yVal>
            <c:numRef>
              <c:f>公会計指標分析・財政指標組合せ分析表!$BP$73:$DC$73</c:f>
              <c:numCache>
                <c:formatCode>#,##0.0;"▲ "#,##0.0</c:formatCode>
                <c:ptCount val="40"/>
                <c:pt idx="0">
                  <c:v>72.2</c:v>
                </c:pt>
                <c:pt idx="8">
                  <c:v>77.599999999999994</c:v>
                </c:pt>
                <c:pt idx="16">
                  <c:v>81.5</c:v>
                </c:pt>
                <c:pt idx="24">
                  <c:v>94.7</c:v>
                </c:pt>
                <c:pt idx="32">
                  <c:v>112.9</c:v>
                </c:pt>
              </c:numCache>
            </c:numRef>
          </c:yVal>
          <c:smooth val="0"/>
          <c:extLst>
            <c:ext xmlns:c16="http://schemas.microsoft.com/office/drawing/2014/chart" uri="{C3380CC4-5D6E-409C-BE32-E72D297353CC}">
              <c16:uniqueId val="{00000009-9C18-49A3-B5C2-3B4A572F7E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{7246058D-164F-454F-8BAC-A90C1BD13BA7}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18-49A3-B5C2-3B4A572F7E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{8A61012E-2243-45A8-A3CD-2736FE2BA79D}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18-49A3-B5C2-3B4A572F7E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{D72F34FE-5A52-4E04-89C9-1625EAA0C58C}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18-49A3-B5C2-3B4A572F7E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{6AAD2945-46E9-4708-8010-31D7E6939F93}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18-49A3-B5C2-3B4A572F7E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{4DB275BA-F337-4B0D-BFB9-94FD335B813F}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18-49A3-B5C2-3B4A572F7E6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{1B89C00E-F701-406F-B215-E861BC4FD150}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18-49A3-B5C2-3B4A572F7E60}"/>
                </c:ext>
              </c:extLst>
            </c:dLbl>
            <c:dLbl>
              <c:idx val="16"/>
              <c:layout>
                <c:manualLayout>
                  <c:x val="-4.4905057365901307E-2"/>
                  <c:y val="-6.102666128732857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{086BA8DB-DB91-47E6-BAB4-638E937EFC65}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18-49A3-B5C2-3B4A572F7E60}"/>
                </c:ext>
              </c:extLst>
            </c:dLbl>
            <c:dLbl>
              <c:idx val="24"/>
              <c:layout>
                <c:manualLayout>
                  <c:x val="-1.8235628084249993E-2"/>
                  <c:y val="-4.725198248929555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{84B5AEC0-9B56-4472-8F67-2D5D9C7FA076}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18-49A3-B5C2-3B4A572F7E60}"/>
                </c:ext>
              </c:extLst>
            </c:dLbl>
            <c:dLbl>
              <c:idx val="32"/>
              <c:layout>
                <c:manualLayout>
                  <c:x val="-3.1570342725075584E-2"/>
                  <c:y val="-7.897146873054243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{ABBE807B-953B-4088-945A-8CA3450F3CE3}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18-49A3-B5C2-3B4A572F7E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9C18-49A3-B5C2-3B4A572F7E60}"/>
            </c:ext>
          </c:extLst>
        </c:ser>
        <c:dLbls>
          <c:showLegendKey val="0"/>
          <c:showVal val="1"/>
          <c:showCatName val="0"/>
          <c:showSerName val="0"/>
          <c:showPercent val="0"/>
          <c:showBubbleSize val="0"/>
        </c:dLbls>
        <c:axId val="600175104"/>
        <c:axId val="600171968"/>
      </c:scatterChart>
      <c:valAx>
        <c:axId val="600175104"/>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0171968"/>
        <c:crosses val="autoZero"/>
        <c:crossBetween val="midCat"/>
      </c:valAx>
      <c:valAx>
        <c:axId val="600171968"/>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017510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・元利償還金は、令和４年度に地域総合整備資金貸付金の繰上償還を行ったことや平成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等の償還が終了したことなどにより減少している。今後、あきた芸術劇場整備事業等に係る地方債の償還が本格化することにより、９年度までは市債元利償還金が増加するが、過去の大規模事業に係る市債の償還が順次終了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年度以降は減少に転じるものと見込んでいる。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・公営企業債の元利償還金に対する繰入金は、下水道事業会計における減価償却費の増や支払利息の増などにより増加している。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・今後も大規模事業の実施に当たっては、実施時期を調整することで単年度当たりの市債発行額を抑制し、公営企業会計を含む全会計において公債費の縮減に努めていく。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本市では、満期一括償還地方債を発行していないため、左表に掲載する数値はない。</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臨時財政対策債は減少傾向にあるが、溶融施設大規模改修事業や古川流域治水対策事業等による大規模改修事業に係る借入れが増加したことにより、一般会計等の地方債残高は増加した。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令和５年７月豪雨災害の影響による下水道事業会計の公営企業債残高の増加に伴い、一般会計からの繰入見込額が増加した。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○設立法人等の負債額等負担見込額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市立秋田総合病院の繰越欠損金の増により、設立法人等の負債額等負担見込額が増加した。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○今後の対応</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今後も地方債発行額の抑制や繰上償還等により地方債残高を縮減するとともに、</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設立法人の経営改善や、</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充当可能基金である財政調整基金および減債基金の取崩しを抑制しながら基金残高を確保することにより、比率の改善に努める。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・令和５年度末の基金全体の残高は、前年度末と比較して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を下回らない額を含む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百万円を積み立てた一方で、合併特例事業債償還分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・公共施設等整備基金は、運用益１百万円を積み立てた一方で、公共施設等の改修等のため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２基金である財政調整基金および減債基金については、収支不足の補てんのための取崩しが増加したことにより、残高は減少傾向にあることから、令和５年度からの４年間を計画期間とする「第４期・県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改革プラン」に掲げる、２基金合計で一般会計予算規模の５％程度の規模を確保するため、残高の回復に努めていく。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・特定目的基金は、「第４期・県都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改革プラン」において、それぞれの基金の残高や今後の事業計画の見込みなどを勘案し、設置目的に応じた必要額の確保等を図ることとしており、令和８年度までに公共施設等整備基金への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億円の積立てや、公共交通活性化基金への５億円の積立て等を行うこととしている。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・公共施設等整備基金：公共施設等の整備等に要する経費に充てる。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・一般廃棄物処理施設整備基金：一般廃棄物処理施設の整備等に要する経費に充てる。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・公共交通活性化基金：公共交通の利便性向上に要する経費に充てる。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・公立大学法人支援基金：公立大学法人の管理運営ならびに施設および設備の整備に係る支援に要する経費に充てる。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・公共施設等整備基金：運用益１百万円を積み立てた一方で、公共施設等の改修等のため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・一般廃棄物処理施設整備基金：「秋田市廃棄物の処理および再利用に関する条例」に規定された、家庭ごみ処理手数料相当額の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の額および運用益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百万円を将来の廃棄物処理施設の整備等に備えて積み立てた一方で、廃棄物処理施設の改修等を行うため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・公共交通活性化基金：公共交通の利便性を向上するための事業へ充当するため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・公立大学法人支援基金：施設・設備の整備に係る支援に充当するため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・公共施設等整備基金：今後も老朽化した公共施設等の改修等は増加すると見込まれるため、「第４期・県都</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改革プラン」において、令和８年度までにさらに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億円を積み立てることとしている。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・公共交通活性化基金：将来にわたって安心して利用することができる公共交通の実現に向け、「第４期・県都</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改革プラン」において、令和８年度までにさらに５億円を積み立てることとしている。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・公立大学法人支援基金：今後も施設・設備の整備に係る支援に充当するため、「第４期・県都</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改革プラン」において、令和８年度までさらに４億円を積立てることとしている。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・地方財政法に規定された前年度実質収支の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を下回らない額や運用益として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・豪雪時の対応のため、過去の実績により最低限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億円を下回らないよう維持してきたが、収支不足の補てんのための取崩し等により減少が見込まれることから、財政状況等を勘案しながら残高の回復に努めていく必要がある。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・「第４期・県都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改革プラン」において、財政調整基金および減債基金の残高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で一般会計予算規模の５％程度を確保することを目標としており、残高の確保に努める。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・臨時財政対策債償還基金費分や運用益として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百万円を積み立てた一方で、合併特例事業債の償還のため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・今後も投資的経費に伴う地方債発行が見込まれることから、減債基金の残高や今後の地方債発行に伴う償還を勘案し、地方債の償還に必要な財源を確保するため、「第４期・県都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改革プラン」において、令和８年度までに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有形固定資産減価償却率は、ここ数年増加傾向にあるが、類似団体平均よりやや低い水準を保っている。</a:t>
          </a:r>
          <a:endParaRPr lang="ja-JP" altLang="ja-JP">
            <a:effectLst/>
          </a:endParaRPr>
        </a:p>
        <a:p>
          <a:r>
            <a:rPr kumimoji="1" lang="ja-JP" altLang="ja-JP" sz="1100">
              <a:solidFill>
                <a:schemeClr val="dk1"/>
              </a:solidFill>
              <a:effectLst/>
              <a:latin typeface="+mn-lt"/>
              <a:ea typeface="+mn-ea"/>
              <a:cs typeface="+mn-cs"/>
            </a:rPr>
            <a:t>秋田市公共施設等総合管理計画に基づき策定した各施設ごとの個別施設計画により、計画的な維持保全や効率的な施設運営に努めているほか、老朽化や用途を終えた施設は除却等を行うなど、施設の維持管理について適切に進めているところ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117475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99651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81492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94614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59902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527300" y="594614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59902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5693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148819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大規模建設事業による地方債発行の増加により、分子の将来負担額が増加</a:t>
          </a:r>
          <a:r>
            <a:rPr kumimoji="1" lang="ja-JP" altLang="en-US" sz="1000">
              <a:solidFill>
                <a:sysClr val="windowText" lastClr="000000"/>
              </a:solidFill>
              <a:effectLst/>
              <a:latin typeface="+mn-lt"/>
              <a:ea typeface="+mn-ea"/>
              <a:cs typeface="+mn-cs"/>
            </a:rPr>
            <a:t>し</a:t>
          </a:r>
          <a:r>
            <a:rPr kumimoji="1" lang="ja-JP" altLang="ja-JP" sz="1000">
              <a:solidFill>
                <a:sysClr val="windowText" lastClr="000000"/>
              </a:solidFill>
              <a:effectLst/>
              <a:latin typeface="+mn-lt"/>
              <a:ea typeface="+mn-ea"/>
              <a:cs typeface="+mn-cs"/>
            </a:rPr>
            <a:t>、普通交付税の増等により分母の経常一般財源等</a:t>
          </a:r>
          <a:r>
            <a:rPr kumimoji="1" lang="ja-JP" altLang="en-US" sz="1000">
              <a:solidFill>
                <a:sysClr val="windowText" lastClr="000000"/>
              </a:solidFill>
              <a:effectLst/>
              <a:latin typeface="+mn-lt"/>
              <a:ea typeface="+mn-ea"/>
              <a:cs typeface="+mn-cs"/>
            </a:rPr>
            <a:t>も</a:t>
          </a:r>
          <a:r>
            <a:rPr kumimoji="1" lang="ja-JP" altLang="ja-JP" sz="1000">
              <a:solidFill>
                <a:sysClr val="windowText" lastClr="000000"/>
              </a:solidFill>
              <a:effectLst/>
              <a:latin typeface="+mn-lt"/>
              <a:ea typeface="+mn-ea"/>
              <a:cs typeface="+mn-cs"/>
            </a:rPr>
            <a:t>増加し</a:t>
          </a:r>
          <a:r>
            <a:rPr kumimoji="1" lang="ja-JP" altLang="en-US" sz="1000">
              <a:solidFill>
                <a:sysClr val="windowText" lastClr="000000"/>
              </a:solidFill>
              <a:effectLst/>
              <a:latin typeface="+mn-lt"/>
              <a:ea typeface="+mn-ea"/>
              <a:cs typeface="+mn-cs"/>
            </a:rPr>
            <a:t>たが</a:t>
          </a:r>
          <a:r>
            <a:rPr kumimoji="1" lang="ja-JP" altLang="ja-JP" sz="1000">
              <a:solidFill>
                <a:sysClr val="windowText" lastClr="000000"/>
              </a:solidFill>
              <a:effectLst/>
              <a:latin typeface="+mn-lt"/>
              <a:ea typeface="+mn-ea"/>
              <a:cs typeface="+mn-cs"/>
            </a:rPr>
            <a:t>、分母</a:t>
          </a:r>
          <a:r>
            <a:rPr kumimoji="1" lang="ja-JP" altLang="en-US" sz="1000">
              <a:solidFill>
                <a:sysClr val="windowText" lastClr="000000"/>
              </a:solidFill>
              <a:effectLst/>
              <a:latin typeface="+mn-lt"/>
              <a:ea typeface="+mn-ea"/>
              <a:cs typeface="+mn-cs"/>
            </a:rPr>
            <a:t>より分子</a:t>
          </a:r>
          <a:r>
            <a:rPr kumimoji="1" lang="ja-JP" altLang="ja-JP" sz="1000">
              <a:solidFill>
                <a:sysClr val="windowText" lastClr="000000"/>
              </a:solidFill>
              <a:effectLst/>
              <a:latin typeface="+mn-lt"/>
              <a:ea typeface="+mn-ea"/>
              <a:cs typeface="+mn-cs"/>
            </a:rPr>
            <a:t>の増加率が大きかったことから、債務償還比率は昨年度と比較して</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した。また、債務償還比率は類似団体平均と比較すると高い傾向にあることから、引き続き、市債発行の抑制や、地方税等の歳入の確保、充当可能基金の残高確保に努めることにより、債務償還比率の改善を図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105438</xdr:rowOff>
    </xdr:from>
    <xdr:to>
      <xdr:col>76</xdr:col>
      <xdr:colOff>73025</xdr:colOff>
      <xdr:row>33</xdr:row>
      <xdr:rowOff>35588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3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83865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34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57940</xdr:rowOff>
    </xdr:from>
    <xdr:to>
      <xdr:col>72</xdr:col>
      <xdr:colOff>123825</xdr:colOff>
      <xdr:row>32</xdr:row>
      <xdr:rowOff>159540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3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108740</xdr:rowOff>
    </xdr:from>
    <xdr:to>
      <xdr:col>76</xdr:col>
      <xdr:colOff>22225</xdr:colOff>
      <xdr:row>32</xdr:row>
      <xdr:rowOff>156238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366665"/>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165509</xdr:rowOff>
    </xdr:from>
    <xdr:to>
      <xdr:col>68</xdr:col>
      <xdr:colOff>123825</xdr:colOff>
      <xdr:row>31</xdr:row>
      <xdr:rowOff>95659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44859</xdr:rowOff>
    </xdr:from>
    <xdr:to>
      <xdr:col>72</xdr:col>
      <xdr:colOff>73025</xdr:colOff>
      <xdr:row>32</xdr:row>
      <xdr:rowOff>108740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131334"/>
          <a:ext cx="762000" cy="2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113764</xdr:rowOff>
    </xdr:from>
    <xdr:to>
      <xdr:col>64</xdr:col>
      <xdr:colOff>123825</xdr:colOff>
      <xdr:row>32</xdr:row>
      <xdr:rowOff>43914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2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44859</xdr:rowOff>
    </xdr:from>
    <xdr:to>
      <xdr:col>68</xdr:col>
      <xdr:colOff>73025</xdr:colOff>
      <xdr:row>31</xdr:row>
      <xdr:rowOff>164564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31334"/>
          <a:ext cx="762000" cy="1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89655</xdr:rowOff>
    </xdr:from>
    <xdr:to>
      <xdr:col>60</xdr:col>
      <xdr:colOff>123825</xdr:colOff>
      <xdr:row>32</xdr:row>
      <xdr:rowOff>19805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140455</xdr:rowOff>
    </xdr:from>
    <xdr:to>
      <xdr:col>64</xdr:col>
      <xdr:colOff>73025</xdr:colOff>
      <xdr:row>31</xdr:row>
      <xdr:rowOff>164564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226930"/>
          <a:ext cx="7620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150667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4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86786</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35041</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9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10932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2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109982</xdr:rowOff>
    </xdr:from>
    <xdr:to>
      <xdr:col>24</xdr:col>
      <xdr:colOff>114300</xdr:colOff>
      <xdr:row>36</xdr:row>
      <xdr:rowOff>40132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132859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114554</xdr:rowOff>
    </xdr:from>
    <xdr:to>
      <xdr:col>20</xdr:col>
      <xdr:colOff>38100</xdr:colOff>
      <xdr:row>36</xdr:row>
      <xdr:rowOff>44704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160782</xdr:rowOff>
    </xdr:from>
    <xdr:to>
      <xdr:col>24</xdr:col>
      <xdr:colOff>63500</xdr:colOff>
      <xdr:row>35</xdr:row>
      <xdr:rowOff>165354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1615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80264</xdr:rowOff>
    </xdr:from>
    <xdr:to>
      <xdr:col>15</xdr:col>
      <xdr:colOff>101600</xdr:colOff>
      <xdr:row>36</xdr:row>
      <xdr:rowOff>10414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131064</xdr:rowOff>
    </xdr:from>
    <xdr:to>
      <xdr:col>19</xdr:col>
      <xdr:colOff>177800</xdr:colOff>
      <xdr:row>35</xdr:row>
      <xdr:rowOff>165354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318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50546</xdr:rowOff>
    </xdr:from>
    <xdr:to>
      <xdr:col>10</xdr:col>
      <xdr:colOff>165100</xdr:colOff>
      <xdr:row>35</xdr:row>
      <xdr:rowOff>152146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101346</xdr:rowOff>
    </xdr:from>
    <xdr:to>
      <xdr:col>15</xdr:col>
      <xdr:colOff>50800</xdr:colOff>
      <xdr:row>35</xdr:row>
      <xdr:rowOff>131064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020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29972</xdr:rowOff>
    </xdr:from>
    <xdr:to>
      <xdr:col>6</xdr:col>
      <xdr:colOff>38100</xdr:colOff>
      <xdr:row>35</xdr:row>
      <xdr:rowOff>131572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80772</xdr:rowOff>
    </xdr:from>
    <xdr:to>
      <xdr:col>10</xdr:col>
      <xdr:colOff>114300</xdr:colOff>
      <xdr:row>35</xdr:row>
      <xdr:rowOff>101346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0815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61231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168673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148099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80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165486</xdr:rowOff>
    </xdr:from>
    <xdr:to>
      <xdr:col>55</xdr:col>
      <xdr:colOff>50800</xdr:colOff>
      <xdr:row>38</xdr:row>
      <xdr:rowOff>95636</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5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16913</xdr:rowOff>
    </xdr:from>
    <xdr:ext cx="469744"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3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xdr:rowOff>
    </xdr:from>
    <xdr:to>
      <xdr:col>50</xdr:col>
      <xdr:colOff>165100</xdr:colOff>
      <xdr:row>38</xdr:row>
      <xdr:rowOff>102768</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5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44836</xdr:rowOff>
    </xdr:from>
    <xdr:to>
      <xdr:col>55</xdr:col>
      <xdr:colOff>0</xdr:colOff>
      <xdr:row>38</xdr:row>
      <xdr:rowOff>51968</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559936"/>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6746</xdr:rowOff>
    </xdr:from>
    <xdr:to>
      <xdr:col>46</xdr:col>
      <xdr:colOff>38100</xdr:colOff>
      <xdr:row>38</xdr:row>
      <xdr:rowOff>108346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52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51968</xdr:rowOff>
    </xdr:from>
    <xdr:to>
      <xdr:col>50</xdr:col>
      <xdr:colOff>114300</xdr:colOff>
      <xdr:row>38</xdr:row>
      <xdr:rowOff>57546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656706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11958</xdr:rowOff>
    </xdr:from>
    <xdr:to>
      <xdr:col>41</xdr:col>
      <xdr:colOff>101600</xdr:colOff>
      <xdr:row>38</xdr:row>
      <xdr:rowOff>113558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5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57546</xdr:rowOff>
    </xdr:from>
    <xdr:to>
      <xdr:col>45</xdr:col>
      <xdr:colOff>177800</xdr:colOff>
      <xdr:row>38</xdr:row>
      <xdr:rowOff>62758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57264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18451</xdr:rowOff>
    </xdr:from>
    <xdr:to>
      <xdr:col>36</xdr:col>
      <xdr:colOff>165100</xdr:colOff>
      <xdr:row>38</xdr:row>
      <xdr:rowOff>120051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65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62758</xdr:rowOff>
    </xdr:from>
    <xdr:to>
      <xdr:col>41</xdr:col>
      <xdr:colOff>50800</xdr:colOff>
      <xdr:row>38</xdr:row>
      <xdr:rowOff>69251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72300" y="6577858"/>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119296</xdr:rowOff>
    </xdr:from>
    <xdr:ext cx="469744"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91727" y="629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124873</xdr:rowOff>
    </xdr:from>
    <xdr:ext cx="469744"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515427" y="62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130085</xdr:rowOff>
    </xdr:from>
    <xdr:ext cx="469744"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626427" y="630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136577</xdr:rowOff>
    </xdr:from>
    <xdr:ext cx="469744"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37427" y="63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129540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3797300" y="102184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59</xdr:row>
      <xdr:rowOff>102870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101974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81915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101803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64770</xdr:rowOff>
    </xdr:from>
    <xdr:to>
      <xdr:col>10</xdr:col>
      <xdr:colOff>114300</xdr:colOff>
      <xdr:row>59</xdr:row>
      <xdr:rowOff>85725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1130300" y="10180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99619</xdr:rowOff>
    </xdr:from>
    <xdr:to>
      <xdr:col>55</xdr:col>
      <xdr:colOff>50800</xdr:colOff>
      <xdr:row>61</xdr:row>
      <xdr:rowOff>29769</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3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122496</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23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108557</xdr:rowOff>
    </xdr:from>
    <xdr:to>
      <xdr:col>50</xdr:col>
      <xdr:colOff>165100</xdr:colOff>
      <xdr:row>61</xdr:row>
      <xdr:rowOff>38707</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39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150419</xdr:rowOff>
    </xdr:from>
    <xdr:to>
      <xdr:col>55</xdr:col>
      <xdr:colOff>0</xdr:colOff>
      <xdr:row>60</xdr:row>
      <xdr:rowOff>159357</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437419"/>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120890</xdr:rowOff>
    </xdr:from>
    <xdr:to>
      <xdr:col>46</xdr:col>
      <xdr:colOff>38100</xdr:colOff>
      <xdr:row>61</xdr:row>
      <xdr:rowOff>51040</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159357</xdr:rowOff>
    </xdr:from>
    <xdr:to>
      <xdr:col>50</xdr:col>
      <xdr:colOff>114300</xdr:colOff>
      <xdr:row>61</xdr:row>
      <xdr:rowOff>240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446357"/>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132842</xdr:rowOff>
    </xdr:from>
    <xdr:to>
      <xdr:col>41</xdr:col>
      <xdr:colOff>101600</xdr:colOff>
      <xdr:row>61</xdr:row>
      <xdr:rowOff>62992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4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240</xdr:rowOff>
    </xdr:from>
    <xdr:to>
      <xdr:col>45</xdr:col>
      <xdr:colOff>177800</xdr:colOff>
      <xdr:row>61</xdr:row>
      <xdr:rowOff>12192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458690"/>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165333</xdr:rowOff>
    </xdr:from>
    <xdr:to>
      <xdr:col>36</xdr:col>
      <xdr:colOff>165100</xdr:colOff>
      <xdr:row>61</xdr:row>
      <xdr:rowOff>95483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4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12192</xdr:rowOff>
    </xdr:from>
    <xdr:to>
      <xdr:col>41</xdr:col>
      <xdr:colOff>50800</xdr:colOff>
      <xdr:row>61</xdr:row>
      <xdr:rowOff>44683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470642"/>
          <a:ext cx="889000" cy="3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55234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17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67567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18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79519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19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112010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22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0000000-0008-0000-0E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00000000-0008-0000-0E00-00001E01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0000000-0008-0000-0E00-000020010000}"/>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0000000-0008-0000-0E00-000022010000}"/>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00000000-0008-0000-0E00-00002E010000}"/>
            </a:ext>
          </a:extLst>
        </xdr:cNvPr>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139156</xdr:rowOff>
    </xdr:from>
    <xdr:to>
      <xdr:col>20</xdr:col>
      <xdr:colOff>38100</xdr:colOff>
      <xdr:row>82</xdr:row>
      <xdr:rowOff>69306</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3746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18506</xdr:rowOff>
    </xdr:from>
    <xdr:to>
      <xdr:col>24</xdr:col>
      <xdr:colOff>63500</xdr:colOff>
      <xdr:row>82</xdr:row>
      <xdr:rowOff>83820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3797300" y="1407740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83638</xdr:rowOff>
    </xdr:from>
    <xdr:to>
      <xdr:col>15</xdr:col>
      <xdr:colOff>101600</xdr:colOff>
      <xdr:row>82</xdr:row>
      <xdr:rowOff>13788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2857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134438</xdr:rowOff>
    </xdr:from>
    <xdr:to>
      <xdr:col>19</xdr:col>
      <xdr:colOff>177800</xdr:colOff>
      <xdr:row>82</xdr:row>
      <xdr:rowOff>18506</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908300" y="140218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134438</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019300" y="139598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72389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130300" y="13891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85833</xdr:rowOff>
    </xdr:from>
    <xdr:ext cx="405111" cy="259045"/>
    <xdr:sp macro="" textlink="">
      <xdr:nvSpPr>
        <xdr:cNvPr id="315" name="n_1main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30315</xdr:rowOff>
    </xdr:from>
    <xdr:ext cx="405111" cy="259045"/>
    <xdr:sp macro="" textlink="">
      <xdr:nvSpPr>
        <xdr:cNvPr id="316" name="n_2main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17" name="n_3main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8" name="n_4main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125222</xdr:rowOff>
    </xdr:from>
    <xdr:to>
      <xdr:col>55</xdr:col>
      <xdr:colOff>50800</xdr:colOff>
      <xdr:row>84</xdr:row>
      <xdr:rowOff>55372</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3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103649</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33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129794</xdr:rowOff>
    </xdr:from>
    <xdr:to>
      <xdr:col>50</xdr:col>
      <xdr:colOff>165100</xdr:colOff>
      <xdr:row>84</xdr:row>
      <xdr:rowOff>59944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3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4572</xdr:rowOff>
    </xdr:from>
    <xdr:to>
      <xdr:col>55</xdr:col>
      <xdr:colOff>0</xdr:colOff>
      <xdr:row>84</xdr:row>
      <xdr:rowOff>9144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4406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133604</xdr:rowOff>
    </xdr:from>
    <xdr:to>
      <xdr:col>46</xdr:col>
      <xdr:colOff>38100</xdr:colOff>
      <xdr:row>84</xdr:row>
      <xdr:rowOff>63754</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9144</xdr:rowOff>
    </xdr:from>
    <xdr:to>
      <xdr:col>50</xdr:col>
      <xdr:colOff>114300</xdr:colOff>
      <xdr:row>84</xdr:row>
      <xdr:rowOff>12954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4109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154178</xdr:rowOff>
    </xdr:from>
    <xdr:to>
      <xdr:col>41</xdr:col>
      <xdr:colOff>101600</xdr:colOff>
      <xdr:row>84</xdr:row>
      <xdr:rowOff>84328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12954</xdr:rowOff>
    </xdr:from>
    <xdr:to>
      <xdr:col>45</xdr:col>
      <xdr:colOff>177800</xdr:colOff>
      <xdr:row>84</xdr:row>
      <xdr:rowOff>33528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4147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157226</xdr:rowOff>
    </xdr:from>
    <xdr:to>
      <xdr:col>36</xdr:col>
      <xdr:colOff>165100</xdr:colOff>
      <xdr:row>84</xdr:row>
      <xdr:rowOff>87376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3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33528</xdr:rowOff>
    </xdr:from>
    <xdr:to>
      <xdr:col>41</xdr:col>
      <xdr:colOff>50800</xdr:colOff>
      <xdr:row>84</xdr:row>
      <xdr:rowOff>36576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4353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51071</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45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54881</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78503</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48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11684</xdr:rowOff>
    </xdr:from>
    <xdr:to>
      <xdr:col>85</xdr:col>
      <xdr:colOff>177800</xdr:colOff>
      <xdr:row>40</xdr:row>
      <xdr:rowOff>113284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98061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678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62484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68656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64262</xdr:rowOff>
    </xdr:from>
    <xdr:to>
      <xdr:col>76</xdr:col>
      <xdr:colOff>165100</xdr:colOff>
      <xdr:row>39</xdr:row>
      <xdr:rowOff>165862</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115062</xdr:rowOff>
    </xdr:from>
    <xdr:to>
      <xdr:col>81</xdr:col>
      <xdr:colOff>50800</xdr:colOff>
      <xdr:row>40</xdr:row>
      <xdr:rowOff>7620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6801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167132</xdr:rowOff>
    </xdr:from>
    <xdr:to>
      <xdr:col>72</xdr:col>
      <xdr:colOff>38100</xdr:colOff>
      <xdr:row>39</xdr:row>
      <xdr:rowOff>97282</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46482</xdr:rowOff>
    </xdr:from>
    <xdr:to>
      <xdr:col>76</xdr:col>
      <xdr:colOff>114300</xdr:colOff>
      <xdr:row>39</xdr:row>
      <xdr:rowOff>115062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7330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121412</xdr:rowOff>
    </xdr:from>
    <xdr:to>
      <xdr:col>67</xdr:col>
      <xdr:colOff>101600</xdr:colOff>
      <xdr:row>39</xdr:row>
      <xdr:rowOff>51562</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xdr:rowOff>
    </xdr:from>
    <xdr:to>
      <xdr:col>71</xdr:col>
      <xdr:colOff>177800</xdr:colOff>
      <xdr:row>39</xdr:row>
      <xdr:rowOff>46482</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687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156989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88409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42689</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72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1323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0434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87630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9545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87630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656300" y="710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E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E00-000012020000}"/>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E00-00001402000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E00-000016020000}"/>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6268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101617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E00-000022020000}"/>
            </a:ext>
          </a:extLst>
        </xdr:cNvPr>
        <xdr:cNvSpPr txBox="1"/>
      </xdr:nvSpPr>
      <xdr:spPr>
        <a:xfrm>
          <a:off x="16357600"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129540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5481300" y="103898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541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78105</xdr:rowOff>
    </xdr:from>
    <xdr:to>
      <xdr:col>81</xdr:col>
      <xdr:colOff>50800</xdr:colOff>
      <xdr:row>60</xdr:row>
      <xdr:rowOff>102870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4592300" y="103651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78105</xdr:rowOff>
    </xdr:from>
    <xdr:to>
      <xdr:col>76</xdr:col>
      <xdr:colOff>114300</xdr:colOff>
      <xdr:row>60</xdr:row>
      <xdr:rowOff>129540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3703300" y="103651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118110</xdr:rowOff>
    </xdr:from>
    <xdr:to>
      <xdr:col>71</xdr:col>
      <xdr:colOff>177800</xdr:colOff>
      <xdr:row>60</xdr:row>
      <xdr:rowOff>129540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814300" y="10405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170197</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86360</xdr:rowOff>
    </xdr:from>
    <xdr:to>
      <xdr:col>116</xdr:col>
      <xdr:colOff>114300</xdr:colOff>
      <xdr:row>60</xdr:row>
      <xdr:rowOff>16510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109237</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103505</xdr:rowOff>
    </xdr:from>
    <xdr:to>
      <xdr:col>112</xdr:col>
      <xdr:colOff>38100</xdr:colOff>
      <xdr:row>60</xdr:row>
      <xdr:rowOff>33655</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137160</xdr:rowOff>
    </xdr:from>
    <xdr:to>
      <xdr:col>116</xdr:col>
      <xdr:colOff>63500</xdr:colOff>
      <xdr:row>59</xdr:row>
      <xdr:rowOff>154305</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2527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124937</xdr:rowOff>
    </xdr:from>
    <xdr:to>
      <xdr:col>107</xdr:col>
      <xdr:colOff>101600</xdr:colOff>
      <xdr:row>60</xdr:row>
      <xdr:rowOff>55087</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154305</xdr:rowOff>
    </xdr:from>
    <xdr:to>
      <xdr:col>111</xdr:col>
      <xdr:colOff>177800</xdr:colOff>
      <xdr:row>60</xdr:row>
      <xdr:rowOff>4287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269855"/>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4287</xdr:rowOff>
    </xdr:from>
    <xdr:to>
      <xdr:col>107</xdr:col>
      <xdr:colOff>50800</xdr:colOff>
      <xdr:row>60</xdr:row>
      <xdr:rowOff>45720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291287"/>
          <a:ext cx="889000" cy="4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10637</xdr:rowOff>
    </xdr:from>
    <xdr:to>
      <xdr:col>98</xdr:col>
      <xdr:colOff>38100</xdr:colOff>
      <xdr:row>60</xdr:row>
      <xdr:rowOff>112237</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2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61437</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332720"/>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50182</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999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71614</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01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128764</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0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23223</xdr:rowOff>
    </xdr:from>
    <xdr:to>
      <xdr:col>85</xdr:col>
      <xdr:colOff>177800</xdr:colOff>
      <xdr:row>84</xdr:row>
      <xdr:rowOff>124823</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1650</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168548</xdr:rowOff>
    </xdr:from>
    <xdr:to>
      <xdr:col>81</xdr:col>
      <xdr:colOff>101600</xdr:colOff>
      <xdr:row>84</xdr:row>
      <xdr:rowOff>98698</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47898</xdr:rowOff>
    </xdr:from>
    <xdr:to>
      <xdr:col>85</xdr:col>
      <xdr:colOff>127000</xdr:colOff>
      <xdr:row>84</xdr:row>
      <xdr:rowOff>74023</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44496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150586</xdr:rowOff>
    </xdr:from>
    <xdr:to>
      <xdr:col>76</xdr:col>
      <xdr:colOff>165100</xdr:colOff>
      <xdr:row>84</xdr:row>
      <xdr:rowOff>80736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29936</xdr:rowOff>
    </xdr:from>
    <xdr:to>
      <xdr:col>81</xdr:col>
      <xdr:colOff>50800</xdr:colOff>
      <xdr:row>84</xdr:row>
      <xdr:rowOff>47898</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44317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50981</xdr:rowOff>
    </xdr:from>
    <xdr:to>
      <xdr:col>72</xdr:col>
      <xdr:colOff>38100</xdr:colOff>
      <xdr:row>84</xdr:row>
      <xdr:rowOff>152581</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29936</xdr:rowOff>
    </xdr:from>
    <xdr:to>
      <xdr:col>76</xdr:col>
      <xdr:colOff>114300</xdr:colOff>
      <xdr:row>84</xdr:row>
      <xdr:rowOff>101781</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13703300" y="144317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28121</xdr:rowOff>
    </xdr:from>
    <xdr:to>
      <xdr:col>67</xdr:col>
      <xdr:colOff>101600</xdr:colOff>
      <xdr:row>84</xdr:row>
      <xdr:rowOff>129721</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78921</xdr:rowOff>
    </xdr:from>
    <xdr:to>
      <xdr:col>71</xdr:col>
      <xdr:colOff>177800</xdr:colOff>
      <xdr:row>84</xdr:row>
      <xdr:rowOff>101781</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448072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89825</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71863</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143708</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120848</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2110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21607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221996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170180</xdr:rowOff>
    </xdr:from>
    <xdr:to>
      <xdr:col>112</xdr:col>
      <xdr:colOff>38100</xdr:colOff>
      <xdr:row>81</xdr:row>
      <xdr:rowOff>100330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127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49530</xdr:rowOff>
    </xdr:from>
    <xdr:to>
      <xdr:col>116</xdr:col>
      <xdr:colOff>63500</xdr:colOff>
      <xdr:row>81</xdr:row>
      <xdr:rowOff>49530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1323300" y="1393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170180</xdr:rowOff>
    </xdr:from>
    <xdr:to>
      <xdr:col>107</xdr:col>
      <xdr:colOff>101600</xdr:colOff>
      <xdr:row>81</xdr:row>
      <xdr:rowOff>100330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038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49530</xdr:rowOff>
    </xdr:from>
    <xdr:to>
      <xdr:col>111</xdr:col>
      <xdr:colOff>177800</xdr:colOff>
      <xdr:row>81</xdr:row>
      <xdr:rowOff>49530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0434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9494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49530</xdr:rowOff>
    </xdr:from>
    <xdr:to>
      <xdr:col>107</xdr:col>
      <xdr:colOff>50800</xdr:colOff>
      <xdr:row>81</xdr:row>
      <xdr:rowOff>72389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9545300" y="13936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8605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72389</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8656300" y="1395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116857</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210757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116857</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20199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9310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8421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が高くなっている施設は、「認定こども園・幼稚園・保育所」「児童館」であり、有形固定資産減価償却率が低い施設は、「道路」「橋りょう・トンネル」「公営住宅」である。「認定こども園・幼稚園・保育園」について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た施設が約４割であることが影響し、減価償却率が高くなっている。今後、個別施設計画に基づき計画的に改修等を行い長寿命化を図るほか、雄和地区の３保育所については、統合を目指した取組を進める。「学校施設」については、「秋田市小・中学校適正配置基本方針」に基づき、統合を基本とする適正配置を進めているところであり、それに伴い児童館も適正配置を進めていくこととしており、こうした動きと整合を図りつつ、施設の管理を行う。また、「道路」「橋りょう・トンネル」は、類似団体平均を下回っているが、今後老朽化していくことが想定されることから、長寿命化などの維持管理の適正化に努めていくこととしている。「公営住宅」については、秋田市営住宅等長寿命化計画に基づき、既存ストックを最大限活用し、適切な維持管理および修繕等を行うこととしている。今後も、秋田市公共施設等総合管理計画及び施設ごとに策定した個別施設計画に基づき、施設の長寿命化や施設保有量の見直しに取り組み、将来負担の軽減を図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93362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165735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648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133350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63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116205</xdr:rowOff>
    </xdr:from>
    <xdr:to>
      <xdr:col>15</xdr:col>
      <xdr:colOff>50800</xdr:colOff>
      <xdr:row>38</xdr:row>
      <xdr:rowOff>121920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2019300" y="6631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121920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59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36830</xdr:rowOff>
    </xdr:from>
    <xdr:to>
      <xdr:col>50</xdr:col>
      <xdr:colOff>165100</xdr:colOff>
      <xdr:row>37</xdr:row>
      <xdr:rowOff>138430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87630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408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36830</xdr:rowOff>
    </xdr:from>
    <xdr:to>
      <xdr:col>46</xdr:col>
      <xdr:colOff>38100</xdr:colOff>
      <xdr:row>37</xdr:row>
      <xdr:rowOff>138430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87630</xdr:rowOff>
    </xdr:from>
    <xdr:to>
      <xdr:col>50</xdr:col>
      <xdr:colOff>114300</xdr:colOff>
      <xdr:row>37</xdr:row>
      <xdr:rowOff>87630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43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87630</xdr:rowOff>
    </xdr:from>
    <xdr:to>
      <xdr:col>45</xdr:col>
      <xdr:colOff>177800</xdr:colOff>
      <xdr:row>37</xdr:row>
      <xdr:rowOff>87630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43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87630</xdr:rowOff>
    </xdr:from>
    <xdr:to>
      <xdr:col>41</xdr:col>
      <xdr:colOff>50800</xdr:colOff>
      <xdr:row>37</xdr:row>
      <xdr:rowOff>87630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43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154957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154957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154957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28575</xdr:rowOff>
    </xdr:from>
    <xdr:to>
      <xdr:col>24</xdr:col>
      <xdr:colOff>63500</xdr:colOff>
      <xdr:row>61</xdr:row>
      <xdr:rowOff>53340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04870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28575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0460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103505</xdr:rowOff>
    </xdr:from>
    <xdr:to>
      <xdr:col>10</xdr:col>
      <xdr:colOff>165100</xdr:colOff>
      <xdr:row>61</xdr:row>
      <xdr:rowOff>33655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154305</xdr:rowOff>
    </xdr:from>
    <xdr:to>
      <xdr:col>15</xdr:col>
      <xdr:colOff>50800</xdr:colOff>
      <xdr:row>61</xdr:row>
      <xdr:rowOff>1905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4413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149225</xdr:rowOff>
    </xdr:from>
    <xdr:to>
      <xdr:col>6</xdr:col>
      <xdr:colOff>38100</xdr:colOff>
      <xdr:row>61</xdr:row>
      <xdr:rowOff>79375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154305</xdr:rowOff>
    </xdr:from>
    <xdr:to>
      <xdr:col>10</xdr:col>
      <xdr:colOff>114300</xdr:colOff>
      <xdr:row>61</xdr:row>
      <xdr:rowOff>28575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1130300" y="10441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70502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43832</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24782</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70502</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79502</xdr:rowOff>
    </xdr:from>
    <xdr:to>
      <xdr:col>55</xdr:col>
      <xdr:colOff>50800</xdr:colOff>
      <xdr:row>63</xdr:row>
      <xdr:rowOff>9652</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57929</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81788</xdr:rowOff>
    </xdr:from>
    <xdr:to>
      <xdr:col>50</xdr:col>
      <xdr:colOff>165100</xdr:colOff>
      <xdr:row>63</xdr:row>
      <xdr:rowOff>11938</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130302</xdr:rowOff>
    </xdr:from>
    <xdr:to>
      <xdr:col>55</xdr:col>
      <xdr:colOff>0</xdr:colOff>
      <xdr:row>62</xdr:row>
      <xdr:rowOff>132588</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7602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79502</xdr:rowOff>
    </xdr:from>
    <xdr:to>
      <xdr:col>46</xdr:col>
      <xdr:colOff>38100</xdr:colOff>
      <xdr:row>63</xdr:row>
      <xdr:rowOff>9652</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130302</xdr:rowOff>
    </xdr:from>
    <xdr:to>
      <xdr:col>50</xdr:col>
      <xdr:colOff>114300</xdr:colOff>
      <xdr:row>62</xdr:row>
      <xdr:rowOff>132588</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7602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79502</xdr:rowOff>
    </xdr:from>
    <xdr:to>
      <xdr:col>41</xdr:col>
      <xdr:colOff>101600</xdr:colOff>
      <xdr:row>63</xdr:row>
      <xdr:rowOff>9652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130302</xdr:rowOff>
    </xdr:from>
    <xdr:to>
      <xdr:col>45</xdr:col>
      <xdr:colOff>177800</xdr:colOff>
      <xdr:row>62</xdr:row>
      <xdr:rowOff>130302</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861300" y="10760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81788</xdr:rowOff>
    </xdr:from>
    <xdr:to>
      <xdr:col>36</xdr:col>
      <xdr:colOff>165100</xdr:colOff>
      <xdr:row>63</xdr:row>
      <xdr:rowOff>11938</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130302</xdr:rowOff>
    </xdr:from>
    <xdr:to>
      <xdr:col>41</xdr:col>
      <xdr:colOff>50800</xdr:colOff>
      <xdr:row>62</xdr:row>
      <xdr:rowOff>132588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7602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3065</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779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3065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102888</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76454</xdr:rowOff>
    </xdr:from>
    <xdr:to>
      <xdr:col>20</xdr:col>
      <xdr:colOff>38100</xdr:colOff>
      <xdr:row>82</xdr:row>
      <xdr:rowOff>6604</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127254</xdr:rowOff>
    </xdr:from>
    <xdr:to>
      <xdr:col>24</xdr:col>
      <xdr:colOff>63500</xdr:colOff>
      <xdr:row>82</xdr:row>
      <xdr:rowOff>3811</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401470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126746</xdr:rowOff>
    </xdr:from>
    <xdr:to>
      <xdr:col>15</xdr:col>
      <xdr:colOff>101600</xdr:colOff>
      <xdr:row>82</xdr:row>
      <xdr:rowOff>56896</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82</xdr:row>
      <xdr:rowOff>6096</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2908300" y="14014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97028</xdr:rowOff>
    </xdr:from>
    <xdr:to>
      <xdr:col>10</xdr:col>
      <xdr:colOff>165100</xdr:colOff>
      <xdr:row>82</xdr:row>
      <xdr:rowOff>27178</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147828</xdr:rowOff>
    </xdr:from>
    <xdr:to>
      <xdr:col>15</xdr:col>
      <xdr:colOff>50800</xdr:colOff>
      <xdr:row>82</xdr:row>
      <xdr:rowOff>6096</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40352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126746</xdr:rowOff>
    </xdr:from>
    <xdr:to>
      <xdr:col>6</xdr:col>
      <xdr:colOff>38100</xdr:colOff>
      <xdr:row>82</xdr:row>
      <xdr:rowOff>56896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147828</xdr:rowOff>
    </xdr:from>
    <xdr:to>
      <xdr:col>10</xdr:col>
      <xdr:colOff>114300</xdr:colOff>
      <xdr:row>82</xdr:row>
      <xdr:rowOff>6096</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130300" y="140352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169181</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136979</xdr:rowOff>
    </xdr:from>
    <xdr:to>
      <xdr:col>55</xdr:col>
      <xdr:colOff>50800</xdr:colOff>
      <xdr:row>86</xdr:row>
      <xdr:rowOff>67129</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51906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6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136979</xdr:rowOff>
    </xdr:from>
    <xdr:to>
      <xdr:col>50</xdr:col>
      <xdr:colOff>165100</xdr:colOff>
      <xdr:row>86</xdr:row>
      <xdr:rowOff>67129</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16329</xdr:rowOff>
    </xdr:from>
    <xdr:to>
      <xdr:col>55</xdr:col>
      <xdr:colOff>0</xdr:colOff>
      <xdr:row>86</xdr:row>
      <xdr:rowOff>16329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761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115207</xdr:rowOff>
    </xdr:from>
    <xdr:to>
      <xdr:col>46</xdr:col>
      <xdr:colOff>38100</xdr:colOff>
      <xdr:row>86</xdr:row>
      <xdr:rowOff>45357</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166007</xdr:rowOff>
    </xdr:from>
    <xdr:to>
      <xdr:col>50</xdr:col>
      <xdr:colOff>114300</xdr:colOff>
      <xdr:row>86</xdr:row>
      <xdr:rowOff>16329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7392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115207</xdr:rowOff>
    </xdr:from>
    <xdr:to>
      <xdr:col>41</xdr:col>
      <xdr:colOff>101600</xdr:colOff>
      <xdr:row>86</xdr:row>
      <xdr:rowOff>45357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166007</xdr:rowOff>
    </xdr:from>
    <xdr:to>
      <xdr:col>45</xdr:col>
      <xdr:colOff>177800</xdr:colOff>
      <xdr:row>85</xdr:row>
      <xdr:rowOff>166007</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115207</xdr:rowOff>
    </xdr:from>
    <xdr:to>
      <xdr:col>36</xdr:col>
      <xdr:colOff>165100</xdr:colOff>
      <xdr:row>86</xdr:row>
      <xdr:rowOff>45357</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166007</xdr:rowOff>
    </xdr:from>
    <xdr:to>
      <xdr:col>41</xdr:col>
      <xdr:colOff>50800</xdr:colOff>
      <xdr:row>85</xdr:row>
      <xdr:rowOff>166007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58256</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36484</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36484</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36484</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xdr:rowOff>
    </xdr:from>
    <xdr:to>
      <xdr:col>24</xdr:col>
      <xdr:colOff>114300</xdr:colOff>
      <xdr:row>102</xdr:row>
      <xdr:rowOff>115570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36847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130175</xdr:rowOff>
    </xdr:from>
    <xdr:to>
      <xdr:col>20</xdr:col>
      <xdr:colOff>38100</xdr:colOff>
      <xdr:row>102</xdr:row>
      <xdr:rowOff>60325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9525</xdr:rowOff>
    </xdr:from>
    <xdr:to>
      <xdr:col>24</xdr:col>
      <xdr:colOff>63500</xdr:colOff>
      <xdr:row>102</xdr:row>
      <xdr:rowOff>64770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749742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67311</xdr:rowOff>
    </xdr:from>
    <xdr:to>
      <xdr:col>15</xdr:col>
      <xdr:colOff>101600</xdr:colOff>
      <xdr:row>101</xdr:row>
      <xdr:rowOff>168911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102</xdr:row>
      <xdr:rowOff>9525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74345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69214</xdr:rowOff>
    </xdr:from>
    <xdr:to>
      <xdr:col>10</xdr:col>
      <xdr:colOff>165100</xdr:colOff>
      <xdr:row>106</xdr:row>
      <xdr:rowOff>170814</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118111</xdr:rowOff>
    </xdr:from>
    <xdr:to>
      <xdr:col>15</xdr:col>
      <xdr:colOff>50800</xdr:colOff>
      <xdr:row>106</xdr:row>
      <xdr:rowOff>120014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2019300" y="17434561"/>
          <a:ext cx="889000" cy="8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44450</xdr:rowOff>
    </xdr:from>
    <xdr:to>
      <xdr:col>6</xdr:col>
      <xdr:colOff>38100</xdr:colOff>
      <xdr:row>106</xdr:row>
      <xdr:rowOff>146050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95250</xdr:rowOff>
    </xdr:from>
    <xdr:to>
      <xdr:col>10</xdr:col>
      <xdr:colOff>114300</xdr:colOff>
      <xdr:row>106</xdr:row>
      <xdr:rowOff>120014</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82689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76852</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13988</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161941</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137177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F00-0000C6010000}"/>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F00-0000C8010000}"/>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133986</xdr:rowOff>
    </xdr:from>
    <xdr:to>
      <xdr:col>55</xdr:col>
      <xdr:colOff>50800</xdr:colOff>
      <xdr:row>105</xdr:row>
      <xdr:rowOff>64136</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156863</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F00-0000D4010000}"/>
            </a:ext>
          </a:extLst>
        </xdr:cNvPr>
        <xdr:cNvSpPr txBox="1"/>
      </xdr:nvSpPr>
      <xdr:spPr>
        <a:xfrm>
          <a:off x="10515600"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133986</xdr:rowOff>
    </xdr:from>
    <xdr:to>
      <xdr:col>50</xdr:col>
      <xdr:colOff>165100</xdr:colOff>
      <xdr:row>105</xdr:row>
      <xdr:rowOff>64136</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13336</xdr:rowOff>
    </xdr:from>
    <xdr:to>
      <xdr:col>55</xdr:col>
      <xdr:colOff>0</xdr:colOff>
      <xdr:row>105</xdr:row>
      <xdr:rowOff>13336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9639300" y="18015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93980</xdr:rowOff>
    </xdr:from>
    <xdr:to>
      <xdr:col>46</xdr:col>
      <xdr:colOff>38100</xdr:colOff>
      <xdr:row>104</xdr:row>
      <xdr:rowOff>24130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144780</xdr:rowOff>
    </xdr:from>
    <xdr:to>
      <xdr:col>50</xdr:col>
      <xdr:colOff>114300</xdr:colOff>
      <xdr:row>105</xdr:row>
      <xdr:rowOff>13336</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8750300" y="17804130"/>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105411</xdr:rowOff>
    </xdr:from>
    <xdr:to>
      <xdr:col>41</xdr:col>
      <xdr:colOff>101600</xdr:colOff>
      <xdr:row>105</xdr:row>
      <xdr:rowOff>35561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144780</xdr:rowOff>
    </xdr:from>
    <xdr:to>
      <xdr:col>45</xdr:col>
      <xdr:colOff>177800</xdr:colOff>
      <xdr:row>104</xdr:row>
      <xdr:rowOff>156211</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7861300" y="1780413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111125</xdr:rowOff>
    </xdr:from>
    <xdr:to>
      <xdr:col>36</xdr:col>
      <xdr:colOff>165100</xdr:colOff>
      <xdr:row>105</xdr:row>
      <xdr:rowOff>41275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156211</xdr:rowOff>
    </xdr:from>
    <xdr:to>
      <xdr:col>41</xdr:col>
      <xdr:colOff>50800</xdr:colOff>
      <xdr:row>104</xdr:row>
      <xdr:rowOff>161925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6972300" y="17987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00000000-0008-0000-0F00-0000DD01000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00000000-0008-0000-0F00-0000DE010000}"/>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00000000-0008-0000-0F00-0000E001000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80663</xdr:rowOff>
    </xdr:from>
    <xdr:ext cx="469744" cy="259045"/>
    <xdr:sp macro="" textlink="">
      <xdr:nvSpPr>
        <xdr:cNvPr id="481" name="n_1mainValue【市民会館】&#10;一人当たり面積">
          <a:extLst>
            <a:ext uri="{FF2B5EF4-FFF2-40B4-BE49-F238E27FC236}">
              <a16:creationId xmlns:a16="http://schemas.microsoft.com/office/drawing/2014/main" id="{00000000-0008-0000-0F00-0000E1010000}"/>
            </a:ext>
          </a:extLst>
        </xdr:cNvPr>
        <xdr:cNvSpPr txBox="1"/>
      </xdr:nvSpPr>
      <xdr:spPr>
        <a:xfrm>
          <a:off x="93917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40657</xdr:rowOff>
    </xdr:from>
    <xdr:ext cx="469744" cy="259045"/>
    <xdr:sp macro="" textlink="">
      <xdr:nvSpPr>
        <xdr:cNvPr id="482" name="n_2mainValue【市民会館】&#10;一人当たり面積">
          <a:extLst>
            <a:ext uri="{FF2B5EF4-FFF2-40B4-BE49-F238E27FC236}">
              <a16:creationId xmlns:a16="http://schemas.microsoft.com/office/drawing/2014/main" id="{00000000-0008-0000-0F00-0000E2010000}"/>
            </a:ext>
          </a:extLst>
        </xdr:cNvPr>
        <xdr:cNvSpPr txBox="1"/>
      </xdr:nvSpPr>
      <xdr:spPr>
        <a:xfrm>
          <a:off x="8515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52088</xdr:rowOff>
    </xdr:from>
    <xdr:ext cx="469744" cy="259045"/>
    <xdr:sp macro="" textlink="">
      <xdr:nvSpPr>
        <xdr:cNvPr id="483" name="n_3mainValue【市民会館】&#10;一人当たり面積">
          <a:extLst>
            <a:ext uri="{FF2B5EF4-FFF2-40B4-BE49-F238E27FC236}">
              <a16:creationId xmlns:a16="http://schemas.microsoft.com/office/drawing/2014/main" id="{00000000-0008-0000-0F00-0000E3010000}"/>
            </a:ext>
          </a:extLst>
        </xdr:cNvPr>
        <xdr:cNvSpPr txBox="1"/>
      </xdr:nvSpPr>
      <xdr:spPr>
        <a:xfrm>
          <a:off x="7626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57802</xdr:rowOff>
    </xdr:from>
    <xdr:ext cx="469744" cy="259045"/>
    <xdr:sp macro="" textlink="">
      <xdr:nvSpPr>
        <xdr:cNvPr id="484" name="n_4mainValue【市民会館】&#10;一人当たり面積">
          <a:extLst>
            <a:ext uri="{FF2B5EF4-FFF2-40B4-BE49-F238E27FC236}">
              <a16:creationId xmlns:a16="http://schemas.microsoft.com/office/drawing/2014/main" id="{00000000-0008-0000-0F00-0000E4010000}"/>
            </a:ext>
          </a:extLst>
        </xdr:cNvPr>
        <xdr:cNvSpPr txBox="1"/>
      </xdr:nvSpPr>
      <xdr:spPr>
        <a:xfrm>
          <a:off x="6737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92075</xdr:rowOff>
    </xdr:from>
    <xdr:to>
      <xdr:col>85</xdr:col>
      <xdr:colOff>177800</xdr:colOff>
      <xdr:row>40</xdr:row>
      <xdr:rowOff>22225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70502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113030</xdr:rowOff>
    </xdr:from>
    <xdr:to>
      <xdr:col>81</xdr:col>
      <xdr:colOff>101600</xdr:colOff>
      <xdr:row>39</xdr:row>
      <xdr:rowOff>43180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163830</xdr:rowOff>
    </xdr:from>
    <xdr:to>
      <xdr:col>85</xdr:col>
      <xdr:colOff>127000</xdr:colOff>
      <xdr:row>39</xdr:row>
      <xdr:rowOff>142875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6678930"/>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163830</xdr:rowOff>
    </xdr:from>
    <xdr:to>
      <xdr:col>81</xdr:col>
      <xdr:colOff>50800</xdr:colOff>
      <xdr:row>38</xdr:row>
      <xdr:rowOff>169545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4592300" y="6678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169545</xdr:rowOff>
    </xdr:from>
    <xdr:to>
      <xdr:col>76</xdr:col>
      <xdr:colOff>114300</xdr:colOff>
      <xdr:row>39</xdr:row>
      <xdr:rowOff>13335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3703300" y="66846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41910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2814300" y="66998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34307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167155</xdr:rowOff>
    </xdr:from>
    <xdr:to>
      <xdr:col>116</xdr:col>
      <xdr:colOff>114300</xdr:colOff>
      <xdr:row>37</xdr:row>
      <xdr:rowOff>97305</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3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18582</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19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102857</xdr:rowOff>
    </xdr:from>
    <xdr:to>
      <xdr:col>112</xdr:col>
      <xdr:colOff>38100</xdr:colOff>
      <xdr:row>37</xdr:row>
      <xdr:rowOff>33007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2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153657</xdr:rowOff>
    </xdr:from>
    <xdr:to>
      <xdr:col>116</xdr:col>
      <xdr:colOff>63500</xdr:colOff>
      <xdr:row>37</xdr:row>
      <xdr:rowOff>46505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1323300" y="6325857"/>
          <a:ext cx="838200" cy="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142443</xdr:rowOff>
    </xdr:from>
    <xdr:to>
      <xdr:col>107</xdr:col>
      <xdr:colOff>101600</xdr:colOff>
      <xdr:row>37</xdr:row>
      <xdr:rowOff>72593</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3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153657</xdr:rowOff>
    </xdr:from>
    <xdr:to>
      <xdr:col>111</xdr:col>
      <xdr:colOff>177800</xdr:colOff>
      <xdr:row>37</xdr:row>
      <xdr:rowOff>21793</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325857"/>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11006</xdr:rowOff>
    </xdr:from>
    <xdr:to>
      <xdr:col>102</xdr:col>
      <xdr:colOff>165100</xdr:colOff>
      <xdr:row>37</xdr:row>
      <xdr:rowOff>112606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3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21793</xdr:rowOff>
    </xdr:from>
    <xdr:to>
      <xdr:col>107</xdr:col>
      <xdr:colOff>50800</xdr:colOff>
      <xdr:row>37</xdr:row>
      <xdr:rowOff>61806</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365443"/>
          <a:ext cx="889000" cy="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55964</xdr:rowOff>
    </xdr:from>
    <xdr:to>
      <xdr:col>98</xdr:col>
      <xdr:colOff>38100</xdr:colOff>
      <xdr:row>37</xdr:row>
      <xdr:rowOff>157564</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3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61806</xdr:rowOff>
    </xdr:from>
    <xdr:to>
      <xdr:col>102</xdr:col>
      <xdr:colOff>114300</xdr:colOff>
      <xdr:row>37</xdr:row>
      <xdr:rowOff>106764</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656300" y="6405456"/>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49534</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11095" y="6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89120</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34795" y="608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129133</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45795" y="612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2641</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56795" y="617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97790</xdr:rowOff>
    </xdr:from>
    <xdr:to>
      <xdr:col>85</xdr:col>
      <xdr:colOff>177800</xdr:colOff>
      <xdr:row>63</xdr:row>
      <xdr:rowOff>27940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12717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148590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107442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125222</xdr:rowOff>
    </xdr:from>
    <xdr:to>
      <xdr:col>76</xdr:col>
      <xdr:colOff>165100</xdr:colOff>
      <xdr:row>63</xdr:row>
      <xdr:rowOff>55372</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63</xdr:row>
      <xdr:rowOff>4572</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4592300" y="1074420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97790</xdr:rowOff>
    </xdr:from>
    <xdr:to>
      <xdr:col>72</xdr:col>
      <xdr:colOff>38100</xdr:colOff>
      <xdr:row>63</xdr:row>
      <xdr:rowOff>27940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148590</xdr:rowOff>
    </xdr:from>
    <xdr:to>
      <xdr:col>76</xdr:col>
      <xdr:colOff>114300</xdr:colOff>
      <xdr:row>63</xdr:row>
      <xdr:rowOff>4572</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107784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70358</xdr:rowOff>
    </xdr:from>
    <xdr:to>
      <xdr:col>67</xdr:col>
      <xdr:colOff>101600</xdr:colOff>
      <xdr:row>63</xdr:row>
      <xdr:rowOff>508</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121158</xdr:rowOff>
    </xdr:from>
    <xdr:to>
      <xdr:col>71</xdr:col>
      <xdr:colOff>177800</xdr:colOff>
      <xdr:row>62</xdr:row>
      <xdr:rowOff>148590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814300" y="107510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46499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1084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19067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163085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1079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F00-0000A802000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F00-0000AA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F00-0000AC020000}"/>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F00-0000B8020000}"/>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9545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110490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656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F00-0000E2020000}"/>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F00-0000E402000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F00-0000E6020000}"/>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6268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61613</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F00-0000F2020000}"/>
            </a:ext>
          </a:extLst>
        </xdr:cNvPr>
        <xdr:cNvSpPr txBox="1"/>
      </xdr:nvSpPr>
      <xdr:spPr>
        <a:xfrm>
          <a:off x="16357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xdr:rowOff>
    </xdr:from>
    <xdr:to>
      <xdr:col>81</xdr:col>
      <xdr:colOff>101600</xdr:colOff>
      <xdr:row>82</xdr:row>
      <xdr:rowOff>107950</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5430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89536</xdr:rowOff>
    </xdr:from>
    <xdr:to>
      <xdr:col>85</xdr:col>
      <xdr:colOff>127000</xdr:colOff>
      <xdr:row>82</xdr:row>
      <xdr:rowOff>57150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5481300" y="13976986"/>
          <a:ext cx="8382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57150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592300" y="14076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17145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3703300" y="140512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128270</xdr:rowOff>
    </xdr:from>
    <xdr:to>
      <xdr:col>67</xdr:col>
      <xdr:colOff>101600</xdr:colOff>
      <xdr:row>82</xdr:row>
      <xdr:rowOff>58420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763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163830</xdr:rowOff>
    </xdr:from>
    <xdr:to>
      <xdr:col>71</xdr:col>
      <xdr:colOff>177800</xdr:colOff>
      <xdr:row>82</xdr:row>
      <xdr:rowOff>7620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2814300" y="1405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F00-0000FB020000}"/>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F00-0000FC02000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F00-0000FD02000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F00-0000FE020000}"/>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99077</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49547</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148970</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169636</xdr:rowOff>
    </xdr:from>
    <xdr:to>
      <xdr:col>112</xdr:col>
      <xdr:colOff>38100</xdr:colOff>
      <xdr:row>82</xdr:row>
      <xdr:rowOff>99786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82</xdr:row>
      <xdr:rowOff>48986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1323300" y="140643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169636</xdr:rowOff>
    </xdr:from>
    <xdr:to>
      <xdr:col>107</xdr:col>
      <xdr:colOff>101600</xdr:colOff>
      <xdr:row>82</xdr:row>
      <xdr:rowOff>99786</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48986</xdr:rowOff>
    </xdr:from>
    <xdr:to>
      <xdr:col>111</xdr:col>
      <xdr:colOff>177800</xdr:colOff>
      <xdr:row>82</xdr:row>
      <xdr:rowOff>48986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107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48986</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545300" y="14097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169636</xdr:rowOff>
    </xdr:from>
    <xdr:to>
      <xdr:col>98</xdr:col>
      <xdr:colOff>38100</xdr:colOff>
      <xdr:row>82</xdr:row>
      <xdr:rowOff>99786</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48986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18656300" y="14097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116313</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116313</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116313</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F00-000057030000}"/>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0000000-0008-0000-0F00-000059030000}"/>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F00-00005B030000}"/>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71120</xdr:rowOff>
    </xdr:from>
    <xdr:to>
      <xdr:col>85</xdr:col>
      <xdr:colOff>177800</xdr:colOff>
      <xdr:row>102</xdr:row>
      <xdr:rowOff>1270</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6268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93997</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F00-000067030000}"/>
            </a:ext>
          </a:extLst>
        </xdr:cNvPr>
        <xdr:cNvSpPr txBox="1"/>
      </xdr:nvSpPr>
      <xdr:spPr>
        <a:xfrm>
          <a:off x="16357600"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636</xdr:rowOff>
    </xdr:from>
    <xdr:to>
      <xdr:col>81</xdr:col>
      <xdr:colOff>101600</xdr:colOff>
      <xdr:row>101</xdr:row>
      <xdr:rowOff>102236</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54305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51436</xdr:rowOff>
    </xdr:from>
    <xdr:to>
      <xdr:col>85</xdr:col>
      <xdr:colOff>127000</xdr:colOff>
      <xdr:row>101</xdr:row>
      <xdr:rowOff>121920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5481300" y="17367886"/>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101600</xdr:rowOff>
    </xdr:from>
    <xdr:to>
      <xdr:col>76</xdr:col>
      <xdr:colOff>165100</xdr:colOff>
      <xdr:row>101</xdr:row>
      <xdr:rowOff>31750</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4541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152400</xdr:rowOff>
    </xdr:from>
    <xdr:to>
      <xdr:col>81</xdr:col>
      <xdr:colOff>50800</xdr:colOff>
      <xdr:row>101</xdr:row>
      <xdr:rowOff>51436</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4592300" y="172974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78739</xdr:rowOff>
    </xdr:from>
    <xdr:to>
      <xdr:col>72</xdr:col>
      <xdr:colOff>38100</xdr:colOff>
      <xdr:row>101</xdr:row>
      <xdr:rowOff>8889</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36525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129539</xdr:rowOff>
    </xdr:from>
    <xdr:to>
      <xdr:col>76</xdr:col>
      <xdr:colOff>114300</xdr:colOff>
      <xdr:row>100</xdr:row>
      <xdr:rowOff>152400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3703300" y="17274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8255</xdr:rowOff>
    </xdr:from>
    <xdr:to>
      <xdr:col>67</xdr:col>
      <xdr:colOff>101600</xdr:colOff>
      <xdr:row>100</xdr:row>
      <xdr:rowOff>109855</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2763500" y="17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59055</xdr:rowOff>
    </xdr:from>
    <xdr:to>
      <xdr:col>71</xdr:col>
      <xdr:colOff>177800</xdr:colOff>
      <xdr:row>100</xdr:row>
      <xdr:rowOff>129539</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2814300" y="172040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118763</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F00-000074030000}"/>
            </a:ext>
          </a:extLst>
        </xdr:cNvPr>
        <xdr:cNvSpPr txBox="1"/>
      </xdr:nvSpPr>
      <xdr:spPr>
        <a:xfrm>
          <a:off x="152660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48277</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F00-000075030000}"/>
            </a:ext>
          </a:extLst>
        </xdr:cNvPr>
        <xdr:cNvSpPr txBox="1"/>
      </xdr:nvSpPr>
      <xdr:spPr>
        <a:xfrm>
          <a:off x="14389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25416</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F00-000076030000}"/>
            </a:ext>
          </a:extLst>
        </xdr:cNvPr>
        <xdr:cNvSpPr txBox="1"/>
      </xdr:nvSpPr>
      <xdr:spPr>
        <a:xfrm>
          <a:off x="1350074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126382</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F00-000077030000}"/>
            </a:ext>
          </a:extLst>
        </xdr:cNvPr>
        <xdr:cNvSpPr txBox="1"/>
      </xdr:nvSpPr>
      <xdr:spPr>
        <a:xfrm>
          <a:off x="126117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130556</xdr:rowOff>
    </xdr:from>
    <xdr:to>
      <xdr:col>116</xdr:col>
      <xdr:colOff>114300</xdr:colOff>
      <xdr:row>103</xdr:row>
      <xdr:rowOff>60706</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153433</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746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xdr:rowOff>
    </xdr:from>
    <xdr:to>
      <xdr:col>116</xdr:col>
      <xdr:colOff>63500</xdr:colOff>
      <xdr:row>103</xdr:row>
      <xdr:rowOff>19050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7669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41911</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20434300" y="17678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135128</xdr:rowOff>
    </xdr:from>
    <xdr:to>
      <xdr:col>102</xdr:col>
      <xdr:colOff>165100</xdr:colOff>
      <xdr:row>103</xdr:row>
      <xdr:rowOff>65278</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14478</xdr:rowOff>
    </xdr:from>
    <xdr:to>
      <xdr:col>107</xdr:col>
      <xdr:colOff>50800</xdr:colOff>
      <xdr:row>103</xdr:row>
      <xdr:rowOff>41911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9545300" y="176738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139700</xdr:rowOff>
    </xdr:from>
    <xdr:to>
      <xdr:col>98</xdr:col>
      <xdr:colOff>38100</xdr:colOff>
      <xdr:row>103</xdr:row>
      <xdr:rowOff>69850</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14478</xdr:rowOff>
    </xdr:from>
    <xdr:to>
      <xdr:col>102</xdr:col>
      <xdr:colOff>114300</xdr:colOff>
      <xdr:row>103</xdr:row>
      <xdr:rowOff>19050</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18656300" y="176738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81805</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86377</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「庁舎」「市民会館」「消防施設」以外の全施設において、類似団体平均と比較して有形固定資産減価償却率が高くなっている。「図書館」については、昭和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年に整備した中央図書館明徳館が老朽化しており、個別施設計画に基づき計画的に改修等を進めることとしている。「体育館・プール」については、雄和地区及び河辺地区の体育館が昭和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年代に設置されているなど、老朽化が進んでいる施設が複数あることが影響している。「保健センター・保健所」については、秋田市保健センターが昭和</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年に、秋田市保健所が平成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年に整備され、老朽化が進んでいるが、個別施設計画を基に計画的な改修・修繕を行うことにより、老朽化対策を進めることとしている。「一般廃棄物処理施設」については、汚泥再生処理センターが昭和</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年、旧焼却施設が昭和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年の建設と、築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た建物が現存していること、および令和２～４年度の溶融施設の機能維持のための大規模改修等が終了したことから減価償却率は増加しているが、ごみ処理施設建設の準備を進めている。「消防施設」は、消防本部庁舎の大規模改修により、減価償却率が減少した。「市民会館」は、県との複合施設であるあきた芸術劇場の整備により有形固定資産減価償却率は低下し、類似団体と比較し低い水準となっている。今後も、秋田市公共施設等総合管理計画及び個別施設計画に基づき、施設の長寿命化や施設保有量の見直しに取り組み、将来負担の軽減を図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直近５年間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は横ばいであるものの、類似団体平均を下回る状況が続いている。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臨時財政対策債振替相当額の増などにより、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が分子となる基準財政収入額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よりも増加率が大きかったため、単年度の指数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となり、前年度から悪化した。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が続く見通しであることから、新規財源の確保や地方債残高の縮減はもとより、すべての経費にわたり事業効果や執行状況等を踏まえた検証を徹底した上で、歳出抑制に努めるなど、安定的で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分子となる経常経費充当一般財源は、公定価格の増に伴う私立保育所等給付費の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、医療扶助の増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生活保護費の増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により扶助費等が増加し、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一方、分母となる経常一般財源等は、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臨時財政対策債や法人事業税交付金が減少したものの、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増加したが、分子の増加率を下回ったことで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類似団体平均を下回る状況が続いているが、以前として高い水準の数値であることから、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今後も、市税などの経常一般財源の確保に努めるとともに、義務的経費を含めたすべての経費について徹底した見直しを行い、比率の改善に努める。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7874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0869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135890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4460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4460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64</xdr:row>
      <xdr:rowOff>155194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086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145051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44721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人口１人当たり人件費・物件費等決算額は、類似団体平均を上回る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状況が続いているが、２年連続で前年度から減少しており、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人件費は、給与改定に伴う期末・勤勉手当の増があったものの、定年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上げにより退職手当が減となるなど、前年度比で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％の減となった。物件費は、新型コロナ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ウイルスワクチン接種事業の終了など、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新型コロナウイルス感染症対策に係る経費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ものの、エネルギー価格・物価高騰による燃料費・光熱水費等の増によって高止まりしている。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引き続き、「第４期・県都</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改革プラン」に位置づけた職員数の適正管理や公共施設等に係るコスト縮減などに取り組み、人件費・物件費の削減に努める。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119884</xdr:rowOff>
    </xdr:from>
    <xdr:to>
      <xdr:col>23</xdr:col>
      <xdr:colOff>133350</xdr:colOff>
      <xdr:row>85</xdr:row>
      <xdr:rowOff>161590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93134"/>
          <a:ext cx="8382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161590</xdr:rowOff>
    </xdr:from>
    <xdr:to>
      <xdr:col>19</xdr:col>
      <xdr:colOff>133350</xdr:colOff>
      <xdr:row>86</xdr:row>
      <xdr:rowOff>51068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734840"/>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158680</xdr:rowOff>
    </xdr:from>
    <xdr:to>
      <xdr:col>15</xdr:col>
      <xdr:colOff>82550</xdr:colOff>
      <xdr:row>86</xdr:row>
      <xdr:rowOff>51068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60480"/>
          <a:ext cx="889000" cy="2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137478</xdr:rowOff>
    </xdr:from>
    <xdr:to>
      <xdr:col>11</xdr:col>
      <xdr:colOff>31750</xdr:colOff>
      <xdr:row>84</xdr:row>
      <xdr:rowOff>158680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6378"/>
          <a:ext cx="889000" cy="36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69084</xdr:rowOff>
    </xdr:from>
    <xdr:to>
      <xdr:col>23</xdr:col>
      <xdr:colOff>184150</xdr:colOff>
      <xdr:row>85</xdr:row>
      <xdr:rowOff>170684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41161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110790</xdr:rowOff>
    </xdr:from>
    <xdr:to>
      <xdr:col>19</xdr:col>
      <xdr:colOff>184150</xdr:colOff>
      <xdr:row>86</xdr:row>
      <xdr:rowOff>40940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25717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7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268</xdr:rowOff>
    </xdr:from>
    <xdr:to>
      <xdr:col>15</xdr:col>
      <xdr:colOff>133350</xdr:colOff>
      <xdr:row>86</xdr:row>
      <xdr:rowOff>101868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86645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3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107880</xdr:rowOff>
    </xdr:from>
    <xdr:to>
      <xdr:col>11</xdr:col>
      <xdr:colOff>82550</xdr:colOff>
      <xdr:row>85</xdr:row>
      <xdr:rowOff>38030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0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22807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9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86678</xdr:rowOff>
    </xdr:from>
    <xdr:to>
      <xdr:col>7</xdr:col>
      <xdr:colOff>31750</xdr:colOff>
      <xdr:row>83</xdr:row>
      <xdr:rowOff>16828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ラスパイレス指数は、５年度は４年度に比べて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ポイント増加しており、類似団体と比較すると、指数が低い順で上位に位置している。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今後も人事委員会勧告等を踏まえ、給与制度の適正化に努める。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441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55739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441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69145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5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109361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行政改革の一環として、公営企業（ガス事業、交通事業）を廃止した際に当該企業職員を受け入れたことなどにより、類似団体の平均値との比較では上回っている。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前年度と比べ普通会計の職員は増加しているが、これまでも定員適正化の取組を進めてきたところであり、今後も事務事業執行体制の効率化を図る。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71544</xdr:rowOff>
    </xdr:from>
    <xdr:to>
      <xdr:col>81</xdr:col>
      <xdr:colOff>44450</xdr:colOff>
      <xdr:row>64</xdr:row>
      <xdr:rowOff>151977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4434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39370</xdr:rowOff>
    </xdr:from>
    <xdr:to>
      <xdr:col>77</xdr:col>
      <xdr:colOff>44450</xdr:colOff>
      <xdr:row>64</xdr:row>
      <xdr:rowOff>71544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1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19262</xdr:rowOff>
    </xdr:from>
    <xdr:to>
      <xdr:col>72</xdr:col>
      <xdr:colOff>203200</xdr:colOff>
      <xdr:row>64</xdr:row>
      <xdr:rowOff>39370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9206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170604</xdr:rowOff>
    </xdr:from>
    <xdr:to>
      <xdr:col>68</xdr:col>
      <xdr:colOff>152400</xdr:colOff>
      <xdr:row>64</xdr:row>
      <xdr:rowOff>19262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7195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101177</xdr:rowOff>
    </xdr:from>
    <xdr:to>
      <xdr:col>81</xdr:col>
      <xdr:colOff>95250</xdr:colOff>
      <xdr:row>65</xdr:row>
      <xdr:rowOff>31327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73254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20744</xdr:rowOff>
    </xdr:from>
    <xdr:to>
      <xdr:col>77</xdr:col>
      <xdr:colOff>95250</xdr:colOff>
      <xdr:row>64</xdr:row>
      <xdr:rowOff>122344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107121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160020</xdr:rowOff>
    </xdr:from>
    <xdr:to>
      <xdr:col>73</xdr:col>
      <xdr:colOff>44450</xdr:colOff>
      <xdr:row>64</xdr:row>
      <xdr:rowOff>90170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74947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139912</xdr:rowOff>
    </xdr:from>
    <xdr:to>
      <xdr:col>68</xdr:col>
      <xdr:colOff>203200</xdr:colOff>
      <xdr:row>64</xdr:row>
      <xdr:rowOff>70062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54839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119804</xdr:rowOff>
    </xdr:from>
    <xdr:to>
      <xdr:col>64</xdr:col>
      <xdr:colOff>152400</xdr:colOff>
      <xdr:row>64</xdr:row>
      <xdr:rowOff>49954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34731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分母が普通交付税の増などにより増加した一方で、分子が公営企業への償還財源分繰入金の増などにより増加し、分子の増加率が分母の増加率を上回ったため、前年度との比較で単年度比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ポイント、３か年平均では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今後、あきた芸術劇場整備事業等に係る地方債の償還が本格化することで、９年度までは公債費が増加するが、大規模事業に係る地方債の償還が順次終了することにより、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年度以降は公債費が減少するものと見込んでおり、標準財政規模についても、市税の減少等による縮小を見込んでいることから、実質公債費比率は９年度までは増加し、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年度以降は減少に転じるものと想定している。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745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将来負担比率は、分母となる標準財政規模および、分子となる地方債の現在高や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、市立秋田総合病院の繰越欠損金の増による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設立法人負債額等負担見込額などの将来負担額が共に増加したが、分子の増加率が分母の増加率を上回ったことにより、前年度と比較して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令和２年度以降、将来負担比率は増加しており、類似団体</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平均との比較では、依然として比率は上回っている状況にある</a:t>
          </a:r>
          <a:r>
            <a:rPr kumimoji="1" lang="ja-JP" altLang="ja-JP" sz="1100" b="0" i="0" strike="noStrike" baseline="0">
              <a:solidFill>
                <a:schemeClr val="tx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引き続き地方債発行額の抑制等を実施し、地方債残高の縮減に</a:t>
          </a:r>
          <a:r>
            <a:rPr kumimoji="1" lang="ja-JP" altLang="ja-JP" sz="1100" b="0" i="0" strike="noStrike" baseline="0">
              <a:solidFill>
                <a:schemeClr val="tx1"/>
              </a:solidFill>
              <a:effectLst/>
              <a:latin typeface="ＭＳ Ｐゴシック" panose="020B0600070205080204" pitchFamily="50" charset="-128"/>
              <a:ea typeface="ＭＳ Ｐゴシック" panose="020B0600070205080204" pitchFamily="50" charset="-128"/>
              <a:cs typeface="+mn-cs"/>
            </a:rPr>
            <a:t>努め</a:t>
          </a:r>
          <a:r>
            <a:rPr kumimoji="1" lang="ja-JP" altLang="en-US" sz="1100" b="0" i="0" strike="noStrike" baseline="0">
              <a:solidFill>
                <a:schemeClr val="tx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設立法人の経営改善や、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充当可能基金である財政調整基金および減債基金の取崩しを抑制し、基金残高を確保することにより比率の改善に努める。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107594</xdr:rowOff>
    </xdr:from>
    <xdr:to>
      <xdr:col>81</xdr:col>
      <xdr:colOff>44450</xdr:colOff>
      <xdr:row>20</xdr:row>
      <xdr:rowOff>111811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365144"/>
          <a:ext cx="8382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151638</xdr:rowOff>
    </xdr:from>
    <xdr:to>
      <xdr:col>77</xdr:col>
      <xdr:colOff>44450</xdr:colOff>
      <xdr:row>19</xdr:row>
      <xdr:rowOff>107594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237738"/>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113995</xdr:rowOff>
    </xdr:from>
    <xdr:to>
      <xdr:col>72</xdr:col>
      <xdr:colOff>203200</xdr:colOff>
      <xdr:row>18</xdr:row>
      <xdr:rowOff>151638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200095"/>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61874</xdr:rowOff>
    </xdr:from>
    <xdr:to>
      <xdr:col>68</xdr:col>
      <xdr:colOff>152400</xdr:colOff>
      <xdr:row>18</xdr:row>
      <xdr:rowOff>113995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147974"/>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61011</xdr:rowOff>
    </xdr:from>
    <xdr:to>
      <xdr:col>81</xdr:col>
      <xdr:colOff>95250</xdr:colOff>
      <xdr:row>20</xdr:row>
      <xdr:rowOff>162611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4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33088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46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56794</xdr:rowOff>
    </xdr:from>
    <xdr:to>
      <xdr:col>77</xdr:col>
      <xdr:colOff>95250</xdr:colOff>
      <xdr:row>19</xdr:row>
      <xdr:rowOff>158394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3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143171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40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100838</xdr:rowOff>
    </xdr:from>
    <xdr:to>
      <xdr:col>73</xdr:col>
      <xdr:colOff>44450</xdr:colOff>
      <xdr:row>19</xdr:row>
      <xdr:rowOff>30988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15765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63195</xdr:rowOff>
    </xdr:from>
    <xdr:to>
      <xdr:col>68</xdr:col>
      <xdr:colOff>203200</xdr:colOff>
      <xdr:row>18</xdr:row>
      <xdr:rowOff>164795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1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149572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23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11074</xdr:rowOff>
    </xdr:from>
    <xdr:to>
      <xdr:col>64</xdr:col>
      <xdr:colOff>152400</xdr:colOff>
      <xdr:row>18</xdr:row>
      <xdr:rowOff>112674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97451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8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人件費の経常経費充当一般財源は、職員の人員構成の変化や給与改定により、基本給および期末・勤勉手当は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上げにより退職手当が減となったことなどにより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の比率は類似団体平均値を上回る水準で推移しており、今後は定年延長制度の影響により退職手当が年度間で大幅に増減するものの、職員の年齢構成を考慮した新規採用を行う等、職員数の適正管理に取り組むことで、人件費全体では横ばいに推移するものと見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物件費の経常経費充当一般財源は、道路維持管理費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や市立学校管理費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など、施設の維持管理に係る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年以降上昇傾向にあ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物件費の比率は、類似団体平均を下回る水準で推移しており、施設保有量の見直しや民間活力の導入による施設運営の効率化などを通じて、施設の管理コスト等の縮減に努める。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31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扶助費の経常経費充当一般財源は、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公定価格の増に伴う私立保育所等給付費の増や、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医療扶助の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による生活保護費の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、比率としては前年度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の比率は類似団体平均を下回る水準で推移しており、今後は、利用者の増加により障がい者保護費が増となる一方、児童数の減少により私立保育所等給付費が減となることで、全体としては横ばいで推移するものと見込んでおり、引き続き各制度の適切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64407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28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54</xdr:row>
      <xdr:rowOff>170543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その他の経費の経常経費充当一般財源は、秋田県後期高齢者医療広域連合療養給付費負担金や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事業特別会計繰出金の増などによる繰出金の増や、維持補修費に係る一般財源の増などにより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経費の比率は、類似団体平均を上回っており、施設等の老朽化による維持補修費の増や高齢化による介護保険への繰出金の増等が影響している。引き続き、施設の統廃合による維持管理経費の削減や、基準外繰出の縮減により、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23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4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補助費等の経常経費充当一般財源は、病院法人運営費負担金等の増や下水道事業会計負担金等の増により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％増加し、比率も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補助費等の比率は、これまで類似団体平均より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ポイント下を推移してきたが、４年度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以降はその差が縮小傾向にある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。今後も、借入金償還に係る病院法人運営費負担金や下水道事業会計負担金の増加が見込まれることから、各会計の経営状況を精査し、負担金の適正化に努める。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020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1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10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、令和元年度に借り入れた臨時財政対策債の償還が本格化したことなどにより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あきた芸術劇場整備事業等に係る地方債の償還が本格化することにより、９年度までは公債費が増加するが、過去の投資的経費に係る地方債の償還が終了することや、大規模事業の年度間調整等による地方債発行の平準化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年度以降は減少に転じるものと見込んでいる。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32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32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66039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629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391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公債費以外の経費は、分子の経常経費充当一般財源は前年度から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％増加し、分母となる経常一般財源等は普通交付税の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したため、比率は前年度か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公債費以外の経費の比率は、類似団体平均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下回っており、今後も「第４期・県都</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改革プラン」に位置づけた取組を推進することで、安定的で持続可能な財政運営に努める。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107950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43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138430</xdr:rowOff>
    </xdr:from>
    <xdr:to>
      <xdr:col>78</xdr:col>
      <xdr:colOff>69850</xdr:colOff>
      <xdr:row>75</xdr:row>
      <xdr:rowOff>85090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542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74</xdr:row>
      <xdr:rowOff>149860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54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74</xdr:row>
      <xdr:rowOff>149860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87630</xdr:rowOff>
    </xdr:from>
    <xdr:to>
      <xdr:col>74</xdr:col>
      <xdr:colOff>31750</xdr:colOff>
      <xdr:row>74</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63983</xdr:rowOff>
    </xdr:from>
    <xdr:to>
      <xdr:col>29</xdr:col>
      <xdr:colOff>127000</xdr:colOff>
      <xdr:row>15</xdr:row>
      <xdr:rowOff>162357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83358"/>
          <a:ext cx="647700" cy="9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162357</xdr:rowOff>
    </xdr:from>
    <xdr:to>
      <xdr:col>26</xdr:col>
      <xdr:colOff>50800</xdr:colOff>
      <xdr:row>16</xdr:row>
      <xdr:rowOff>39065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1732"/>
          <a:ext cx="698500" cy="48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39065</xdr:rowOff>
    </xdr:from>
    <xdr:to>
      <xdr:col>22</xdr:col>
      <xdr:colOff>114300</xdr:colOff>
      <xdr:row>16</xdr:row>
      <xdr:rowOff>61011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9890"/>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61011</xdr:rowOff>
    </xdr:from>
    <xdr:to>
      <xdr:col>18</xdr:col>
      <xdr:colOff>177800</xdr:colOff>
      <xdr:row>16</xdr:row>
      <xdr:rowOff>90995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1836"/>
          <a:ext cx="698500" cy="29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13183</xdr:rowOff>
    </xdr:from>
    <xdr:to>
      <xdr:col>29</xdr:col>
      <xdr:colOff>177800</xdr:colOff>
      <xdr:row>15</xdr:row>
      <xdr:rowOff>114783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3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29710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7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111557</xdr:rowOff>
    </xdr:from>
    <xdr:to>
      <xdr:col>26</xdr:col>
      <xdr:colOff>101600</xdr:colOff>
      <xdr:row>16</xdr:row>
      <xdr:rowOff>41707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51884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159715</xdr:rowOff>
    </xdr:from>
    <xdr:to>
      <xdr:col>22</xdr:col>
      <xdr:colOff>165100</xdr:colOff>
      <xdr:row>16</xdr:row>
      <xdr:rowOff>89865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100042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10211</xdr:rowOff>
    </xdr:from>
    <xdr:to>
      <xdr:col>19</xdr:col>
      <xdr:colOff>38100</xdr:colOff>
      <xdr:row>16</xdr:row>
      <xdr:rowOff>111811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1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121988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40195</xdr:rowOff>
    </xdr:from>
    <xdr:to>
      <xdr:col>15</xdr:col>
      <xdr:colOff>101600</xdr:colOff>
      <xdr:row>16</xdr:row>
      <xdr:rowOff>141795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151972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150927</xdr:rowOff>
    </xdr:from>
    <xdr:to>
      <xdr:col>29</xdr:col>
      <xdr:colOff>127000</xdr:colOff>
      <xdr:row>34</xdr:row>
      <xdr:rowOff>213716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18377"/>
          <a:ext cx="6477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213716</xdr:rowOff>
    </xdr:from>
    <xdr:to>
      <xdr:col>26</xdr:col>
      <xdr:colOff>50800</xdr:colOff>
      <xdr:row>34</xdr:row>
      <xdr:rowOff>227431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81166"/>
          <a:ext cx="698500" cy="1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227431</xdr:rowOff>
    </xdr:from>
    <xdr:to>
      <xdr:col>22</xdr:col>
      <xdr:colOff>114300</xdr:colOff>
      <xdr:row>34</xdr:row>
      <xdr:rowOff>251587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4881"/>
          <a:ext cx="698500" cy="24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198171</xdr:rowOff>
    </xdr:from>
    <xdr:to>
      <xdr:col>18</xdr:col>
      <xdr:colOff>177800</xdr:colOff>
      <xdr:row>34</xdr:row>
      <xdr:rowOff>251587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65621"/>
          <a:ext cx="698500" cy="5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100127</xdr:rowOff>
    </xdr:from>
    <xdr:to>
      <xdr:col>29</xdr:col>
      <xdr:colOff>177800</xdr:colOff>
      <xdr:row>34</xdr:row>
      <xdr:rowOff>201727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67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288104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1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162916</xdr:rowOff>
    </xdr:from>
    <xdr:to>
      <xdr:col>26</xdr:col>
      <xdr:colOff>101600</xdr:colOff>
      <xdr:row>34</xdr:row>
      <xdr:rowOff>264516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274693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9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176631</xdr:rowOff>
    </xdr:from>
    <xdr:to>
      <xdr:col>22</xdr:col>
      <xdr:colOff>165100</xdr:colOff>
      <xdr:row>34</xdr:row>
      <xdr:rowOff>278231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288408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200787</xdr:rowOff>
    </xdr:from>
    <xdr:to>
      <xdr:col>19</xdr:col>
      <xdr:colOff>38100</xdr:colOff>
      <xdr:row>34</xdr:row>
      <xdr:rowOff>302387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68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312564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147371</xdr:rowOff>
    </xdr:from>
    <xdr:to>
      <xdr:col>15</xdr:col>
      <xdr:colOff>101600</xdr:colOff>
      <xdr:row>34</xdr:row>
      <xdr:rowOff>248971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14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259148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125450</xdr:rowOff>
    </xdr:from>
    <xdr:to>
      <xdr:col>24</xdr:col>
      <xdr:colOff>63500</xdr:colOff>
      <xdr:row>34</xdr:row>
      <xdr:rowOff>129527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4750"/>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129527</xdr:rowOff>
    </xdr:from>
    <xdr:to>
      <xdr:col>19</xdr:col>
      <xdr:colOff>177800</xdr:colOff>
      <xdr:row>34</xdr:row>
      <xdr:rowOff>168084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8827"/>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121145</xdr:rowOff>
    </xdr:from>
    <xdr:to>
      <xdr:col>15</xdr:col>
      <xdr:colOff>50800</xdr:colOff>
      <xdr:row>34</xdr:row>
      <xdr:rowOff>168084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50445"/>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121145</xdr:rowOff>
    </xdr:from>
    <xdr:to>
      <xdr:col>10</xdr:col>
      <xdr:colOff>114300</xdr:colOff>
      <xdr:row>34</xdr:row>
      <xdr:rowOff>169456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0445"/>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74650</xdr:rowOff>
    </xdr:from>
    <xdr:to>
      <xdr:col>24</xdr:col>
      <xdr:colOff>114300</xdr:colOff>
      <xdr:row>35</xdr:row>
      <xdr:rowOff>4800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97527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78727</xdr:rowOff>
    </xdr:from>
    <xdr:to>
      <xdr:col>20</xdr:col>
      <xdr:colOff>38100</xdr:colOff>
      <xdr:row>35</xdr:row>
      <xdr:rowOff>8877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25404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117284</xdr:rowOff>
    </xdr:from>
    <xdr:to>
      <xdr:col>15</xdr:col>
      <xdr:colOff>101600</xdr:colOff>
      <xdr:row>35</xdr:row>
      <xdr:rowOff>47434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63961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70345</xdr:rowOff>
    </xdr:from>
    <xdr:to>
      <xdr:col>10</xdr:col>
      <xdr:colOff>165100</xdr:colOff>
      <xdr:row>35</xdr:row>
      <xdr:rowOff>495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17022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118656</xdr:rowOff>
    </xdr:from>
    <xdr:to>
      <xdr:col>6</xdr:col>
      <xdr:colOff>38100</xdr:colOff>
      <xdr:row>35</xdr:row>
      <xdr:rowOff>48806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65333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131634</xdr:rowOff>
    </xdr:from>
    <xdr:to>
      <xdr:col>24</xdr:col>
      <xdr:colOff>63500</xdr:colOff>
      <xdr:row>54</xdr:row>
      <xdr:rowOff>40030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18484"/>
          <a:ext cx="8382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131634</xdr:rowOff>
    </xdr:from>
    <xdr:to>
      <xdr:col>19</xdr:col>
      <xdr:colOff>177800</xdr:colOff>
      <xdr:row>54</xdr:row>
      <xdr:rowOff>40357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18484"/>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40357</xdr:rowOff>
    </xdr:from>
    <xdr:to>
      <xdr:col>15</xdr:col>
      <xdr:colOff>50800</xdr:colOff>
      <xdr:row>55</xdr:row>
      <xdr:rowOff>99956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98657"/>
          <a:ext cx="889000" cy="23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99956</xdr:rowOff>
    </xdr:from>
    <xdr:to>
      <xdr:col>10</xdr:col>
      <xdr:colOff>114300</xdr:colOff>
      <xdr:row>57</xdr:row>
      <xdr:rowOff>52146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29706"/>
          <a:ext cx="889000" cy="29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160680</xdr:rowOff>
    </xdr:from>
    <xdr:to>
      <xdr:col>24</xdr:col>
      <xdr:colOff>114300</xdr:colOff>
      <xdr:row>54</xdr:row>
      <xdr:rowOff>90830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12107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80834</xdr:rowOff>
    </xdr:from>
    <xdr:to>
      <xdr:col>20</xdr:col>
      <xdr:colOff>38100</xdr:colOff>
      <xdr:row>54</xdr:row>
      <xdr:rowOff>10984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27511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4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161007</xdr:rowOff>
    </xdr:from>
    <xdr:to>
      <xdr:col>15</xdr:col>
      <xdr:colOff>101600</xdr:colOff>
      <xdr:row>54</xdr:row>
      <xdr:rowOff>91157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107684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2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49156</xdr:rowOff>
    </xdr:from>
    <xdr:to>
      <xdr:col>10</xdr:col>
      <xdr:colOff>165100</xdr:colOff>
      <xdr:row>55</xdr:row>
      <xdr:rowOff>150756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167283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1346</xdr:rowOff>
    </xdr:from>
    <xdr:to>
      <xdr:col>6</xdr:col>
      <xdr:colOff>38100</xdr:colOff>
      <xdr:row>57</xdr:row>
      <xdr:rowOff>102946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119473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55301</xdr:rowOff>
    </xdr:from>
    <xdr:to>
      <xdr:col>24</xdr:col>
      <xdr:colOff>63500</xdr:colOff>
      <xdr:row>75</xdr:row>
      <xdr:rowOff>69017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42601"/>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131836</xdr:rowOff>
    </xdr:from>
    <xdr:to>
      <xdr:col>19</xdr:col>
      <xdr:colOff>177800</xdr:colOff>
      <xdr:row>74</xdr:row>
      <xdr:rowOff>55301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133336"/>
          <a:ext cx="889000" cy="60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131836</xdr:rowOff>
    </xdr:from>
    <xdr:to>
      <xdr:col>15</xdr:col>
      <xdr:colOff>50800</xdr:colOff>
      <xdr:row>72</xdr:row>
      <xdr:rowOff>156525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133336"/>
          <a:ext cx="889000" cy="3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156525</xdr:rowOff>
    </xdr:from>
    <xdr:to>
      <xdr:col>10</xdr:col>
      <xdr:colOff>114300</xdr:colOff>
      <xdr:row>76</xdr:row>
      <xdr:rowOff>109251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500925"/>
          <a:ext cx="889000" cy="63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18217</xdr:rowOff>
    </xdr:from>
    <xdr:to>
      <xdr:col>24</xdr:col>
      <xdr:colOff>114300</xdr:colOff>
      <xdr:row>75</xdr:row>
      <xdr:rowOff>119817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41094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4501</xdr:rowOff>
    </xdr:from>
    <xdr:to>
      <xdr:col>20</xdr:col>
      <xdr:colOff>38100</xdr:colOff>
      <xdr:row>74</xdr:row>
      <xdr:rowOff>106101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122628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4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81036</xdr:rowOff>
    </xdr:from>
    <xdr:to>
      <xdr:col>15</xdr:col>
      <xdr:colOff>101600</xdr:colOff>
      <xdr:row>71</xdr:row>
      <xdr:rowOff>11186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0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27713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8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105725</xdr:rowOff>
    </xdr:from>
    <xdr:to>
      <xdr:col>10</xdr:col>
      <xdr:colOff>165100</xdr:colOff>
      <xdr:row>73</xdr:row>
      <xdr:rowOff>35875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4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52402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2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58451</xdr:rowOff>
    </xdr:from>
    <xdr:to>
      <xdr:col>6</xdr:col>
      <xdr:colOff>38100</xdr:colOff>
      <xdr:row>76</xdr:row>
      <xdr:rowOff>160051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151178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66656</xdr:rowOff>
    </xdr:from>
    <xdr:to>
      <xdr:col>24</xdr:col>
      <xdr:colOff>63500</xdr:colOff>
      <xdr:row>96</xdr:row>
      <xdr:rowOff>171095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5856"/>
          <a:ext cx="838200" cy="10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42295</xdr:rowOff>
    </xdr:from>
    <xdr:to>
      <xdr:col>19</xdr:col>
      <xdr:colOff>177800</xdr:colOff>
      <xdr:row>96</xdr:row>
      <xdr:rowOff>171095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01495"/>
          <a:ext cx="889000" cy="1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42295</xdr:rowOff>
    </xdr:from>
    <xdr:to>
      <xdr:col>15</xdr:col>
      <xdr:colOff>50800</xdr:colOff>
      <xdr:row>97</xdr:row>
      <xdr:rowOff>151859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01495"/>
          <a:ext cx="889000" cy="28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151859</xdr:rowOff>
    </xdr:from>
    <xdr:to>
      <xdr:col>10</xdr:col>
      <xdr:colOff>114300</xdr:colOff>
      <xdr:row>98</xdr:row>
      <xdr:rowOff>13133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2509"/>
          <a:ext cx="8890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15856</xdr:rowOff>
    </xdr:from>
    <xdr:to>
      <xdr:col>24</xdr:col>
      <xdr:colOff>114300</xdr:colOff>
      <xdr:row>96</xdr:row>
      <xdr:rowOff>117456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165733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5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120295</xdr:rowOff>
    </xdr:from>
    <xdr:to>
      <xdr:col>20</xdr:col>
      <xdr:colOff>38100</xdr:colOff>
      <xdr:row>97</xdr:row>
      <xdr:rowOff>50445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41572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162945</xdr:rowOff>
    </xdr:from>
    <xdr:to>
      <xdr:col>15</xdr:col>
      <xdr:colOff>101600</xdr:colOff>
      <xdr:row>96</xdr:row>
      <xdr:rowOff>93095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84222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4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101059</xdr:rowOff>
    </xdr:from>
    <xdr:to>
      <xdr:col>10</xdr:col>
      <xdr:colOff>165100</xdr:colOff>
      <xdr:row>98</xdr:row>
      <xdr:rowOff>31209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22336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2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133783</xdr:rowOff>
    </xdr:from>
    <xdr:to>
      <xdr:col>6</xdr:col>
      <xdr:colOff>38100</xdr:colOff>
      <xdr:row>98</xdr:row>
      <xdr:rowOff>63933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55060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5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91150</xdr:rowOff>
    </xdr:from>
    <xdr:to>
      <xdr:col>55</xdr:col>
      <xdr:colOff>0</xdr:colOff>
      <xdr:row>36</xdr:row>
      <xdr:rowOff>105443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63350"/>
          <a:ext cx="8382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105443</xdr:rowOff>
    </xdr:from>
    <xdr:to>
      <xdr:col>50</xdr:col>
      <xdr:colOff>114300</xdr:colOff>
      <xdr:row>36</xdr:row>
      <xdr:rowOff>150749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77643"/>
          <a:ext cx="889000" cy="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135651</xdr:rowOff>
    </xdr:from>
    <xdr:to>
      <xdr:col>45</xdr:col>
      <xdr:colOff>177800</xdr:colOff>
      <xdr:row>36</xdr:row>
      <xdr:rowOff>150749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79151"/>
          <a:ext cx="889000" cy="104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135651</xdr:rowOff>
    </xdr:from>
    <xdr:to>
      <xdr:col>41</xdr:col>
      <xdr:colOff>50800</xdr:colOff>
      <xdr:row>37</xdr:row>
      <xdr:rowOff>41152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79151"/>
          <a:ext cx="889000" cy="11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40350</xdr:rowOff>
    </xdr:from>
    <xdr:to>
      <xdr:col>55</xdr:col>
      <xdr:colOff>50800</xdr:colOff>
      <xdr:row>36</xdr:row>
      <xdr:rowOff>141950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63227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6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54643</xdr:rowOff>
    </xdr:from>
    <xdr:to>
      <xdr:col>50</xdr:col>
      <xdr:colOff>165100</xdr:colOff>
      <xdr:row>36</xdr:row>
      <xdr:rowOff>156243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0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99949</xdr:rowOff>
    </xdr:from>
    <xdr:to>
      <xdr:col>46</xdr:col>
      <xdr:colOff>38100</xdr:colOff>
      <xdr:row>37</xdr:row>
      <xdr:rowOff>30099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46626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84851</xdr:rowOff>
    </xdr:from>
    <xdr:to>
      <xdr:col>41</xdr:col>
      <xdr:colOff>101600</xdr:colOff>
      <xdr:row>31</xdr:row>
      <xdr:rowOff>15001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6128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161802</xdr:rowOff>
    </xdr:from>
    <xdr:to>
      <xdr:col>36</xdr:col>
      <xdr:colOff>165100</xdr:colOff>
      <xdr:row>37</xdr:row>
      <xdr:rowOff>91952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108479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136206</xdr:rowOff>
    </xdr:from>
    <xdr:to>
      <xdr:col>55</xdr:col>
      <xdr:colOff>0</xdr:colOff>
      <xdr:row>56</xdr:row>
      <xdr:rowOff>44162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65956"/>
          <a:ext cx="838200" cy="7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61127</xdr:rowOff>
    </xdr:from>
    <xdr:to>
      <xdr:col>50</xdr:col>
      <xdr:colOff>114300</xdr:colOff>
      <xdr:row>56</xdr:row>
      <xdr:rowOff>44162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19427"/>
          <a:ext cx="889000" cy="32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61127</xdr:rowOff>
    </xdr:from>
    <xdr:to>
      <xdr:col>45</xdr:col>
      <xdr:colOff>177800</xdr:colOff>
      <xdr:row>54</xdr:row>
      <xdr:rowOff>137283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19427"/>
          <a:ext cx="889000" cy="7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137283</xdr:rowOff>
    </xdr:from>
    <xdr:to>
      <xdr:col>41</xdr:col>
      <xdr:colOff>50800</xdr:colOff>
      <xdr:row>57</xdr:row>
      <xdr:rowOff>42039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95583"/>
          <a:ext cx="889000" cy="4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85406</xdr:rowOff>
    </xdr:from>
    <xdr:to>
      <xdr:col>55</xdr:col>
      <xdr:colOff>50800</xdr:colOff>
      <xdr:row>56</xdr:row>
      <xdr:rowOff>15556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108283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6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164812</xdr:rowOff>
    </xdr:from>
    <xdr:to>
      <xdr:col>50</xdr:col>
      <xdr:colOff>165100</xdr:colOff>
      <xdr:row>56</xdr:row>
      <xdr:rowOff>94962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111489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10327</xdr:rowOff>
    </xdr:from>
    <xdr:to>
      <xdr:col>46</xdr:col>
      <xdr:colOff>38100</xdr:colOff>
      <xdr:row>54</xdr:row>
      <xdr:rowOff>111927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6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128454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4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86483</xdr:rowOff>
    </xdr:from>
    <xdr:to>
      <xdr:col>41</xdr:col>
      <xdr:colOff>101600</xdr:colOff>
      <xdr:row>55</xdr:row>
      <xdr:rowOff>16633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33160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162689</xdr:rowOff>
    </xdr:from>
    <xdr:to>
      <xdr:col>36</xdr:col>
      <xdr:colOff>165100</xdr:colOff>
      <xdr:row>57</xdr:row>
      <xdr:rowOff>92839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83966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127791</xdr:rowOff>
    </xdr:from>
    <xdr:to>
      <xdr:col>55</xdr:col>
      <xdr:colOff>0</xdr:colOff>
      <xdr:row>76</xdr:row>
      <xdr:rowOff>159565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57991"/>
          <a:ext cx="8382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141094</xdr:rowOff>
    </xdr:from>
    <xdr:to>
      <xdr:col>50</xdr:col>
      <xdr:colOff>114300</xdr:colOff>
      <xdr:row>76</xdr:row>
      <xdr:rowOff>159565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171294"/>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130259</xdr:rowOff>
    </xdr:from>
    <xdr:to>
      <xdr:col>45</xdr:col>
      <xdr:colOff>177800</xdr:colOff>
      <xdr:row>76</xdr:row>
      <xdr:rowOff>141094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89009"/>
          <a:ext cx="889000" cy="18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130259</xdr:rowOff>
    </xdr:from>
    <xdr:to>
      <xdr:col>41</xdr:col>
      <xdr:colOff>50800</xdr:colOff>
      <xdr:row>77</xdr:row>
      <xdr:rowOff>20256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89009"/>
          <a:ext cx="889000" cy="2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76991</xdr:rowOff>
    </xdr:from>
    <xdr:to>
      <xdr:col>55</xdr:col>
      <xdr:colOff>50800</xdr:colOff>
      <xdr:row>77</xdr:row>
      <xdr:rowOff>7141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99867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5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108765</xdr:rowOff>
    </xdr:from>
    <xdr:to>
      <xdr:col>50</xdr:col>
      <xdr:colOff>165100</xdr:colOff>
      <xdr:row>77</xdr:row>
      <xdr:rowOff>38915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55442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1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90294</xdr:rowOff>
    </xdr:from>
    <xdr:to>
      <xdr:col>46</xdr:col>
      <xdr:colOff>38100</xdr:colOff>
      <xdr:row>77</xdr:row>
      <xdr:rowOff>20444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36971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79459</xdr:rowOff>
    </xdr:from>
    <xdr:to>
      <xdr:col>41</xdr:col>
      <xdr:colOff>101600</xdr:colOff>
      <xdr:row>76</xdr:row>
      <xdr:rowOff>9609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26136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140906</xdr:rowOff>
    </xdr:from>
    <xdr:to>
      <xdr:col>36</xdr:col>
      <xdr:colOff>165100</xdr:colOff>
      <xdr:row>77</xdr:row>
      <xdr:rowOff>71056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87583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2921</xdr:rowOff>
    </xdr:from>
    <xdr:to>
      <xdr:col>55</xdr:col>
      <xdr:colOff>0</xdr:colOff>
      <xdr:row>95</xdr:row>
      <xdr:rowOff>54604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290671"/>
          <a:ext cx="838200" cy="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66472</xdr:rowOff>
    </xdr:from>
    <xdr:to>
      <xdr:col>50</xdr:col>
      <xdr:colOff>114300</xdr:colOff>
      <xdr:row>95</xdr:row>
      <xdr:rowOff>54604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011322"/>
          <a:ext cx="889000" cy="3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66472</xdr:rowOff>
    </xdr:from>
    <xdr:to>
      <xdr:col>45</xdr:col>
      <xdr:colOff>177800</xdr:colOff>
      <xdr:row>94</xdr:row>
      <xdr:rowOff>163207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011322"/>
          <a:ext cx="889000" cy="2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163207</xdr:rowOff>
    </xdr:from>
    <xdr:to>
      <xdr:col>41</xdr:col>
      <xdr:colOff>50800</xdr:colOff>
      <xdr:row>96</xdr:row>
      <xdr:rowOff>48240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279507"/>
          <a:ext cx="889000" cy="2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123571</xdr:rowOff>
    </xdr:from>
    <xdr:to>
      <xdr:col>55</xdr:col>
      <xdr:colOff>50800</xdr:colOff>
      <xdr:row>95</xdr:row>
      <xdr:rowOff>53721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146448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3804</xdr:rowOff>
    </xdr:from>
    <xdr:to>
      <xdr:col>50</xdr:col>
      <xdr:colOff>165100</xdr:colOff>
      <xdr:row>95</xdr:row>
      <xdr:rowOff>105404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2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121931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15672</xdr:rowOff>
    </xdr:from>
    <xdr:to>
      <xdr:col>46</xdr:col>
      <xdr:colOff>38100</xdr:colOff>
      <xdr:row>93</xdr:row>
      <xdr:rowOff>117272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9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133799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73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112407</xdr:rowOff>
    </xdr:from>
    <xdr:to>
      <xdr:col>41</xdr:col>
      <xdr:colOff>101600</xdr:colOff>
      <xdr:row>95</xdr:row>
      <xdr:rowOff>42557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59084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168890</xdr:rowOff>
    </xdr:from>
    <xdr:to>
      <xdr:col>36</xdr:col>
      <xdr:colOff>165100</xdr:colOff>
      <xdr:row>96</xdr:row>
      <xdr:rowOff>99040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4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5055</xdr:rowOff>
    </xdr:from>
    <xdr:to>
      <xdr:col>85</xdr:col>
      <xdr:colOff>127000</xdr:colOff>
      <xdr:row>39</xdr:row>
      <xdr:rowOff>864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348705"/>
          <a:ext cx="838200" cy="3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149149</xdr:rowOff>
    </xdr:from>
    <xdr:to>
      <xdr:col>81</xdr:col>
      <xdr:colOff>50800</xdr:colOff>
      <xdr:row>39</xdr:row>
      <xdr:rowOff>864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64249"/>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149225</xdr:rowOff>
    </xdr:from>
    <xdr:to>
      <xdr:col>76</xdr:col>
      <xdr:colOff>114300</xdr:colOff>
      <xdr:row>38</xdr:row>
      <xdr:rowOff>149149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321425"/>
          <a:ext cx="889000" cy="3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149225</xdr:rowOff>
    </xdr:from>
    <xdr:to>
      <xdr:col>71</xdr:col>
      <xdr:colOff>177800</xdr:colOff>
      <xdr:row>38</xdr:row>
      <xdr:rowOff>38354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321425"/>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125705</xdr:rowOff>
    </xdr:from>
    <xdr:to>
      <xdr:col>85</xdr:col>
      <xdr:colOff>177800</xdr:colOff>
      <xdr:row>37</xdr:row>
      <xdr:rowOff>55855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148582</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1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121514</xdr:rowOff>
    </xdr:from>
    <xdr:to>
      <xdr:col>81</xdr:col>
      <xdr:colOff>101600</xdr:colOff>
      <xdr:row>39</xdr:row>
      <xdr:rowOff>51664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42791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29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98349</xdr:rowOff>
    </xdr:from>
    <xdr:to>
      <xdr:col>76</xdr:col>
      <xdr:colOff>165100</xdr:colOff>
      <xdr:row>39</xdr:row>
      <xdr:rowOff>28499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19626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0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98425</xdr:rowOff>
    </xdr:from>
    <xdr:to>
      <xdr:col>72</xdr:col>
      <xdr:colOff>38100</xdr:colOff>
      <xdr:row>37</xdr:row>
      <xdr:rowOff>28575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45102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159004</xdr:rowOff>
    </xdr:from>
    <xdr:to>
      <xdr:col>67</xdr:col>
      <xdr:colOff>101600</xdr:colOff>
      <xdr:row>38</xdr:row>
      <xdr:rowOff>89154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80281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148015</xdr:rowOff>
    </xdr:from>
    <xdr:to>
      <xdr:col>85</xdr:col>
      <xdr:colOff>127000</xdr:colOff>
      <xdr:row>74</xdr:row>
      <xdr:rowOff>31886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663865"/>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148015</xdr:rowOff>
    </xdr:from>
    <xdr:to>
      <xdr:col>81</xdr:col>
      <xdr:colOff>50800</xdr:colOff>
      <xdr:row>74</xdr:row>
      <xdr:rowOff>44231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63865"/>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12798</xdr:rowOff>
    </xdr:from>
    <xdr:to>
      <xdr:col>76</xdr:col>
      <xdr:colOff>114300</xdr:colOff>
      <xdr:row>74</xdr:row>
      <xdr:rowOff>44231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700098"/>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159674</xdr:rowOff>
    </xdr:from>
    <xdr:to>
      <xdr:col>71</xdr:col>
      <xdr:colOff>177800</xdr:colOff>
      <xdr:row>74</xdr:row>
      <xdr:rowOff>12798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675524"/>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152536</xdr:rowOff>
    </xdr:from>
    <xdr:to>
      <xdr:col>85</xdr:col>
      <xdr:colOff>177800</xdr:colOff>
      <xdr:row>74</xdr:row>
      <xdr:rowOff>82686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3963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97215</xdr:rowOff>
    </xdr:from>
    <xdr:to>
      <xdr:col>81</xdr:col>
      <xdr:colOff>101600</xdr:colOff>
      <xdr:row>74</xdr:row>
      <xdr:rowOff>27365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43892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8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164881</xdr:rowOff>
    </xdr:from>
    <xdr:to>
      <xdr:col>76</xdr:col>
      <xdr:colOff>165100</xdr:colOff>
      <xdr:row>74</xdr:row>
      <xdr:rowOff>95031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111558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133448</xdr:rowOff>
    </xdr:from>
    <xdr:to>
      <xdr:col>72</xdr:col>
      <xdr:colOff>38100</xdr:colOff>
      <xdr:row>74</xdr:row>
      <xdr:rowOff>63598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80125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2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108874</xdr:rowOff>
    </xdr:from>
    <xdr:to>
      <xdr:col>67</xdr:col>
      <xdr:colOff>101600</xdr:colOff>
      <xdr:row>74</xdr:row>
      <xdr:rowOff>39024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55551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52343</xdr:rowOff>
    </xdr:from>
    <xdr:to>
      <xdr:col>85</xdr:col>
      <xdr:colOff>127000</xdr:colOff>
      <xdr:row>98</xdr:row>
      <xdr:rowOff>150411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54443"/>
          <a:ext cx="838200" cy="9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110603</xdr:rowOff>
    </xdr:from>
    <xdr:to>
      <xdr:col>81</xdr:col>
      <xdr:colOff>50800</xdr:colOff>
      <xdr:row>98</xdr:row>
      <xdr:rowOff>150411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41253"/>
          <a:ext cx="889000" cy="2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110603</xdr:rowOff>
    </xdr:from>
    <xdr:to>
      <xdr:col>76</xdr:col>
      <xdr:colOff>114300</xdr:colOff>
      <xdr:row>97</xdr:row>
      <xdr:rowOff>141267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41253"/>
          <a:ext cx="889000" cy="3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141267</xdr:rowOff>
    </xdr:from>
    <xdr:to>
      <xdr:col>71</xdr:col>
      <xdr:colOff>177800</xdr:colOff>
      <xdr:row>98</xdr:row>
      <xdr:rowOff>72165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71917"/>
          <a:ext cx="889000" cy="1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1543</xdr:rowOff>
    </xdr:from>
    <xdr:to>
      <xdr:col>85</xdr:col>
      <xdr:colOff>177800</xdr:colOff>
      <xdr:row>98</xdr:row>
      <xdr:rowOff>103143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151420</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99611</xdr:rowOff>
    </xdr:from>
    <xdr:to>
      <xdr:col>81</xdr:col>
      <xdr:colOff>101600</xdr:colOff>
      <xdr:row>99</xdr:row>
      <xdr:rowOff>29761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20888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9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59803</xdr:rowOff>
    </xdr:from>
    <xdr:to>
      <xdr:col>76</xdr:col>
      <xdr:colOff>165100</xdr:colOff>
      <xdr:row>97</xdr:row>
      <xdr:rowOff>161403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152530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90467</xdr:rowOff>
    </xdr:from>
    <xdr:to>
      <xdr:col>72</xdr:col>
      <xdr:colOff>38100</xdr:colOff>
      <xdr:row>98</xdr:row>
      <xdr:rowOff>20617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37144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49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77407</xdr:rowOff>
    </xdr:from>
    <xdr:to>
      <xdr:col>116</xdr:col>
      <xdr:colOff>63500</xdr:colOff>
      <xdr:row>35</xdr:row>
      <xdr:rowOff>77978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078157"/>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64262</xdr:rowOff>
    </xdr:from>
    <xdr:to>
      <xdr:col>111</xdr:col>
      <xdr:colOff>177800</xdr:colOff>
      <xdr:row>35</xdr:row>
      <xdr:rowOff>77407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06501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60642</xdr:rowOff>
    </xdr:from>
    <xdr:to>
      <xdr:col>107</xdr:col>
      <xdr:colOff>50800</xdr:colOff>
      <xdr:row>35</xdr:row>
      <xdr:rowOff>64262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06139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29782</xdr:rowOff>
    </xdr:from>
    <xdr:to>
      <xdr:col>102</xdr:col>
      <xdr:colOff>114300</xdr:colOff>
      <xdr:row>35</xdr:row>
      <xdr:rowOff>60642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030532"/>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27178</xdr:rowOff>
    </xdr:from>
    <xdr:to>
      <xdr:col>116</xdr:col>
      <xdr:colOff>114300</xdr:colOff>
      <xdr:row>35</xdr:row>
      <xdr:rowOff>128778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50055</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7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26607</xdr:rowOff>
    </xdr:from>
    <xdr:to>
      <xdr:col>112</xdr:col>
      <xdr:colOff>38100</xdr:colOff>
      <xdr:row>35</xdr:row>
      <xdr:rowOff>128207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0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144734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80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13462</xdr:rowOff>
    </xdr:from>
    <xdr:to>
      <xdr:col>107</xdr:col>
      <xdr:colOff>101600</xdr:colOff>
      <xdr:row>35</xdr:row>
      <xdr:rowOff>115062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131589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9842</xdr:rowOff>
    </xdr:from>
    <xdr:to>
      <xdr:col>102</xdr:col>
      <xdr:colOff>165100</xdr:colOff>
      <xdr:row>35</xdr:row>
      <xdr:rowOff>111442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127969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78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150432</xdr:rowOff>
    </xdr:from>
    <xdr:to>
      <xdr:col>98</xdr:col>
      <xdr:colOff>38100</xdr:colOff>
      <xdr:row>35</xdr:row>
      <xdr:rowOff>80582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9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97109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75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131299</xdr:rowOff>
    </xdr:from>
    <xdr:to>
      <xdr:col>116</xdr:col>
      <xdr:colOff>63500</xdr:colOff>
      <xdr:row>56</xdr:row>
      <xdr:rowOff>139814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732499"/>
          <a:ext cx="8382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127222</xdr:rowOff>
    </xdr:from>
    <xdr:to>
      <xdr:col>111</xdr:col>
      <xdr:colOff>177800</xdr:colOff>
      <xdr:row>56</xdr:row>
      <xdr:rowOff>139814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728422"/>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127222</xdr:rowOff>
    </xdr:from>
    <xdr:to>
      <xdr:col>107</xdr:col>
      <xdr:colOff>50800</xdr:colOff>
      <xdr:row>56</xdr:row>
      <xdr:rowOff>129165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72842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129165</xdr:rowOff>
    </xdr:from>
    <xdr:to>
      <xdr:col>102</xdr:col>
      <xdr:colOff>114300</xdr:colOff>
      <xdr:row>56</xdr:row>
      <xdr:rowOff>133814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73036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80499</xdr:rowOff>
    </xdr:from>
    <xdr:to>
      <xdr:col>116</xdr:col>
      <xdr:colOff>114300</xdr:colOff>
      <xdr:row>57</xdr:row>
      <xdr:rowOff>10649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103376</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89014</xdr:rowOff>
    </xdr:from>
    <xdr:to>
      <xdr:col>112</xdr:col>
      <xdr:colOff>38100</xdr:colOff>
      <xdr:row>57</xdr:row>
      <xdr:rowOff>19164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35691</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4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76422</xdr:rowOff>
    </xdr:from>
    <xdr:to>
      <xdr:col>107</xdr:col>
      <xdr:colOff>101600</xdr:colOff>
      <xdr:row>57</xdr:row>
      <xdr:rowOff>6572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6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23099</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78365</xdr:rowOff>
    </xdr:from>
    <xdr:to>
      <xdr:col>102</xdr:col>
      <xdr:colOff>165100</xdr:colOff>
      <xdr:row>57</xdr:row>
      <xdr:rowOff>8515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25042</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4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83014</xdr:rowOff>
    </xdr:from>
    <xdr:to>
      <xdr:col>98</xdr:col>
      <xdr:colOff>38100</xdr:colOff>
      <xdr:row>57</xdr:row>
      <xdr:rowOff>13164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6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29691</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4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22123</xdr:rowOff>
    </xdr:from>
    <xdr:to>
      <xdr:col>116</xdr:col>
      <xdr:colOff>63500</xdr:colOff>
      <xdr:row>74</xdr:row>
      <xdr:rowOff>65215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09423"/>
          <a:ext cx="8382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65215</xdr:rowOff>
    </xdr:from>
    <xdr:to>
      <xdr:col>111</xdr:col>
      <xdr:colOff>177800</xdr:colOff>
      <xdr:row>74</xdr:row>
      <xdr:rowOff>99085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52515"/>
          <a:ext cx="889000" cy="3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99085</xdr:rowOff>
    </xdr:from>
    <xdr:to>
      <xdr:col>107</xdr:col>
      <xdr:colOff>50800</xdr:colOff>
      <xdr:row>74</xdr:row>
      <xdr:rowOff>129794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8638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129794</xdr:rowOff>
    </xdr:from>
    <xdr:to>
      <xdr:col>102</xdr:col>
      <xdr:colOff>114300</xdr:colOff>
      <xdr:row>75</xdr:row>
      <xdr:rowOff>17894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17094"/>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142773</xdr:rowOff>
    </xdr:from>
    <xdr:to>
      <xdr:col>116</xdr:col>
      <xdr:colOff>114300</xdr:colOff>
      <xdr:row>74</xdr:row>
      <xdr:rowOff>72923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165650</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14415</xdr:rowOff>
    </xdr:from>
    <xdr:to>
      <xdr:col>112</xdr:col>
      <xdr:colOff>38100</xdr:colOff>
      <xdr:row>74</xdr:row>
      <xdr:rowOff>116015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132542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48285</xdr:rowOff>
    </xdr:from>
    <xdr:to>
      <xdr:col>107</xdr:col>
      <xdr:colOff>101600</xdr:colOff>
      <xdr:row>74</xdr:row>
      <xdr:rowOff>149885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166412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78994</xdr:rowOff>
    </xdr:from>
    <xdr:to>
      <xdr:col>102</xdr:col>
      <xdr:colOff>165100</xdr:colOff>
      <xdr:row>75</xdr:row>
      <xdr:rowOff>9144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25671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138544</xdr:rowOff>
    </xdr:from>
    <xdr:to>
      <xdr:col>98</xdr:col>
      <xdr:colOff>38100</xdr:colOff>
      <xdr:row>75</xdr:row>
      <xdr:rowOff>68694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85221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517,125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70,374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％増加している。廃止した公営企業（ガス事業、交通事業）の職員を受け入れたことにより、類似団体平均を上回っているが、定員適正化の取組を進めており、今後、横ばいで推移する見通しである。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140,210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円であり、類似団体平均と同水準である。前年度と比べ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％増加しているのは、住民税非課税世帯および均等割のみ課税世帯に対する物価高騰支援給付事業や令和５年７月および９月の豪雨災害等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を受け、見舞金を支出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43,773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円であり、類似団体平均を上回っている。前年度と比べ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％減少しているのは、令和４年度に地域総合整備資金貸付金の繰上償還を行ったことや平成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年度に借り入れた臨時財政対策債等の償還が終了したことなどによる。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5,017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前年度は類似団体平均と同水準であったが、５年度は大きく上回っている。前年度比で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％増加しているのは、５年７月に発生した豪雨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および同年９月の大雨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への対応によ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公共土木施設災害復旧事業の事業費が増となったことなどによる。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％増加した。これは、職員退職手当基金積立金の増などによる。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引き続き「第４期・県都</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あきた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改革プラン」に位置づけた取組を推進し、歳出全般にわたる見直しを進めていく。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297,316
295,502
906.07
156,660,789
153,749,425
1,895,896
73,990,155
145,783,165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159512</xdr:rowOff>
    </xdr:from>
    <xdr:to>
      <xdr:col>24</xdr:col>
      <xdr:colOff>63500</xdr:colOff>
      <xdr:row>34</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736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22352</xdr:rowOff>
    </xdr:from>
    <xdr:to>
      <xdr:col>19</xdr:col>
      <xdr:colOff>177800</xdr:colOff>
      <xdr:row>34</xdr:row>
      <xdr:rowOff>66548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165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63500</xdr:rowOff>
    </xdr:from>
    <xdr:to>
      <xdr:col>15</xdr:col>
      <xdr:colOff>50800</xdr:colOff>
      <xdr:row>34</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28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145796</xdr:rowOff>
    </xdr:from>
    <xdr:to>
      <xdr:col>10</xdr:col>
      <xdr:colOff>114300</xdr:colOff>
      <xdr:row>34</xdr:row>
      <xdr:rowOff>63500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364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108712</xdr:rowOff>
    </xdr:from>
    <xdr:to>
      <xdr:col>24</xdr:col>
      <xdr:colOff>114300</xdr:colOff>
      <xdr:row>34</xdr:row>
      <xdr:rowOff>38862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131589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143002</xdr:rowOff>
    </xdr:from>
    <xdr:to>
      <xdr:col>20</xdr:col>
      <xdr:colOff>38100</xdr:colOff>
      <xdr:row>34</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89679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15748</xdr:rowOff>
    </xdr:from>
    <xdr:to>
      <xdr:col>15</xdr:col>
      <xdr:colOff>101600</xdr:colOff>
      <xdr:row>34</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133875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12700</xdr:rowOff>
    </xdr:from>
    <xdr:to>
      <xdr:col>10</xdr:col>
      <xdr:colOff>165100</xdr:colOff>
      <xdr:row>34</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130827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94996</xdr:rowOff>
    </xdr:from>
    <xdr:to>
      <xdr:col>6</xdr:col>
      <xdr:colOff>38100</xdr:colOff>
      <xdr:row>34</xdr:row>
      <xdr:rowOff>25146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41673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45974</xdr:rowOff>
    </xdr:from>
    <xdr:to>
      <xdr:col>24</xdr:col>
      <xdr:colOff>63500</xdr:colOff>
      <xdr:row>58</xdr:row>
      <xdr:rowOff>46561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90074"/>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169505</xdr:rowOff>
    </xdr:from>
    <xdr:to>
      <xdr:col>19</xdr:col>
      <xdr:colOff>177800</xdr:colOff>
      <xdr:row>58</xdr:row>
      <xdr:rowOff>46561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70705"/>
          <a:ext cx="889000" cy="2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1429</xdr:rowOff>
    </xdr:from>
    <xdr:to>
      <xdr:col>15</xdr:col>
      <xdr:colOff>50800</xdr:colOff>
      <xdr:row>56</xdr:row>
      <xdr:rowOff>169505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45379"/>
          <a:ext cx="889000" cy="10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1429</xdr:rowOff>
    </xdr:from>
    <xdr:to>
      <xdr:col>10</xdr:col>
      <xdr:colOff>114300</xdr:colOff>
      <xdr:row>57</xdr:row>
      <xdr:rowOff>161983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45379"/>
          <a:ext cx="889000" cy="11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166624</xdr:rowOff>
    </xdr:from>
    <xdr:to>
      <xdr:col>24</xdr:col>
      <xdr:colOff>114300</xdr:colOff>
      <xdr:row>58</xdr:row>
      <xdr:rowOff>96774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18051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167211</xdr:rowOff>
    </xdr:from>
    <xdr:to>
      <xdr:col>20</xdr:col>
      <xdr:colOff>38100</xdr:colOff>
      <xdr:row>58</xdr:row>
      <xdr:rowOff>97361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113888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118705</xdr:rowOff>
    </xdr:from>
    <xdr:to>
      <xdr:col>15</xdr:col>
      <xdr:colOff>101600</xdr:colOff>
      <xdr:row>57</xdr:row>
      <xdr:rowOff>48855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65382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122079</xdr:rowOff>
    </xdr:from>
    <xdr:to>
      <xdr:col>10</xdr:col>
      <xdr:colOff>165100</xdr:colOff>
      <xdr:row>51</xdr:row>
      <xdr:rowOff>52229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68756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6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111183</xdr:rowOff>
    </xdr:from>
    <xdr:to>
      <xdr:col>6</xdr:col>
      <xdr:colOff>38100</xdr:colOff>
      <xdr:row>58</xdr:row>
      <xdr:rowOff>41333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57860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6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44008</xdr:rowOff>
    </xdr:from>
    <xdr:to>
      <xdr:col>24</xdr:col>
      <xdr:colOff>63500</xdr:colOff>
      <xdr:row>76</xdr:row>
      <xdr:rowOff>166236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74208"/>
          <a:ext cx="838200" cy="1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96010</xdr:rowOff>
    </xdr:from>
    <xdr:to>
      <xdr:col>19</xdr:col>
      <xdr:colOff>177800</xdr:colOff>
      <xdr:row>76</xdr:row>
      <xdr:rowOff>166236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6210"/>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96010</xdr:rowOff>
    </xdr:from>
    <xdr:to>
      <xdr:col>15</xdr:col>
      <xdr:colOff>50800</xdr:colOff>
      <xdr:row>77</xdr:row>
      <xdr:rowOff>158618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6210"/>
          <a:ext cx="889000" cy="23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158618</xdr:rowOff>
    </xdr:from>
    <xdr:to>
      <xdr:col>10</xdr:col>
      <xdr:colOff>114300</xdr:colOff>
      <xdr:row>78</xdr:row>
      <xdr:rowOff>49805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60268"/>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164658</xdr:rowOff>
    </xdr:from>
    <xdr:to>
      <xdr:col>24</xdr:col>
      <xdr:colOff>114300</xdr:colOff>
      <xdr:row>76</xdr:row>
      <xdr:rowOff>94808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143085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0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115436</xdr:rowOff>
    </xdr:from>
    <xdr:to>
      <xdr:col>20</xdr:col>
      <xdr:colOff>38100</xdr:colOff>
      <xdr:row>77</xdr:row>
      <xdr:rowOff>45586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36713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3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45210</xdr:rowOff>
    </xdr:from>
    <xdr:to>
      <xdr:col>15</xdr:col>
      <xdr:colOff>101600</xdr:colOff>
      <xdr:row>76</xdr:row>
      <xdr:rowOff>146810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137937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6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107818</xdr:rowOff>
    </xdr:from>
    <xdr:to>
      <xdr:col>10</xdr:col>
      <xdr:colOff>165100</xdr:colOff>
      <xdr:row>78</xdr:row>
      <xdr:rowOff>37968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29095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170455</xdr:rowOff>
    </xdr:from>
    <xdr:to>
      <xdr:col>6</xdr:col>
      <xdr:colOff>38100</xdr:colOff>
      <xdr:row>78</xdr:row>
      <xdr:rowOff>100605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91732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6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11398</xdr:rowOff>
    </xdr:from>
    <xdr:to>
      <xdr:col>24</xdr:col>
      <xdr:colOff>63500</xdr:colOff>
      <xdr:row>96</xdr:row>
      <xdr:rowOff>20447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70598"/>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20447</xdr:rowOff>
    </xdr:from>
    <xdr:to>
      <xdr:col>19</xdr:col>
      <xdr:colOff>177800</xdr:colOff>
      <xdr:row>96</xdr:row>
      <xdr:rowOff>77749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79647"/>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77749</xdr:rowOff>
    </xdr:from>
    <xdr:to>
      <xdr:col>15</xdr:col>
      <xdr:colOff>50800</xdr:colOff>
      <xdr:row>98</xdr:row>
      <xdr:rowOff>27057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36949"/>
          <a:ext cx="889000" cy="29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27057</xdr:rowOff>
    </xdr:from>
    <xdr:to>
      <xdr:col>10</xdr:col>
      <xdr:colOff>114300</xdr:colOff>
      <xdr:row>98</xdr:row>
      <xdr:rowOff>33286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29157"/>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132048</xdr:rowOff>
    </xdr:from>
    <xdr:to>
      <xdr:col>24</xdr:col>
      <xdr:colOff>114300</xdr:colOff>
      <xdr:row>96</xdr:row>
      <xdr:rowOff>62198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154925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141097</xdr:rowOff>
    </xdr:from>
    <xdr:to>
      <xdr:col>20</xdr:col>
      <xdr:colOff>38100</xdr:colOff>
      <xdr:row>96</xdr:row>
      <xdr:rowOff>71247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62374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26949</xdr:rowOff>
    </xdr:from>
    <xdr:to>
      <xdr:col>15</xdr:col>
      <xdr:colOff>101600</xdr:colOff>
      <xdr:row>96</xdr:row>
      <xdr:rowOff>128549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119676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147707</xdr:rowOff>
    </xdr:from>
    <xdr:to>
      <xdr:col>10</xdr:col>
      <xdr:colOff>165100</xdr:colOff>
      <xdr:row>98</xdr:row>
      <xdr:rowOff>77857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68984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153936</xdr:rowOff>
    </xdr:from>
    <xdr:to>
      <xdr:col>6</xdr:col>
      <xdr:colOff>38100</xdr:colOff>
      <xdr:row>98</xdr:row>
      <xdr:rowOff>84086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75213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153797</xdr:rowOff>
    </xdr:from>
    <xdr:to>
      <xdr:col>55</xdr:col>
      <xdr:colOff>0</xdr:colOff>
      <xdr:row>34</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811647"/>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28448</xdr:rowOff>
    </xdr:from>
    <xdr:to>
      <xdr:col>50</xdr:col>
      <xdr:colOff>114300</xdr:colOff>
      <xdr:row>33</xdr:row>
      <xdr:rowOff>153797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686298"/>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28448</xdr:rowOff>
    </xdr:from>
    <xdr:to>
      <xdr:col>45</xdr:col>
      <xdr:colOff>177800</xdr:colOff>
      <xdr:row>33</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6862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44450</xdr:rowOff>
    </xdr:from>
    <xdr:to>
      <xdr:col>41</xdr:col>
      <xdr:colOff>50800</xdr:colOff>
      <xdr:row>34</xdr:row>
      <xdr:rowOff>156464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70230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101092</xdr:rowOff>
    </xdr:from>
    <xdr:to>
      <xdr:col>55</xdr:col>
      <xdr:colOff>50800</xdr:colOff>
      <xdr:row>35</xdr:row>
      <xdr:rowOff>31242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123969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102997</xdr:rowOff>
    </xdr:from>
    <xdr:to>
      <xdr:col>50</xdr:col>
      <xdr:colOff>165100</xdr:colOff>
      <xdr:row>34</xdr:row>
      <xdr:rowOff>33147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76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49674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53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149098</xdr:rowOff>
    </xdr:from>
    <xdr:to>
      <xdr:col>46</xdr:col>
      <xdr:colOff>38100</xdr:colOff>
      <xdr:row>33</xdr:row>
      <xdr:rowOff>79248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6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95775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4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165100</xdr:rowOff>
    </xdr:from>
    <xdr:to>
      <xdr:col>41</xdr:col>
      <xdr:colOff>101600</xdr:colOff>
      <xdr:row>33</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111777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105664</xdr:rowOff>
    </xdr:from>
    <xdr:to>
      <xdr:col>36</xdr:col>
      <xdr:colOff>165100</xdr:colOff>
      <xdr:row>35</xdr:row>
      <xdr:rowOff>35814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9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52341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91922</xdr:rowOff>
    </xdr:from>
    <xdr:to>
      <xdr:col>55</xdr:col>
      <xdr:colOff>0</xdr:colOff>
      <xdr:row>54</xdr:row>
      <xdr:rowOff>123393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350222"/>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63347</xdr:rowOff>
    </xdr:from>
    <xdr:to>
      <xdr:col>50</xdr:col>
      <xdr:colOff>114300</xdr:colOff>
      <xdr:row>54</xdr:row>
      <xdr:rowOff>123393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321647"/>
          <a:ext cx="8890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63347</xdr:rowOff>
    </xdr:from>
    <xdr:to>
      <xdr:col>45</xdr:col>
      <xdr:colOff>177800</xdr:colOff>
      <xdr:row>55</xdr:row>
      <xdr:rowOff>67081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21647"/>
          <a:ext cx="889000" cy="1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51918</xdr:rowOff>
    </xdr:from>
    <xdr:to>
      <xdr:col>41</xdr:col>
      <xdr:colOff>50800</xdr:colOff>
      <xdr:row>55</xdr:row>
      <xdr:rowOff>67081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81668"/>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41122</xdr:rowOff>
    </xdr:from>
    <xdr:to>
      <xdr:col>55</xdr:col>
      <xdr:colOff>50800</xdr:colOff>
      <xdr:row>54</xdr:row>
      <xdr:rowOff>142722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63999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72593</xdr:rowOff>
    </xdr:from>
    <xdr:to>
      <xdr:col>50</xdr:col>
      <xdr:colOff>165100</xdr:colOff>
      <xdr:row>55</xdr:row>
      <xdr:rowOff>2743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19270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12547</xdr:rowOff>
    </xdr:from>
    <xdr:to>
      <xdr:col>46</xdr:col>
      <xdr:colOff>38100</xdr:colOff>
      <xdr:row>54</xdr:row>
      <xdr:rowOff>114147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130674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16281</xdr:rowOff>
    </xdr:from>
    <xdr:to>
      <xdr:col>41</xdr:col>
      <xdr:colOff>101600</xdr:colOff>
      <xdr:row>55</xdr:row>
      <xdr:rowOff>117881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134408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2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1118</xdr:rowOff>
    </xdr:from>
    <xdr:to>
      <xdr:col>36</xdr:col>
      <xdr:colOff>165100</xdr:colOff>
      <xdr:row>55</xdr:row>
      <xdr:rowOff>102718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119245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20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93523</xdr:rowOff>
    </xdr:from>
    <xdr:to>
      <xdr:col>55</xdr:col>
      <xdr:colOff>0</xdr:colOff>
      <xdr:row>76</xdr:row>
      <xdr:rowOff>121510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23723"/>
          <a:ext cx="8382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93326</xdr:rowOff>
    </xdr:from>
    <xdr:to>
      <xdr:col>50</xdr:col>
      <xdr:colOff>114300</xdr:colOff>
      <xdr:row>76</xdr:row>
      <xdr:rowOff>93523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23526"/>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151930</xdr:rowOff>
    </xdr:from>
    <xdr:to>
      <xdr:col>45</xdr:col>
      <xdr:colOff>177800</xdr:colOff>
      <xdr:row>76</xdr:row>
      <xdr:rowOff>93326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10680"/>
          <a:ext cx="889000" cy="1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151930</xdr:rowOff>
    </xdr:from>
    <xdr:to>
      <xdr:col>41</xdr:col>
      <xdr:colOff>50800</xdr:colOff>
      <xdr:row>76</xdr:row>
      <xdr:rowOff>134736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10680"/>
          <a:ext cx="889000" cy="15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70710</xdr:rowOff>
    </xdr:from>
    <xdr:to>
      <xdr:col>55</xdr:col>
      <xdr:colOff>50800</xdr:colOff>
      <xdr:row>77</xdr:row>
      <xdr:rowOff>860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93587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5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42723</xdr:rowOff>
    </xdr:from>
    <xdr:to>
      <xdr:col>50</xdr:col>
      <xdr:colOff>165100</xdr:colOff>
      <xdr:row>76</xdr:row>
      <xdr:rowOff>144323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160850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42526</xdr:rowOff>
    </xdr:from>
    <xdr:to>
      <xdr:col>46</xdr:col>
      <xdr:colOff>38100</xdr:colOff>
      <xdr:row>76</xdr:row>
      <xdr:rowOff>144126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160654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101130</xdr:rowOff>
    </xdr:from>
    <xdr:to>
      <xdr:col>41</xdr:col>
      <xdr:colOff>101600</xdr:colOff>
      <xdr:row>76</xdr:row>
      <xdr:rowOff>31280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47807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83936</xdr:rowOff>
    </xdr:from>
    <xdr:to>
      <xdr:col>36</xdr:col>
      <xdr:colOff>165100</xdr:colOff>
      <xdr:row>77</xdr:row>
      <xdr:rowOff>14086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30613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8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143861</xdr:rowOff>
    </xdr:from>
    <xdr:to>
      <xdr:col>55</xdr:col>
      <xdr:colOff>0</xdr:colOff>
      <xdr:row>94</xdr:row>
      <xdr:rowOff>3705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088711"/>
          <a:ext cx="838200" cy="3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116405</xdr:rowOff>
    </xdr:from>
    <xdr:to>
      <xdr:col>50</xdr:col>
      <xdr:colOff>114300</xdr:colOff>
      <xdr:row>93</xdr:row>
      <xdr:rowOff>143861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889805"/>
          <a:ext cx="889000" cy="19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116405</xdr:rowOff>
    </xdr:from>
    <xdr:to>
      <xdr:col>45</xdr:col>
      <xdr:colOff>177800</xdr:colOff>
      <xdr:row>92</xdr:row>
      <xdr:rowOff>165371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889805"/>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165371</xdr:rowOff>
    </xdr:from>
    <xdr:to>
      <xdr:col>41</xdr:col>
      <xdr:colOff>50800</xdr:colOff>
      <xdr:row>95</xdr:row>
      <xdr:rowOff>36326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38771"/>
          <a:ext cx="889000" cy="3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124355</xdr:rowOff>
    </xdr:from>
    <xdr:to>
      <xdr:col>55</xdr:col>
      <xdr:colOff>50800</xdr:colOff>
      <xdr:row>94</xdr:row>
      <xdr:rowOff>54505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6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147232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2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93061</xdr:rowOff>
    </xdr:from>
    <xdr:to>
      <xdr:col>50</xdr:col>
      <xdr:colOff>165100</xdr:colOff>
      <xdr:row>94</xdr:row>
      <xdr:rowOff>23211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39738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65605</xdr:rowOff>
    </xdr:from>
    <xdr:to>
      <xdr:col>46</xdr:col>
      <xdr:colOff>38100</xdr:colOff>
      <xdr:row>92</xdr:row>
      <xdr:rowOff>167205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12282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114571</xdr:rowOff>
    </xdr:from>
    <xdr:to>
      <xdr:col>41</xdr:col>
      <xdr:colOff>101600</xdr:colOff>
      <xdr:row>93</xdr:row>
      <xdr:rowOff>44721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61248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6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156976</xdr:rowOff>
    </xdr:from>
    <xdr:to>
      <xdr:col>36</xdr:col>
      <xdr:colOff>165100</xdr:colOff>
      <xdr:row>95</xdr:row>
      <xdr:rowOff>87126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103653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4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154940</xdr:rowOff>
    </xdr:from>
    <xdr:to>
      <xdr:col>85</xdr:col>
      <xdr:colOff>127000</xdr:colOff>
      <xdr:row>36</xdr:row>
      <xdr:rowOff>6023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55690"/>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154940</xdr:rowOff>
    </xdr:from>
    <xdr:to>
      <xdr:col>81</xdr:col>
      <xdr:colOff>50800</xdr:colOff>
      <xdr:row>37</xdr:row>
      <xdr:rowOff>123480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55690"/>
          <a:ext cx="889000" cy="3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56424</xdr:rowOff>
    </xdr:from>
    <xdr:to>
      <xdr:col>76</xdr:col>
      <xdr:colOff>114300</xdr:colOff>
      <xdr:row>37</xdr:row>
      <xdr:rowOff>123480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00074"/>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56424</xdr:rowOff>
    </xdr:from>
    <xdr:to>
      <xdr:col>71</xdr:col>
      <xdr:colOff>177800</xdr:colOff>
      <xdr:row>37</xdr:row>
      <xdr:rowOff>75366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00074"/>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126673</xdr:rowOff>
    </xdr:from>
    <xdr:to>
      <xdr:col>85</xdr:col>
      <xdr:colOff>177800</xdr:colOff>
      <xdr:row>36</xdr:row>
      <xdr:rowOff>56823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149550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104140</xdr:rowOff>
    </xdr:from>
    <xdr:to>
      <xdr:col>81</xdr:col>
      <xdr:colOff>101600</xdr:colOff>
      <xdr:row>36</xdr:row>
      <xdr:rowOff>34290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50817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72680</xdr:rowOff>
    </xdr:from>
    <xdr:to>
      <xdr:col>76</xdr:col>
      <xdr:colOff>165100</xdr:colOff>
      <xdr:row>38</xdr:row>
      <xdr:rowOff>2831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163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165407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5624</xdr:rowOff>
    </xdr:from>
    <xdr:to>
      <xdr:col>72</xdr:col>
      <xdr:colOff>38100</xdr:colOff>
      <xdr:row>37</xdr:row>
      <xdr:rowOff>107224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123751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24566</xdr:rowOff>
    </xdr:from>
    <xdr:to>
      <xdr:col>67</xdr:col>
      <xdr:colOff>101600</xdr:colOff>
      <xdr:row>37</xdr:row>
      <xdr:rowOff>126166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142693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12187</xdr:rowOff>
    </xdr:from>
    <xdr:to>
      <xdr:col>85</xdr:col>
      <xdr:colOff>127000</xdr:colOff>
      <xdr:row>54</xdr:row>
      <xdr:rowOff>134854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70487"/>
          <a:ext cx="838200" cy="1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13078</xdr:rowOff>
    </xdr:from>
    <xdr:to>
      <xdr:col>81</xdr:col>
      <xdr:colOff>50800</xdr:colOff>
      <xdr:row>54</xdr:row>
      <xdr:rowOff>134854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271378"/>
          <a:ext cx="889000" cy="12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13078</xdr:rowOff>
    </xdr:from>
    <xdr:to>
      <xdr:col>76</xdr:col>
      <xdr:colOff>114300</xdr:colOff>
      <xdr:row>54</xdr:row>
      <xdr:rowOff>71646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271378"/>
          <a:ext cx="889000" cy="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71646</xdr:rowOff>
    </xdr:from>
    <xdr:to>
      <xdr:col>71</xdr:col>
      <xdr:colOff>177800</xdr:colOff>
      <xdr:row>55</xdr:row>
      <xdr:rowOff>105479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29946"/>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132837</xdr:rowOff>
    </xdr:from>
    <xdr:to>
      <xdr:col>85</xdr:col>
      <xdr:colOff>177800</xdr:colOff>
      <xdr:row>54</xdr:row>
      <xdr:rowOff>62987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155714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7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84054</xdr:rowOff>
    </xdr:from>
    <xdr:to>
      <xdr:col>81</xdr:col>
      <xdr:colOff>101600</xdr:colOff>
      <xdr:row>55</xdr:row>
      <xdr:rowOff>14204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30731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1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133728</xdr:rowOff>
    </xdr:from>
    <xdr:to>
      <xdr:col>76</xdr:col>
      <xdr:colOff>165100</xdr:colOff>
      <xdr:row>54</xdr:row>
      <xdr:rowOff>63878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80405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9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20846</xdr:rowOff>
    </xdr:from>
    <xdr:to>
      <xdr:col>72</xdr:col>
      <xdr:colOff>38100</xdr:colOff>
      <xdr:row>54</xdr:row>
      <xdr:rowOff>122446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138973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54679</xdr:rowOff>
    </xdr:from>
    <xdr:to>
      <xdr:col>67</xdr:col>
      <xdr:colOff>101600</xdr:colOff>
      <xdr:row>55</xdr:row>
      <xdr:rowOff>156279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147406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5054</xdr:rowOff>
    </xdr:from>
    <xdr:to>
      <xdr:col>85</xdr:col>
      <xdr:colOff>127000</xdr:colOff>
      <xdr:row>79</xdr:row>
      <xdr:rowOff>864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206704"/>
          <a:ext cx="838200" cy="3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149149</xdr:rowOff>
    </xdr:from>
    <xdr:to>
      <xdr:col>81</xdr:col>
      <xdr:colOff>50800</xdr:colOff>
      <xdr:row>79</xdr:row>
      <xdr:rowOff>864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22249"/>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149225</xdr:rowOff>
    </xdr:from>
    <xdr:to>
      <xdr:col>76</xdr:col>
      <xdr:colOff>114300</xdr:colOff>
      <xdr:row>78</xdr:row>
      <xdr:rowOff>149149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179425"/>
          <a:ext cx="889000" cy="3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149225</xdr:rowOff>
    </xdr:from>
    <xdr:to>
      <xdr:col>71</xdr:col>
      <xdr:colOff>177800</xdr:colOff>
      <xdr:row>78</xdr:row>
      <xdr:rowOff>38354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179425"/>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125704</xdr:rowOff>
    </xdr:from>
    <xdr:to>
      <xdr:col>85</xdr:col>
      <xdr:colOff>177800</xdr:colOff>
      <xdr:row>77</xdr:row>
      <xdr:rowOff>55854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148581</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0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121514</xdr:rowOff>
    </xdr:from>
    <xdr:to>
      <xdr:col>81</xdr:col>
      <xdr:colOff>101600</xdr:colOff>
      <xdr:row>79</xdr:row>
      <xdr:rowOff>51664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42791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98349</xdr:rowOff>
    </xdr:from>
    <xdr:to>
      <xdr:col>76</xdr:col>
      <xdr:colOff>165100</xdr:colOff>
      <xdr:row>79</xdr:row>
      <xdr:rowOff>28499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19626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64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98425</xdr:rowOff>
    </xdr:from>
    <xdr:to>
      <xdr:col>72</xdr:col>
      <xdr:colOff>38100</xdr:colOff>
      <xdr:row>77</xdr:row>
      <xdr:rowOff>28575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12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45102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9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159004</xdr:rowOff>
    </xdr:from>
    <xdr:to>
      <xdr:col>67</xdr:col>
      <xdr:colOff>101600</xdr:colOff>
      <xdr:row>78</xdr:row>
      <xdr:rowOff>89154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80281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4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148016</xdr:rowOff>
    </xdr:from>
    <xdr:to>
      <xdr:col>85</xdr:col>
      <xdr:colOff>127000</xdr:colOff>
      <xdr:row>94</xdr:row>
      <xdr:rowOff>31801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092866"/>
          <a:ext cx="838200" cy="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148016</xdr:rowOff>
    </xdr:from>
    <xdr:to>
      <xdr:col>81</xdr:col>
      <xdr:colOff>50800</xdr:colOff>
      <xdr:row>94</xdr:row>
      <xdr:rowOff>44231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092866"/>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12798</xdr:rowOff>
    </xdr:from>
    <xdr:to>
      <xdr:col>76</xdr:col>
      <xdr:colOff>114300</xdr:colOff>
      <xdr:row>94</xdr:row>
      <xdr:rowOff>44231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129098"/>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159674</xdr:rowOff>
    </xdr:from>
    <xdr:to>
      <xdr:col>71</xdr:col>
      <xdr:colOff>177800</xdr:colOff>
      <xdr:row>94</xdr:row>
      <xdr:rowOff>12798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104524"/>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152451</xdr:rowOff>
    </xdr:from>
    <xdr:to>
      <xdr:col>85</xdr:col>
      <xdr:colOff>177800</xdr:colOff>
      <xdr:row>94</xdr:row>
      <xdr:rowOff>82601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3878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4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97216</xdr:rowOff>
    </xdr:from>
    <xdr:to>
      <xdr:col>81</xdr:col>
      <xdr:colOff>101600</xdr:colOff>
      <xdr:row>94</xdr:row>
      <xdr:rowOff>27366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43893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164881</xdr:rowOff>
    </xdr:from>
    <xdr:to>
      <xdr:col>76</xdr:col>
      <xdr:colOff>165100</xdr:colOff>
      <xdr:row>94</xdr:row>
      <xdr:rowOff>95031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111558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8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133448</xdr:rowOff>
    </xdr:from>
    <xdr:to>
      <xdr:col>72</xdr:col>
      <xdr:colOff>38100</xdr:colOff>
      <xdr:row>94</xdr:row>
      <xdr:rowOff>63598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80125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5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108874</xdr:rowOff>
    </xdr:from>
    <xdr:to>
      <xdr:col>67</xdr:col>
      <xdr:colOff>101600</xdr:colOff>
      <xdr:row>94</xdr:row>
      <xdr:rowOff>39024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55551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82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40640</xdr:rowOff>
    </xdr:from>
    <xdr:to>
      <xdr:col>116</xdr:col>
      <xdr:colOff>63500</xdr:colOff>
      <xdr:row>39</xdr:row>
      <xdr:rowOff>41021</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2719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32639</xdr:rowOff>
    </xdr:from>
    <xdr:to>
      <xdr:col>111</xdr:col>
      <xdr:colOff>177800</xdr:colOff>
      <xdr:row>39</xdr:row>
      <xdr:rowOff>40640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191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32639</xdr:rowOff>
    </xdr:from>
    <xdr:to>
      <xdr:col>107</xdr:col>
      <xdr:colOff>50800</xdr:colOff>
      <xdr:row>39</xdr:row>
      <xdr:rowOff>40640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7191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40640</xdr:rowOff>
    </xdr:from>
    <xdr:to>
      <xdr:col>102</xdr:col>
      <xdr:colOff>114300</xdr:colOff>
      <xdr:row>39</xdr:row>
      <xdr:rowOff>40640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27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161671</xdr:rowOff>
    </xdr:from>
    <xdr:to>
      <xdr:col>116</xdr:col>
      <xdr:colOff>114300</xdr:colOff>
      <xdr:row>39</xdr:row>
      <xdr:rowOff>91821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76598</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161290</xdr:rowOff>
    </xdr:from>
    <xdr:to>
      <xdr:col>112</xdr:col>
      <xdr:colOff>38100</xdr:colOff>
      <xdr:row>39</xdr:row>
      <xdr:rowOff>91440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82567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66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153289</xdr:rowOff>
    </xdr:from>
    <xdr:to>
      <xdr:col>107</xdr:col>
      <xdr:colOff>101600</xdr:colOff>
      <xdr:row>39</xdr:row>
      <xdr:rowOff>83439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74566</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77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161290</xdr:rowOff>
    </xdr:from>
    <xdr:to>
      <xdr:col>102</xdr:col>
      <xdr:colOff>165100</xdr:colOff>
      <xdr:row>39</xdr:row>
      <xdr:rowOff>91440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82567</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82567</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労働費は、住民一人当たり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円であり、類似団体平均を大きく上回っている。前年度比で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勤労者福祉施設改修事業や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歳未満の方の正社員化促進事業の事業費が減となったこと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55,949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円であり、類似団体平均を上回っている。前年度比で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しているのは、除排雪関係経費や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道路維持修繕事業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の事業費が減となったことなどによる。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消防費は、住民一人当たり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14,578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円であり、類似団体平均を上回っている。前年度比で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しているのは、消防庁舎改修事業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の進捗による事業費の減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教育費は、住民一人当たり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55,578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円であり、前年度は類似団体平均と同水準であったが、５年度は上回っている。前年度比で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日新小学校増改築等事業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美術館施設整備等経費の事業費が増となったことなどによる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災害復旧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前年度は類似団体平均と同水準であったが、５年度は大きく上回っている。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777.1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５年７月に発生した豪雨および同年９月の大雨への対応により、公共土木施設災害復旧事業の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が増となったこと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引き続き「第４期・県都</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あきた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改革プラン」に位置づけた取組を推進し、歳出全般にわたる見直しを進めていく。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令和５年７月に発生した豪雨および同年９月に発生した大雨への対応等により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補正予算の収支調整のための取崩額が増加したことにより、前年度から減少した。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実質収支額は、前年度と比較して、翌年度への繰越財源の増加額が歳入歳出差引額の増加額よりも大きかったことにより減少しているが、直近５年間は概ね２％台で安定的に推移している。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実質単年度収支は、単年度収支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は改善したものの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５年７月に発生した豪雨および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同年９月に発生した大雨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への対応等で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基金取崩額が基金積立額を上回ったことにより２年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連続で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赤字となっている。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引き続き、財源の確保はもとより、経費の精査を徹底することで、取崩額の抑制に取り組んでいく。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一般会計および全ての特別会計、企業会計が黒字となっている。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水道事業会計は、支出面における原水・浄水費の増などにより、黒字額は前年度より減少した。また、下水道事業会計は、同様に支出面の流域下水道費の増などにより、水道事業会計と同様、前年度より黒字額は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介護保険事業会計では、保険給付費や地域支援事業費が見込みより減少したことにより黒字額が前年度同規模となった一方、国民健康保険事業会計では、国民健康保険税や県支出金が見込みより減となったことで、黒字額が前年度より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引き続き、収入の確保や事業の効率化、経費の見直しなどに取り組み、特別会計および企業会計の安定した財政運営に努める。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156660789</v>
      </c>
      <c r="BO4" s="407"/>
      <c r="BP4" s="407"/>
      <c r="BQ4" s="407"/>
      <c r="BR4" s="407"/>
      <c r="BS4" s="407"/>
      <c r="BT4" s="407"/>
      <c r="BU4" s="408"/>
      <c r="BV4" s="406">
        <v>152422038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2.6</v>
      </c>
      <c r="CU4" s="413"/>
      <c r="CV4" s="413"/>
      <c r="CW4" s="413"/>
      <c r="CX4" s="413"/>
      <c r="CY4" s="413"/>
      <c r="CZ4" s="413"/>
      <c r="DA4" s="414"/>
      <c r="DB4" s="412">
        <v>2.5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153749425</v>
      </c>
      <c r="BO5" s="444"/>
      <c r="BP5" s="444"/>
      <c r="BQ5" s="444"/>
      <c r="BR5" s="444"/>
      <c r="BS5" s="444"/>
      <c r="BT5" s="444"/>
      <c r="BU5" s="445"/>
      <c r="BV5" s="443">
        <v>149822795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91.5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2911364</v>
      </c>
      <c r="BO6" s="444"/>
      <c r="BP6" s="444"/>
      <c r="BQ6" s="444"/>
      <c r="BR6" s="444"/>
      <c r="BS6" s="444"/>
      <c r="BT6" s="444"/>
      <c r="BU6" s="445"/>
      <c r="BV6" s="443">
        <v>2599243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94.4</v>
      </c>
      <c r="CU6" s="481"/>
      <c r="CV6" s="481"/>
      <c r="CW6" s="481"/>
      <c r="CX6" s="481"/>
      <c r="CY6" s="481"/>
      <c r="CZ6" s="481"/>
      <c r="DA6" s="482"/>
      <c r="DB6" s="480">
        <v>94.7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1015468</v>
      </c>
      <c r="BO7" s="444"/>
      <c r="BP7" s="444"/>
      <c r="BQ7" s="444"/>
      <c r="BR7" s="444"/>
      <c r="BS7" s="444"/>
      <c r="BT7" s="444"/>
      <c r="BU7" s="445"/>
      <c r="BV7" s="443">
        <v>762538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73990155</v>
      </c>
      <c r="CU7" s="444"/>
      <c r="CV7" s="444"/>
      <c r="CW7" s="444"/>
      <c r="CX7" s="444"/>
      <c r="CY7" s="444"/>
      <c r="CZ7" s="444"/>
      <c r="DA7" s="445"/>
      <c r="DB7" s="443">
        <v>73071998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1895896</v>
      </c>
      <c r="BO8" s="444"/>
      <c r="BP8" s="444"/>
      <c r="BQ8" s="444"/>
      <c r="BR8" s="444"/>
      <c r="BS8" s="444"/>
      <c r="BT8" s="444"/>
      <c r="BU8" s="445"/>
      <c r="BV8" s="443">
        <v>1836705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0.66</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307672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59191</v>
      </c>
      <c r="BO9" s="444"/>
      <c r="BP9" s="444"/>
      <c r="BQ9" s="444"/>
      <c r="BR9" s="444"/>
      <c r="BS9" s="444"/>
      <c r="BT9" s="444"/>
      <c r="BU9" s="445"/>
      <c r="BV9" s="443">
        <v>-66760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13.7</v>
      </c>
      <c r="CU9" s="441"/>
      <c r="CV9" s="441"/>
      <c r="CW9" s="441"/>
      <c r="CX9" s="441"/>
      <c r="CY9" s="441"/>
      <c r="CZ9" s="441"/>
      <c r="DA9" s="442"/>
      <c r="DB9" s="440">
        <v>14.6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315814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732425</v>
      </c>
      <c r="BO10" s="444"/>
      <c r="BP10" s="444"/>
      <c r="BQ10" s="444"/>
      <c r="BR10" s="444"/>
      <c r="BS10" s="444"/>
      <c r="BT10" s="444"/>
      <c r="BU10" s="445"/>
      <c r="BV10" s="443">
        <v>745478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297316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1905008</v>
      </c>
      <c r="BO12" s="444"/>
      <c r="BP12" s="444"/>
      <c r="BQ12" s="444"/>
      <c r="BR12" s="444"/>
      <c r="BS12" s="444"/>
      <c r="BT12" s="444"/>
      <c r="BU12" s="445"/>
      <c r="BV12" s="443">
        <v>842908</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295502</v>
      </c>
      <c r="S13" s="528"/>
      <c r="T13" s="528"/>
      <c r="U13" s="528"/>
      <c r="V13" s="529"/>
      <c r="W13" s="459" t="s">
        <v>131</v>
      </c>
      <c r="X13" s="460"/>
      <c r="Y13" s="460"/>
      <c r="Z13" s="460"/>
      <c r="AA13" s="460"/>
      <c r="AB13" s="450"/>
      <c r="AC13" s="494">
        <v>2634</v>
      </c>
      <c r="AD13" s="495"/>
      <c r="AE13" s="495"/>
      <c r="AF13" s="495"/>
      <c r="AG13" s="537"/>
      <c r="AH13" s="494">
        <v>2893</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-1113392</v>
      </c>
      <c r="BO13" s="444"/>
      <c r="BP13" s="444"/>
      <c r="BQ13" s="444"/>
      <c r="BR13" s="444"/>
      <c r="BS13" s="444"/>
      <c r="BT13" s="444"/>
      <c r="BU13" s="445"/>
      <c r="BV13" s="443">
        <v>-164190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8.6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300470</v>
      </c>
      <c r="S14" s="528"/>
      <c r="T14" s="528"/>
      <c r="U14" s="528"/>
      <c r="V14" s="529"/>
      <c r="W14" s="433"/>
      <c r="X14" s="434"/>
      <c r="Y14" s="434"/>
      <c r="Z14" s="434"/>
      <c r="AA14" s="434"/>
      <c r="AB14" s="423"/>
      <c r="AC14" s="530">
        <v>1.9</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112.9</v>
      </c>
      <c r="CU14" s="542"/>
      <c r="CV14" s="542"/>
      <c r="CW14" s="542"/>
      <c r="CX14" s="542"/>
      <c r="CY14" s="542"/>
      <c r="CZ14" s="542"/>
      <c r="DA14" s="543"/>
      <c r="DB14" s="541">
        <v>94.7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298814</v>
      </c>
      <c r="S15" s="528"/>
      <c r="T15" s="528"/>
      <c r="U15" s="528"/>
      <c r="V15" s="529"/>
      <c r="W15" s="459" t="s">
        <v>137</v>
      </c>
      <c r="X15" s="460"/>
      <c r="Y15" s="460"/>
      <c r="Z15" s="460"/>
      <c r="AA15" s="460"/>
      <c r="AB15" s="450"/>
      <c r="AC15" s="494">
        <v>22106</v>
      </c>
      <c r="AD15" s="495"/>
      <c r="AE15" s="495"/>
      <c r="AF15" s="495"/>
      <c r="AG15" s="537"/>
      <c r="AH15" s="494">
        <v>22567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40097768</v>
      </c>
      <c r="BO15" s="407"/>
      <c r="BP15" s="407"/>
      <c r="BQ15" s="407"/>
      <c r="BR15" s="407"/>
      <c r="BS15" s="407"/>
      <c r="BT15" s="407"/>
      <c r="BU15" s="408"/>
      <c r="BV15" s="406">
        <v>39712917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16</v>
      </c>
      <c r="AD16" s="531"/>
      <c r="AE16" s="531"/>
      <c r="AF16" s="531"/>
      <c r="AG16" s="532"/>
      <c r="AH16" s="530">
        <v>16.600000000000001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61757775</v>
      </c>
      <c r="BO16" s="444"/>
      <c r="BP16" s="444"/>
      <c r="BQ16" s="444"/>
      <c r="BR16" s="444"/>
      <c r="BS16" s="444"/>
      <c r="BT16" s="444"/>
      <c r="BU16" s="445"/>
      <c r="BV16" s="443">
        <v>59841142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113683</v>
      </c>
      <c r="AD17" s="495"/>
      <c r="AE17" s="495"/>
      <c r="AF17" s="495"/>
      <c r="AG17" s="537"/>
      <c r="AH17" s="494">
        <v>110438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50720320</v>
      </c>
      <c r="BO17" s="444"/>
      <c r="BP17" s="444"/>
      <c r="BQ17" s="444"/>
      <c r="BR17" s="444"/>
      <c r="BS17" s="444"/>
      <c r="BT17" s="444"/>
      <c r="BU17" s="445"/>
      <c r="BV17" s="443">
        <v>50368242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906.07</v>
      </c>
      <c r="M18" s="567"/>
      <c r="N18" s="567"/>
      <c r="O18" s="567"/>
      <c r="P18" s="567"/>
      <c r="Q18" s="567"/>
      <c r="R18" s="568"/>
      <c r="S18" s="568"/>
      <c r="T18" s="568"/>
      <c r="U18" s="568"/>
      <c r="V18" s="569"/>
      <c r="W18" s="461"/>
      <c r="X18" s="462"/>
      <c r="Y18" s="462"/>
      <c r="Z18" s="462"/>
      <c r="AA18" s="462"/>
      <c r="AB18" s="453"/>
      <c r="AC18" s="570">
        <v>82.1</v>
      </c>
      <c r="AD18" s="571"/>
      <c r="AE18" s="571"/>
      <c r="AF18" s="571"/>
      <c r="AG18" s="572"/>
      <c r="AH18" s="570">
        <v>81.3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71869358</v>
      </c>
      <c r="BO18" s="444"/>
      <c r="BP18" s="444"/>
      <c r="BQ18" s="444"/>
      <c r="BR18" s="444"/>
      <c r="BS18" s="444"/>
      <c r="BT18" s="444"/>
      <c r="BU18" s="445"/>
      <c r="BV18" s="443">
        <v>70687956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93241252</v>
      </c>
      <c r="BO19" s="444"/>
      <c r="BP19" s="444"/>
      <c r="BQ19" s="444"/>
      <c r="BR19" s="444"/>
      <c r="BS19" s="444"/>
      <c r="BT19" s="444"/>
      <c r="BU19" s="445"/>
      <c r="BV19" s="443">
        <v>87503483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136952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145783165</v>
      </c>
      <c r="BO22" s="407"/>
      <c r="BP22" s="407"/>
      <c r="BQ22" s="407"/>
      <c r="BR22" s="407"/>
      <c r="BS22" s="407"/>
      <c r="BT22" s="407"/>
      <c r="BU22" s="408"/>
      <c r="BV22" s="406">
        <v>145080338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122533019</v>
      </c>
      <c r="BO23" s="444"/>
      <c r="BP23" s="444"/>
      <c r="BQ23" s="444"/>
      <c r="BR23" s="444"/>
      <c r="BS23" s="444"/>
      <c r="BT23" s="444"/>
      <c r="BU23" s="445"/>
      <c r="BV23" s="443">
        <v>121716544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10557</v>
      </c>
      <c r="R24" s="495"/>
      <c r="S24" s="495"/>
      <c r="T24" s="495"/>
      <c r="U24" s="495"/>
      <c r="V24" s="537"/>
      <c r="W24" s="589"/>
      <c r="X24" s="590"/>
      <c r="Y24" s="591"/>
      <c r="Z24" s="493" t="s">
        <v>162</v>
      </c>
      <c r="AA24" s="473"/>
      <c r="AB24" s="473"/>
      <c r="AC24" s="473"/>
      <c r="AD24" s="473"/>
      <c r="AE24" s="473"/>
      <c r="AF24" s="473"/>
      <c r="AG24" s="474"/>
      <c r="AH24" s="494">
        <v>2229</v>
      </c>
      <c r="AI24" s="495"/>
      <c r="AJ24" s="495"/>
      <c r="AK24" s="495"/>
      <c r="AL24" s="537"/>
      <c r="AM24" s="494">
        <v>6896526</v>
      </c>
      <c r="AN24" s="495"/>
      <c r="AO24" s="495"/>
      <c r="AP24" s="495"/>
      <c r="AQ24" s="495"/>
      <c r="AR24" s="537"/>
      <c r="AS24" s="494">
        <v>3094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92500916</v>
      </c>
      <c r="BO24" s="444"/>
      <c r="BP24" s="444"/>
      <c r="BQ24" s="444"/>
      <c r="BR24" s="444"/>
      <c r="BS24" s="444"/>
      <c r="BT24" s="444"/>
      <c r="BU24" s="445"/>
      <c r="BV24" s="443">
        <v>88790532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8541</v>
      </c>
      <c r="R25" s="495"/>
      <c r="S25" s="495"/>
      <c r="T25" s="495"/>
      <c r="U25" s="495"/>
      <c r="V25" s="537"/>
      <c r="W25" s="589"/>
      <c r="X25" s="590"/>
      <c r="Y25" s="591"/>
      <c r="Z25" s="493" t="s">
        <v>165</v>
      </c>
      <c r="AA25" s="473"/>
      <c r="AB25" s="473"/>
      <c r="AC25" s="473"/>
      <c r="AD25" s="473"/>
      <c r="AE25" s="473"/>
      <c r="AF25" s="473"/>
      <c r="AG25" s="474"/>
      <c r="AH25" s="494">
        <v>411</v>
      </c>
      <c r="AI25" s="495"/>
      <c r="AJ25" s="495"/>
      <c r="AK25" s="495"/>
      <c r="AL25" s="537"/>
      <c r="AM25" s="494">
        <v>1306980</v>
      </c>
      <c r="AN25" s="495"/>
      <c r="AO25" s="495"/>
      <c r="AP25" s="495"/>
      <c r="AQ25" s="495"/>
      <c r="AR25" s="537"/>
      <c r="AS25" s="494">
        <v>3180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30329662</v>
      </c>
      <c r="BO25" s="407"/>
      <c r="BP25" s="407"/>
      <c r="BQ25" s="407"/>
      <c r="BR25" s="407"/>
      <c r="BS25" s="407"/>
      <c r="BT25" s="407"/>
      <c r="BU25" s="408"/>
      <c r="BV25" s="406">
        <v>30296930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6726</v>
      </c>
      <c r="R26" s="495"/>
      <c r="S26" s="495"/>
      <c r="T26" s="495"/>
      <c r="U26" s="495"/>
      <c r="V26" s="537"/>
      <c r="W26" s="589"/>
      <c r="X26" s="590"/>
      <c r="Y26" s="591"/>
      <c r="Z26" s="493" t="s">
        <v>168</v>
      </c>
      <c r="AA26" s="595"/>
      <c r="AB26" s="595"/>
      <c r="AC26" s="595"/>
      <c r="AD26" s="595"/>
      <c r="AE26" s="595"/>
      <c r="AF26" s="595"/>
      <c r="AG26" s="596"/>
      <c r="AH26" s="494">
        <v>156</v>
      </c>
      <c r="AI26" s="495"/>
      <c r="AJ26" s="495"/>
      <c r="AK26" s="495"/>
      <c r="AL26" s="537"/>
      <c r="AM26" s="494">
        <v>495456</v>
      </c>
      <c r="AN26" s="495"/>
      <c r="AO26" s="495"/>
      <c r="AP26" s="495"/>
      <c r="AQ26" s="495"/>
      <c r="AR26" s="537"/>
      <c r="AS26" s="494">
        <v>3176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7040</v>
      </c>
      <c r="R27" s="495"/>
      <c r="S27" s="495"/>
      <c r="T27" s="495"/>
      <c r="U27" s="495"/>
      <c r="V27" s="537"/>
      <c r="W27" s="589"/>
      <c r="X27" s="590"/>
      <c r="Y27" s="591"/>
      <c r="Z27" s="493" t="s">
        <v>171</v>
      </c>
      <c r="AA27" s="473"/>
      <c r="AB27" s="473"/>
      <c r="AC27" s="473"/>
      <c r="AD27" s="473"/>
      <c r="AE27" s="473"/>
      <c r="AF27" s="473"/>
      <c r="AG27" s="474"/>
      <c r="AH27" s="494">
        <v>83</v>
      </c>
      <c r="AI27" s="495"/>
      <c r="AJ27" s="495"/>
      <c r="AK27" s="495"/>
      <c r="AL27" s="537"/>
      <c r="AM27" s="494">
        <v>337508</v>
      </c>
      <c r="AN27" s="495"/>
      <c r="AO27" s="495"/>
      <c r="AP27" s="495"/>
      <c r="AQ27" s="495"/>
      <c r="AR27" s="537"/>
      <c r="AS27" s="494">
        <v>4066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6550</v>
      </c>
      <c r="R28" s="495"/>
      <c r="S28" s="495"/>
      <c r="T28" s="495"/>
      <c r="U28" s="495"/>
      <c r="V28" s="537"/>
      <c r="W28" s="589"/>
      <c r="X28" s="590"/>
      <c r="Y28" s="591"/>
      <c r="Z28" s="493" t="s">
        <v>174</v>
      </c>
      <c r="AA28" s="473"/>
      <c r="AB28" s="473"/>
      <c r="AC28" s="473"/>
      <c r="AD28" s="473"/>
      <c r="AE28" s="473"/>
      <c r="AF28" s="473"/>
      <c r="AG28" s="474"/>
      <c r="AH28" s="494">
        <v>13</v>
      </c>
      <c r="AI28" s="495"/>
      <c r="AJ28" s="495"/>
      <c r="AK28" s="495"/>
      <c r="AL28" s="537"/>
      <c r="AM28" s="494">
        <v>36439</v>
      </c>
      <c r="AN28" s="495"/>
      <c r="AO28" s="495"/>
      <c r="AP28" s="495"/>
      <c r="AQ28" s="495"/>
      <c r="AR28" s="537"/>
      <c r="AS28" s="494">
        <v>2803</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2954918</v>
      </c>
      <c r="BO28" s="407"/>
      <c r="BP28" s="407"/>
      <c r="BQ28" s="407"/>
      <c r="BR28" s="407"/>
      <c r="BS28" s="407"/>
      <c r="BT28" s="407"/>
      <c r="BU28" s="408"/>
      <c r="BV28" s="406">
        <v>4127482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34</v>
      </c>
      <c r="M29" s="495"/>
      <c r="N29" s="495"/>
      <c r="O29" s="495"/>
      <c r="P29" s="537"/>
      <c r="Q29" s="494">
        <v>6250</v>
      </c>
      <c r="R29" s="495"/>
      <c r="S29" s="495"/>
      <c r="T29" s="495"/>
      <c r="U29" s="495"/>
      <c r="V29" s="537"/>
      <c r="W29" s="592"/>
      <c r="X29" s="593"/>
      <c r="Y29" s="594"/>
      <c r="Z29" s="493" t="s">
        <v>177</v>
      </c>
      <c r="AA29" s="473"/>
      <c r="AB29" s="473"/>
      <c r="AC29" s="473"/>
      <c r="AD29" s="473"/>
      <c r="AE29" s="473"/>
      <c r="AF29" s="473"/>
      <c r="AG29" s="474"/>
      <c r="AH29" s="494">
        <v>2325</v>
      </c>
      <c r="AI29" s="495"/>
      <c r="AJ29" s="495"/>
      <c r="AK29" s="495"/>
      <c r="AL29" s="537"/>
      <c r="AM29" s="494">
        <v>7270473</v>
      </c>
      <c r="AN29" s="495"/>
      <c r="AO29" s="495"/>
      <c r="AP29" s="495"/>
      <c r="AQ29" s="495"/>
      <c r="AR29" s="537"/>
      <c r="AS29" s="494">
        <v>3127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1209198</v>
      </c>
      <c r="BO29" s="444"/>
      <c r="BP29" s="444"/>
      <c r="BQ29" s="444"/>
      <c r="BR29" s="444"/>
      <c r="BS29" s="444"/>
      <c r="BT29" s="444"/>
      <c r="BU29" s="445"/>
      <c r="BV29" s="443">
        <v>1310678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5765051</v>
      </c>
      <c r="BO30" s="563"/>
      <c r="BP30" s="563"/>
      <c r="BQ30" s="563"/>
      <c r="BR30" s="563"/>
      <c r="BS30" s="563"/>
      <c r="BT30" s="563"/>
      <c r="BU30" s="564"/>
      <c r="BV30" s="562">
        <v>7014860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8</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81"/>
      <c r="AM34" s="633">
        <f>IF(AO34="","",MAX(C34:D43,U34:V43)+1)</f>
        <v>11</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14</v>
      </c>
      <c r="BF34" s="633"/>
      <c r="BG34" s="634" t="str">
        <f>IF('各会計、関係団体の財政状況及び健全化判断比率'!B34="","",'各会計、関係団体の財政状況及び健全化判断比率'!B34)</f>
        <v>秋田市中央卸売市場会計</v>
      </c>
      <c r="BH34" s="634"/>
      <c r="BI34" s="634"/>
      <c r="BJ34" s="634"/>
      <c r="BK34" s="634"/>
      <c r="BL34" s="634"/>
      <c r="BM34" s="634"/>
      <c r="BN34" s="634"/>
      <c r="BO34" s="634"/>
      <c r="BP34" s="634"/>
      <c r="BQ34" s="634"/>
      <c r="BR34" s="634"/>
      <c r="BS34" s="634"/>
      <c r="BT34" s="634"/>
      <c r="BU34" s="634"/>
      <c r="BV34" s="181"/>
      <c r="BW34" s="633">
        <f>IF(BY34="","",MAX(C34:D43,U34:V43,AM34:AN43,BE34:BF43)+1)</f>
        <v>18</v>
      </c>
      <c r="BX34" s="633"/>
      <c r="BY34" s="634" t="str">
        <f>IF('各会計、関係団体の財政状況及び健全化判断比率'!B68="","",'各会計、関係団体の財政状況及び健全化判断比率'!B68)</f>
        <v>秋田県市町村総合事務組合（一般会計）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一般財団法人秋田市駐車場公社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土地区画整理会計</v>
      </c>
      <c r="F35" s="634"/>
      <c r="G35" s="634"/>
      <c r="H35" s="634"/>
      <c r="I35" s="634"/>
      <c r="J35" s="634"/>
      <c r="K35" s="634"/>
      <c r="L35" s="634"/>
      <c r="M35" s="634"/>
      <c r="N35" s="634"/>
      <c r="O35" s="634"/>
      <c r="P35" s="634"/>
      <c r="Q35" s="634"/>
      <c r="R35" s="634"/>
      <c r="S35" s="634"/>
      <c r="T35" s="181"/>
      <c r="U35" s="633">
        <f>IF(W35="","",U34+1)</f>
        <v>9</v>
      </c>
      <c r="V35" s="633"/>
      <c r="W35" s="634" t="str">
        <f>IF('各会計、関係団体の財政状況及び健全化判断比率'!B29="","",'各会計、関係団体の財政状況及び健全化判断比率'!B29)</f>
        <v>介護保険事業会計</v>
      </c>
      <c r="X35" s="634"/>
      <c r="Y35" s="634"/>
      <c r="Z35" s="634"/>
      <c r="AA35" s="634"/>
      <c r="AB35" s="634"/>
      <c r="AC35" s="634"/>
      <c r="AD35" s="634"/>
      <c r="AE35" s="634"/>
      <c r="AF35" s="634"/>
      <c r="AG35" s="634"/>
      <c r="AH35" s="634"/>
      <c r="AI35" s="634"/>
      <c r="AJ35" s="634"/>
      <c r="AK35" s="634"/>
      <c r="AL35" s="181"/>
      <c r="AM35" s="633">
        <f t="shared" ref="AM35:AM43" si="0">IF(AO35="","",AM34+1)</f>
        <v>12</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15</v>
      </c>
      <c r="BF35" s="633"/>
      <c r="BG35" s="634" t="str">
        <f>IF('各会計、関係団体の財政状況及び健全化判断比率'!B35="","",'各会計、関係団体の財政状況及び健全化判断比率'!B35)</f>
        <v>秋田市公設地方卸売市場会計</v>
      </c>
      <c r="BH35" s="634"/>
      <c r="BI35" s="634"/>
      <c r="BJ35" s="634"/>
      <c r="BK35" s="634"/>
      <c r="BL35" s="634"/>
      <c r="BM35" s="634"/>
      <c r="BN35" s="634"/>
      <c r="BO35" s="634"/>
      <c r="BP35" s="634"/>
      <c r="BQ35" s="634"/>
      <c r="BR35" s="634"/>
      <c r="BS35" s="634"/>
      <c r="BT35" s="634"/>
      <c r="BU35" s="634"/>
      <c r="BV35" s="181"/>
      <c r="BW35" s="633">
        <f t="shared" ref="BW35:BW43" si="2">IF(BY35="","",BW34+1)</f>
        <v>19</v>
      </c>
      <c r="BX35" s="633"/>
      <c r="BY35" s="634" t="str">
        <f>IF('各会計、関係団体の財政状況及び健全化判断比率'!B69="","",'各会計、関係団体の財政状況及び健全化判断比率'!B69)</f>
        <v>秋田県市町村会館管理組合（一般会計）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太平山観光開発株式会社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市有林会計</v>
      </c>
      <c r="F36" s="634"/>
      <c r="G36" s="634"/>
      <c r="H36" s="634"/>
      <c r="I36" s="634"/>
      <c r="J36" s="634"/>
      <c r="K36" s="634"/>
      <c r="L36" s="634"/>
      <c r="M36" s="634"/>
      <c r="N36" s="634"/>
      <c r="O36" s="634"/>
      <c r="P36" s="634"/>
      <c r="Q36" s="634"/>
      <c r="R36" s="634"/>
      <c r="S36" s="634"/>
      <c r="T36" s="181"/>
      <c r="U36" s="633">
        <f t="shared" ref="U36:U43" si="4">IF(W36="","",U35+1)</f>
        <v>10</v>
      </c>
      <c r="V36" s="633"/>
      <c r="W36" s="634" t="str">
        <f>IF('各会計、関係団体の財政状況及び健全化判断比率'!B30="","",'各会計、関係団体の財政状況及び健全化判断比率'!B30)</f>
        <v>後期高齢者医療事業会計</v>
      </c>
      <c r="X36" s="634"/>
      <c r="Y36" s="634"/>
      <c r="Z36" s="634"/>
      <c r="AA36" s="634"/>
      <c r="AB36" s="634"/>
      <c r="AC36" s="634"/>
      <c r="AD36" s="634"/>
      <c r="AE36" s="634"/>
      <c r="AF36" s="634"/>
      <c r="AG36" s="634"/>
      <c r="AH36" s="634"/>
      <c r="AI36" s="634"/>
      <c r="AJ36" s="634"/>
      <c r="AK36" s="634"/>
      <c r="AL36" s="181"/>
      <c r="AM36" s="633">
        <f t="shared" si="0"/>
        <v>13</v>
      </c>
      <c r="AN36" s="633"/>
      <c r="AO36" s="634" t="str">
        <f>IF('各会計、関係団体の財政状況及び健全化判断比率'!B33="","",'各会計、関係団体の財政状況及び健全化判断比率'!B33)</f>
        <v>農業集落排水事業会計</v>
      </c>
      <c r="AP36" s="634"/>
      <c r="AQ36" s="634"/>
      <c r="AR36" s="634"/>
      <c r="AS36" s="634"/>
      <c r="AT36" s="634"/>
      <c r="AU36" s="634"/>
      <c r="AV36" s="634"/>
      <c r="AW36" s="634"/>
      <c r="AX36" s="634"/>
      <c r="AY36" s="634"/>
      <c r="AZ36" s="634"/>
      <c r="BA36" s="634"/>
      <c r="BB36" s="634"/>
      <c r="BC36" s="634"/>
      <c r="BD36" s="181"/>
      <c r="BE36" s="633">
        <f t="shared" si="1"/>
        <v>16</v>
      </c>
      <c r="BF36" s="633"/>
      <c r="BG36" s="634" t="str">
        <f>IF('各会計、関係団体の財政状況及び健全化判断比率'!B36="","",'各会計、関係団体の財政状況及び健全化判断比率'!B36)</f>
        <v>秋田市大森山動物園会計</v>
      </c>
      <c r="BH36" s="634"/>
      <c r="BI36" s="634"/>
      <c r="BJ36" s="634"/>
      <c r="BK36" s="634"/>
      <c r="BL36" s="634"/>
      <c r="BM36" s="634"/>
      <c r="BN36" s="634"/>
      <c r="BO36" s="634"/>
      <c r="BP36" s="634"/>
      <c r="BQ36" s="634"/>
      <c r="BR36" s="634"/>
      <c r="BS36" s="634"/>
      <c r="BT36" s="634"/>
      <c r="BU36" s="634"/>
      <c r="BV36" s="181"/>
      <c r="BW36" s="633">
        <f t="shared" si="2"/>
        <v>20</v>
      </c>
      <c r="BX36" s="633"/>
      <c r="BY36" s="634" t="str">
        <f>IF('各会計、関係団体の財政状況及び健全化判断比率'!B70="","",'各会計、関係団体の財政状況及び健全化判断比率'!B70)</f>
        <v>秋田県後期高齢者医療広域連合（一般会計）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一般財団法人秋田市勤労者福祉振興協会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市営墓地会計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17</v>
      </c>
      <c r="BF37" s="633"/>
      <c r="BG37" s="634" t="str">
        <f>IF('各会計、関係団体の財政状況及び健全化判断比率'!B37="","",'各会計、関係団体の財政状況及び健全化判断比率'!B37)</f>
        <v>秋田市廃棄物発電会計</v>
      </c>
      <c r="BH37" s="634"/>
      <c r="BI37" s="634"/>
      <c r="BJ37" s="634"/>
      <c r="BK37" s="634"/>
      <c r="BL37" s="634"/>
      <c r="BM37" s="634"/>
      <c r="BN37" s="634"/>
      <c r="BO37" s="634"/>
      <c r="BP37" s="634"/>
      <c r="BQ37" s="634"/>
      <c r="BR37" s="634"/>
      <c r="BS37" s="634"/>
      <c r="BT37" s="634"/>
      <c r="BU37" s="634"/>
      <c r="BV37" s="181"/>
      <c r="BW37" s="633">
        <f t="shared" si="2"/>
        <v>21</v>
      </c>
      <c r="BX37" s="633"/>
      <c r="BY37" s="634" t="str">
        <f>IF('各会計、関係団体の財政状況及び健全化判断比率'!B71="","",'各会計、関係団体の財政状況及び健全化判断比率'!B71)</f>
        <v>秋田県後期高齢者医療広域連合（後期高齢者医療特別会計）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25</v>
      </c>
      <c r="CP37" s="633"/>
      <c r="CQ37" s="634" t="str">
        <f>IF('各会計、関係団体の財政状況及び健全化判断比率'!BS10="","",'各会計、関係団体の財政状況及び健全化判断比率'!BS10)</f>
        <v>公益財団法人秋田観光コンベンション協会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病院事業債管理会計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26</v>
      </c>
      <c r="CP38" s="633"/>
      <c r="CQ38" s="634" t="str">
        <f>IF('各会計、関係団体の財政状況及び健全化判断比率'!BS11="","",'各会計、関係団体の財政状況及び健全化判断比率'!BS11)</f>
        <v>河辺地域振興株式会社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学校給食費会計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27</v>
      </c>
      <c r="CP39" s="633"/>
      <c r="CQ39" s="634" t="str">
        <f>IF('各会計、関係団体の財政状況及び健全化判断比率'!BS12="","",'各会計、関係団体の財政状況及び健全化判断比率'!BS12)</f>
        <v>株式会社雄和振興公社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f t="shared" si="5"/>
        <v>7</v>
      </c>
      <c r="D40" s="633"/>
      <c r="E40" s="634" t="str">
        <f>IF('各会計、関係団体の財政状況及び健全化判断比率'!B13="","",'各会計、関係団体の財政状況及び健全化判断比率'!B13)</f>
        <v>母子父子寡婦福祉資金貸付事業会計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28</v>
      </c>
      <c r="CP40" s="633"/>
      <c r="CQ40" s="634" t="str">
        <f>IF('各会計、関係団体の財政状況及び健全化判断比率'!BS13="","",'各会計、関係団体の財政状況及び健全化判断比率'!BS13)</f>
        <v>公益財団法人秋田市総合振興公社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29</v>
      </c>
      <c r="CP41" s="633"/>
      <c r="CQ41" s="634" t="str">
        <f>IF('各会計、関係団体の財政状況及び健全化判断比率'!BS14="","",'各会計、関係団体の財政状況及び健全化判断比率'!BS14)</f>
        <v>公立大学法人秋田公立美術大学</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30</v>
      </c>
      <c r="CP42" s="633"/>
      <c r="CQ42" s="634" t="str">
        <f>IF('各会計、関係団体の財政状況及び健全化判断比率'!BS15="","",'各会計、関係団体の財政状況及び健全化判断比率'!BS15)</f>
        <v>地方独立行政法人市立秋田総合病院</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31</v>
      </c>
      <c r="CP43" s="633"/>
      <c r="CQ43" s="634" t="str">
        <f>IF('各会計、関係団体の財政状況及び健全化判断比率'!BS16="","",'各会計、関係団体の財政状況及び健全化判断比率'!BS16)</f>
        <v>公立大学法人国際教養大学</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53OKEts85i/xCx1CVKZ/vNH1aS0SyWNLLrQCAA7nC9Na5mc2sXZ8fdH2KHnRv5sioMAlJvMTBdYedUynFtBOvw==" saltValue="gL9n0N/KHd8s19hjCaIT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87" t="s">
        <v>545</v>
      </c>
      <c r="D34" s="1187"/>
      <c r="E34" s="1188"/>
      <c r="F34" s="32">
        <v>16.28</v>
      </c>
      <c r="G34" s="33">
        <v>16.68</v>
      </c>
      <c r="H34" s="33">
        <v>17.57</v>
      </c>
      <c r="I34" s="33">
        <v>18.309999999999999</v>
      </c>
      <c r="J34" s="34">
        <v>17.38</v>
      </c>
      <c r="K34" s="22"/>
      <c r="L34" s="22"/>
      <c r="M34" s="22"/>
      <c r="N34" s="22"/>
      <c r="O34" s="22"/>
      <c r="P34" s="22"/>
    </row>
    <row r="35" spans="1:16" ht="39" customHeight="1" x14ac:dyDescent="0.2">
      <c r="A35" s="22"/>
      <c r="B35" s="35"/>
      <c r="C35" s="1181" t="s">
        <v>546</v>
      </c>
      <c r="D35" s="1182"/>
      <c r="E35" s="1183"/>
      <c r="F35" s="36">
        <v>6.36</v>
      </c>
      <c r="G35" s="37">
        <v>5.82</v>
      </c>
      <c r="H35" s="37">
        <v>5.63</v>
      </c>
      <c r="I35" s="37">
        <v>5.95</v>
      </c>
      <c r="J35" s="38">
        <v>5.43</v>
      </c>
      <c r="K35" s="22"/>
      <c r="L35" s="22"/>
      <c r="M35" s="22"/>
      <c r="N35" s="22"/>
      <c r="O35" s="22"/>
      <c r="P35" s="22"/>
    </row>
    <row r="36" spans="1:16" ht="39" customHeight="1" x14ac:dyDescent="0.2">
      <c r="A36" s="22"/>
      <c r="B36" s="35"/>
      <c r="C36" s="1181" t="s">
        <v>547</v>
      </c>
      <c r="D36" s="1182"/>
      <c r="E36" s="1183"/>
      <c r="F36" s="36">
        <v>1.77</v>
      </c>
      <c r="G36" s="37">
        <v>1.95</v>
      </c>
      <c r="H36" s="37">
        <v>2</v>
      </c>
      <c r="I36" s="37">
        <v>1.99</v>
      </c>
      <c r="J36" s="38">
        <v>1.95</v>
      </c>
      <c r="K36" s="22"/>
      <c r="L36" s="22"/>
      <c r="M36" s="22"/>
      <c r="N36" s="22"/>
      <c r="O36" s="22"/>
      <c r="P36" s="22"/>
    </row>
    <row r="37" spans="1:16" ht="39" customHeight="1" x14ac:dyDescent="0.2">
      <c r="A37" s="22"/>
      <c r="B37" s="35"/>
      <c r="C37" s="1181" t="s">
        <v>548</v>
      </c>
      <c r="D37" s="1182"/>
      <c r="E37" s="1183"/>
      <c r="F37" s="36">
        <v>0.8</v>
      </c>
      <c r="G37" s="37">
        <v>1.21</v>
      </c>
      <c r="H37" s="37">
        <v>1.38</v>
      </c>
      <c r="I37" s="37">
        <v>1.82</v>
      </c>
      <c r="J37" s="38">
        <v>1.82</v>
      </c>
      <c r="K37" s="22"/>
      <c r="L37" s="22"/>
      <c r="M37" s="22"/>
      <c r="N37" s="22"/>
      <c r="O37" s="22"/>
      <c r="P37" s="22"/>
    </row>
    <row r="38" spans="1:16" ht="39" customHeight="1" x14ac:dyDescent="0.2">
      <c r="A38" s="22"/>
      <c r="B38" s="35"/>
      <c r="C38" s="1181" t="s">
        <v>549</v>
      </c>
      <c r="D38" s="1182"/>
      <c r="E38" s="1183"/>
      <c r="F38" s="36">
        <v>0.89</v>
      </c>
      <c r="G38" s="37">
        <v>0.9</v>
      </c>
      <c r="H38" s="37">
        <v>0.87</v>
      </c>
      <c r="I38" s="37">
        <v>0.89</v>
      </c>
      <c r="J38" s="38">
        <v>0.9</v>
      </c>
      <c r="K38" s="22"/>
      <c r="L38" s="22"/>
      <c r="M38" s="22"/>
      <c r="N38" s="22"/>
      <c r="O38" s="22"/>
      <c r="P38" s="22"/>
    </row>
    <row r="39" spans="1:16" ht="39" customHeight="1" x14ac:dyDescent="0.2">
      <c r="A39" s="22"/>
      <c r="B39" s="35"/>
      <c r="C39" s="1181" t="s">
        <v>550</v>
      </c>
      <c r="D39" s="1182"/>
      <c r="E39" s="1183"/>
      <c r="F39" s="36">
        <v>0.56000000000000005</v>
      </c>
      <c r="G39" s="37">
        <v>0.5</v>
      </c>
      <c r="H39" s="37">
        <v>0.42</v>
      </c>
      <c r="I39" s="37">
        <v>0.41</v>
      </c>
      <c r="J39" s="38">
        <v>0.55000000000000004</v>
      </c>
      <c r="K39" s="22"/>
      <c r="L39" s="22"/>
      <c r="M39" s="22"/>
      <c r="N39" s="22"/>
      <c r="O39" s="22"/>
      <c r="P39" s="22"/>
    </row>
    <row r="40" spans="1:16" ht="39" customHeight="1" x14ac:dyDescent="0.2">
      <c r="A40" s="22"/>
      <c r="B40" s="35"/>
      <c r="C40" s="1181" t="s">
        <v>551</v>
      </c>
      <c r="D40" s="1182"/>
      <c r="E40" s="1183"/>
      <c r="F40" s="36">
        <v>0.12</v>
      </c>
      <c r="G40" s="37">
        <v>0.36</v>
      </c>
      <c r="H40" s="37">
        <v>0.93</v>
      </c>
      <c r="I40" s="37">
        <v>0.28999999999999998</v>
      </c>
      <c r="J40" s="38">
        <v>0.24</v>
      </c>
      <c r="K40" s="22"/>
      <c r="L40" s="22"/>
      <c r="M40" s="22"/>
      <c r="N40" s="22"/>
      <c r="O40" s="22"/>
      <c r="P40" s="22"/>
    </row>
    <row r="41" spans="1:16" ht="39" customHeight="1" x14ac:dyDescent="0.2">
      <c r="A41" s="22"/>
      <c r="B41" s="35"/>
      <c r="C41" s="1181" t="s">
        <v>552</v>
      </c>
      <c r="D41" s="1182"/>
      <c r="E41" s="1183"/>
      <c r="F41" s="36">
        <v>0.05</v>
      </c>
      <c r="G41" s="37">
        <v>0.06</v>
      </c>
      <c r="H41" s="37">
        <v>7.0000000000000007E-2</v>
      </c>
      <c r="I41" s="37">
        <v>0.16</v>
      </c>
      <c r="J41" s="38">
        <v>0.04</v>
      </c>
      <c r="K41" s="22"/>
      <c r="L41" s="22"/>
      <c r="M41" s="22"/>
      <c r="N41" s="22"/>
      <c r="O41" s="22"/>
      <c r="P41" s="22"/>
    </row>
    <row r="42" spans="1:16" ht="39" customHeight="1" x14ac:dyDescent="0.2">
      <c r="A42" s="22"/>
      <c r="B42" s="39"/>
      <c r="C42" s="1181" t="s">
        <v>553</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554</v>
      </c>
      <c r="D43" s="1185"/>
      <c r="E43" s="1186"/>
      <c r="F43" s="41">
        <v>0.09</v>
      </c>
      <c r="G43" s="42">
        <v>0.11</v>
      </c>
      <c r="H43" s="42">
        <v>0.16</v>
      </c>
      <c r="I43" s="42">
        <v>0.1</v>
      </c>
      <c r="J43" s="43">
        <v>7.0000000000000007E-2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YqTKRA5B7qyDJjUYueoIOZFWVn5k08YI8ELxaJEAHX77yzbplyBc9qS4mtevVALJer52fSvY3gUqNWdkvY83w==" saltValue="fdjmlvOaPDvabu/rpKMA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14549</v>
      </c>
      <c r="L45" s="60">
        <v>13898</v>
      </c>
      <c r="M45" s="60">
        <v>13395</v>
      </c>
      <c r="N45" s="60">
        <v>13533</v>
      </c>
      <c r="O45" s="61">
        <v>13432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512</v>
      </c>
      <c r="L46" s="64" t="s">
        <v>512</v>
      </c>
      <c r="M46" s="64" t="s">
        <v>512</v>
      </c>
      <c r="N46" s="64" t="s">
        <v>512</v>
      </c>
      <c r="O46" s="65" t="s">
        <v>512</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512</v>
      </c>
      <c r="L47" s="64" t="s">
        <v>512</v>
      </c>
      <c r="M47" s="64" t="s">
        <v>512</v>
      </c>
      <c r="N47" s="64" t="s">
        <v>512</v>
      </c>
      <c r="O47" s="65" t="s">
        <v>512</v>
      </c>
      <c r="P47" s="48"/>
      <c r="Q47" s="48"/>
      <c r="R47" s="48"/>
      <c r="S47" s="48"/>
      <c r="T47" s="48"/>
      <c r="U47" s="48"/>
    </row>
    <row r="48" spans="1:21" ht="30.75" customHeight="1" x14ac:dyDescent="0.2">
      <c r="A48" s="48"/>
      <c r="B48" s="1191"/>
      <c r="C48" s="1192"/>
      <c r="D48" s="62"/>
      <c r="E48" s="1197" t="s">
        <v>13</v>
      </c>
      <c r="F48" s="1197"/>
      <c r="G48" s="1197"/>
      <c r="H48" s="1197"/>
      <c r="I48" s="1197"/>
      <c r="J48" s="1198"/>
      <c r="K48" s="63">
        <v>3414</v>
      </c>
      <c r="L48" s="64">
        <v>3277</v>
      </c>
      <c r="M48" s="64">
        <v>3199</v>
      </c>
      <c r="N48" s="64">
        <v>3157</v>
      </c>
      <c r="O48" s="65">
        <v>3490</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512</v>
      </c>
      <c r="L49" s="64" t="s">
        <v>512</v>
      </c>
      <c r="M49" s="64" t="s">
        <v>512</v>
      </c>
      <c r="N49" s="64" t="s">
        <v>512</v>
      </c>
      <c r="O49" s="65" t="s">
        <v>512</v>
      </c>
      <c r="P49" s="48"/>
      <c r="Q49" s="48"/>
      <c r="R49" s="48"/>
      <c r="S49" s="48"/>
      <c r="T49" s="48"/>
      <c r="U49" s="48"/>
    </row>
    <row r="50" spans="1:21" ht="30.75" customHeight="1" x14ac:dyDescent="0.2">
      <c r="A50" s="48"/>
      <c r="B50" s="1191"/>
      <c r="C50" s="1192"/>
      <c r="D50" s="62"/>
      <c r="E50" s="1197" t="s">
        <v>15</v>
      </c>
      <c r="F50" s="1197"/>
      <c r="G50" s="1197"/>
      <c r="H50" s="1197"/>
      <c r="I50" s="1197"/>
      <c r="J50" s="1198"/>
      <c r="K50" s="63">
        <v>7</v>
      </c>
      <c r="L50" s="64">
        <v>6</v>
      </c>
      <c r="M50" s="64">
        <v>5</v>
      </c>
      <c r="N50" s="64">
        <v>10</v>
      </c>
      <c r="O50" s="65" t="s">
        <v>512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512</v>
      </c>
      <c r="L51" s="64" t="s">
        <v>512</v>
      </c>
      <c r="M51" s="64" t="s">
        <v>512</v>
      </c>
      <c r="N51" s="64" t="s">
        <v>512</v>
      </c>
      <c r="O51" s="65" t="s">
        <v>512</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12243</v>
      </c>
      <c r="L52" s="64">
        <v>11919</v>
      </c>
      <c r="M52" s="64">
        <v>11184</v>
      </c>
      <c r="N52" s="64">
        <v>11224</v>
      </c>
      <c r="O52" s="65">
        <v>11013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5727</v>
      </c>
      <c r="L53" s="69">
        <v>5262</v>
      </c>
      <c r="M53" s="69">
        <v>5415</v>
      </c>
      <c r="N53" s="69">
        <v>5476</v>
      </c>
      <c r="O53" s="70">
        <v>5909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592</v>
      </c>
      <c r="L58" s="84" t="s">
        <v>593</v>
      </c>
      <c r="M58" s="84" t="s">
        <v>592</v>
      </c>
      <c r="N58" s="84" t="s">
        <v>593</v>
      </c>
      <c r="O58" s="85" t="s">
        <v>592</v>
      </c>
    </row>
    <row r="59" spans="1:21" ht="31.5" customHeight="1" x14ac:dyDescent="0.2">
      <c r="B59" s="1207"/>
      <c r="C59" s="1208"/>
      <c r="D59" s="1214" t="s">
        <v>26</v>
      </c>
      <c r="E59" s="1215"/>
      <c r="F59" s="1215"/>
      <c r="G59" s="1215"/>
      <c r="H59" s="1215"/>
      <c r="I59" s="1215"/>
      <c r="J59" s="1216"/>
      <c r="K59" s="86" t="s">
        <v>593</v>
      </c>
      <c r="L59" s="87" t="s">
        <v>592</v>
      </c>
      <c r="M59" s="87" t="s">
        <v>592</v>
      </c>
      <c r="N59" s="87" t="s">
        <v>592</v>
      </c>
      <c r="O59" s="88" t="s">
        <v>592</v>
      </c>
    </row>
    <row r="60" spans="1:21" ht="31.5" customHeight="1" thickBot="1" x14ac:dyDescent="0.25">
      <c r="B60" s="1209"/>
      <c r="C60" s="1210"/>
      <c r="D60" s="1217" t="s">
        <v>27</v>
      </c>
      <c r="E60" s="1218"/>
      <c r="F60" s="1218"/>
      <c r="G60" s="1218"/>
      <c r="H60" s="1218"/>
      <c r="I60" s="1218"/>
      <c r="J60" s="1219"/>
      <c r="K60" s="89" t="s">
        <v>593</v>
      </c>
      <c r="L60" s="90" t="s">
        <v>592</v>
      </c>
      <c r="M60" s="90" t="s">
        <v>592</v>
      </c>
      <c r="N60" s="90" t="s">
        <v>593</v>
      </c>
      <c r="O60" s="91" t="s">
        <v>593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JEVhzzLn9MGk5N4OjDeZrPl4eT7ZuyZvcoHYjkISnjLioES0CMg1vAU8RNPhrqyflDURci6v6amcg37jVFnUQ==" saltValue="OQ/euXNaPXURlTDAaAnr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536</v>
      </c>
      <c r="J40" s="103" t="s">
        <v>537</v>
      </c>
      <c r="K40" s="103" t="s">
        <v>538</v>
      </c>
      <c r="L40" s="103" t="s">
        <v>539</v>
      </c>
      <c r="M40" s="104" t="s">
        <v>540</v>
      </c>
    </row>
    <row r="41" spans="2:13" ht="27.75" customHeight="1" x14ac:dyDescent="0.2">
      <c r="B41" s="1220" t="s">
        <v>30</v>
      </c>
      <c r="C41" s="1221"/>
      <c r="D41" s="105"/>
      <c r="E41" s="1226" t="s">
        <v>31</v>
      </c>
      <c r="F41" s="1226"/>
      <c r="G41" s="1226"/>
      <c r="H41" s="1227"/>
      <c r="I41" s="355">
        <v>138363</v>
      </c>
      <c r="J41" s="356">
        <v>144428</v>
      </c>
      <c r="K41" s="356">
        <v>154476</v>
      </c>
      <c r="L41" s="356">
        <v>167043</v>
      </c>
      <c r="M41" s="357">
        <v>168242</v>
      </c>
    </row>
    <row r="42" spans="2:13" ht="27.75" customHeight="1" x14ac:dyDescent="0.2">
      <c r="B42" s="1222"/>
      <c r="C42" s="1223"/>
      <c r="D42" s="106"/>
      <c r="E42" s="1228" t="s">
        <v>32</v>
      </c>
      <c r="F42" s="1228"/>
      <c r="G42" s="1228"/>
      <c r="H42" s="1229"/>
      <c r="I42" s="358">
        <v>94</v>
      </c>
      <c r="J42" s="359">
        <v>83</v>
      </c>
      <c r="K42" s="359">
        <v>71</v>
      </c>
      <c r="L42" s="359">
        <v>59</v>
      </c>
      <c r="M42" s="360">
        <v>45</v>
      </c>
    </row>
    <row r="43" spans="2:13" ht="27.75" customHeight="1" x14ac:dyDescent="0.2">
      <c r="B43" s="1222"/>
      <c r="C43" s="1223"/>
      <c r="D43" s="106"/>
      <c r="E43" s="1228" t="s">
        <v>33</v>
      </c>
      <c r="F43" s="1228"/>
      <c r="G43" s="1228"/>
      <c r="H43" s="1229"/>
      <c r="I43" s="358">
        <v>40255</v>
      </c>
      <c r="J43" s="359">
        <v>37822</v>
      </c>
      <c r="K43" s="359">
        <v>36565</v>
      </c>
      <c r="L43" s="359">
        <v>35406</v>
      </c>
      <c r="M43" s="360">
        <v>36708</v>
      </c>
    </row>
    <row r="44" spans="2:13" ht="27.75" customHeight="1" x14ac:dyDescent="0.2">
      <c r="B44" s="1222"/>
      <c r="C44" s="1223"/>
      <c r="D44" s="106"/>
      <c r="E44" s="1228" t="s">
        <v>34</v>
      </c>
      <c r="F44" s="1228"/>
      <c r="G44" s="1228"/>
      <c r="H44" s="1229"/>
      <c r="I44" s="358" t="s">
        <v>512</v>
      </c>
      <c r="J44" s="359" t="s">
        <v>512</v>
      </c>
      <c r="K44" s="359" t="s">
        <v>512</v>
      </c>
      <c r="L44" s="359" t="s">
        <v>512</v>
      </c>
      <c r="M44" s="360" t="s">
        <v>512</v>
      </c>
    </row>
    <row r="45" spans="2:13" ht="27.75" customHeight="1" x14ac:dyDescent="0.2">
      <c r="B45" s="1222"/>
      <c r="C45" s="1223"/>
      <c r="D45" s="106"/>
      <c r="E45" s="1228" t="s">
        <v>35</v>
      </c>
      <c r="F45" s="1228"/>
      <c r="G45" s="1228"/>
      <c r="H45" s="1229"/>
      <c r="I45" s="358">
        <v>17116</v>
      </c>
      <c r="J45" s="359">
        <v>16415</v>
      </c>
      <c r="K45" s="359">
        <v>16385</v>
      </c>
      <c r="L45" s="359">
        <v>16183</v>
      </c>
      <c r="M45" s="360">
        <v>16734</v>
      </c>
    </row>
    <row r="46" spans="2:13" ht="27.75" customHeight="1" x14ac:dyDescent="0.2">
      <c r="B46" s="1222"/>
      <c r="C46" s="1223"/>
      <c r="D46" s="107"/>
      <c r="E46" s="1228" t="s">
        <v>36</v>
      </c>
      <c r="F46" s="1228"/>
      <c r="G46" s="1228"/>
      <c r="H46" s="1229"/>
      <c r="I46" s="358" t="s">
        <v>512</v>
      </c>
      <c r="J46" s="359" t="s">
        <v>512</v>
      </c>
      <c r="K46" s="359" t="s">
        <v>512</v>
      </c>
      <c r="L46" s="359">
        <v>851</v>
      </c>
      <c r="M46" s="360">
        <v>6339</v>
      </c>
    </row>
    <row r="47" spans="2:13" ht="27.75" customHeight="1" x14ac:dyDescent="0.2">
      <c r="B47" s="1222"/>
      <c r="C47" s="1223"/>
      <c r="D47" s="108"/>
      <c r="E47" s="1230" t="s">
        <v>37</v>
      </c>
      <c r="F47" s="1231"/>
      <c r="G47" s="1231"/>
      <c r="H47" s="1232"/>
      <c r="I47" s="358" t="s">
        <v>512</v>
      </c>
      <c r="J47" s="359" t="s">
        <v>512</v>
      </c>
      <c r="K47" s="359" t="s">
        <v>512</v>
      </c>
      <c r="L47" s="359" t="s">
        <v>512</v>
      </c>
      <c r="M47" s="360" t="s">
        <v>512</v>
      </c>
    </row>
    <row r="48" spans="2:13" ht="27.75" customHeight="1" x14ac:dyDescent="0.2">
      <c r="B48" s="1222"/>
      <c r="C48" s="1223"/>
      <c r="D48" s="106"/>
      <c r="E48" s="1228" t="s">
        <v>38</v>
      </c>
      <c r="F48" s="1228"/>
      <c r="G48" s="1228"/>
      <c r="H48" s="1229"/>
      <c r="I48" s="358" t="s">
        <v>512</v>
      </c>
      <c r="J48" s="359" t="s">
        <v>512</v>
      </c>
      <c r="K48" s="359" t="s">
        <v>512</v>
      </c>
      <c r="L48" s="359" t="s">
        <v>512</v>
      </c>
      <c r="M48" s="360" t="s">
        <v>512</v>
      </c>
    </row>
    <row r="49" spans="2:13" ht="27.75" customHeight="1" x14ac:dyDescent="0.2">
      <c r="B49" s="1224"/>
      <c r="C49" s="1225"/>
      <c r="D49" s="106"/>
      <c r="E49" s="1228" t="s">
        <v>39</v>
      </c>
      <c r="F49" s="1228"/>
      <c r="G49" s="1228"/>
      <c r="H49" s="1229"/>
      <c r="I49" s="358" t="s">
        <v>512</v>
      </c>
      <c r="J49" s="359" t="s">
        <v>512</v>
      </c>
      <c r="K49" s="359" t="s">
        <v>512</v>
      </c>
      <c r="L49" s="359" t="s">
        <v>512</v>
      </c>
      <c r="M49" s="360" t="s">
        <v>512</v>
      </c>
    </row>
    <row r="50" spans="2:13" ht="27.75" customHeight="1" x14ac:dyDescent="0.2">
      <c r="B50" s="1233" t="s">
        <v>40</v>
      </c>
      <c r="C50" s="1234"/>
      <c r="D50" s="109"/>
      <c r="E50" s="1228" t="s">
        <v>41</v>
      </c>
      <c r="F50" s="1228"/>
      <c r="G50" s="1228"/>
      <c r="H50" s="1229"/>
      <c r="I50" s="358">
        <v>20160</v>
      </c>
      <c r="J50" s="359">
        <v>18034</v>
      </c>
      <c r="K50" s="359">
        <v>19191</v>
      </c>
      <c r="L50" s="359">
        <v>17657</v>
      </c>
      <c r="M50" s="360">
        <v>16087</v>
      </c>
    </row>
    <row r="51" spans="2:13" ht="27.75" customHeight="1" x14ac:dyDescent="0.2">
      <c r="B51" s="1222"/>
      <c r="C51" s="1223"/>
      <c r="D51" s="106"/>
      <c r="E51" s="1228" t="s">
        <v>42</v>
      </c>
      <c r="F51" s="1228"/>
      <c r="G51" s="1228"/>
      <c r="H51" s="1229"/>
      <c r="I51" s="358">
        <v>5004</v>
      </c>
      <c r="J51" s="359">
        <v>5610</v>
      </c>
      <c r="K51" s="359">
        <v>7980</v>
      </c>
      <c r="L51" s="359">
        <v>14037</v>
      </c>
      <c r="M51" s="360">
        <v>14216</v>
      </c>
    </row>
    <row r="52" spans="2:13" ht="27.75" customHeight="1" x14ac:dyDescent="0.2">
      <c r="B52" s="1224"/>
      <c r="C52" s="1225"/>
      <c r="D52" s="106"/>
      <c r="E52" s="1228" t="s">
        <v>43</v>
      </c>
      <c r="F52" s="1228"/>
      <c r="G52" s="1228"/>
      <c r="H52" s="1229"/>
      <c r="I52" s="358">
        <v>127319</v>
      </c>
      <c r="J52" s="359">
        <v>127289</v>
      </c>
      <c r="K52" s="359">
        <v>128527</v>
      </c>
      <c r="L52" s="359">
        <v>128697</v>
      </c>
      <c r="M52" s="360">
        <v>126098</v>
      </c>
    </row>
    <row r="53" spans="2:13" ht="27.75" customHeight="1" thickBot="1" x14ac:dyDescent="0.25">
      <c r="B53" s="1235" t="s">
        <v>19</v>
      </c>
      <c r="C53" s="1236"/>
      <c r="D53" s="110"/>
      <c r="E53" s="1237" t="s">
        <v>44</v>
      </c>
      <c r="F53" s="1237"/>
      <c r="G53" s="1237"/>
      <c r="H53" s="1238"/>
      <c r="I53" s="361">
        <v>43346</v>
      </c>
      <c r="J53" s="362">
        <v>47815</v>
      </c>
      <c r="K53" s="362">
        <v>51799</v>
      </c>
      <c r="L53" s="362">
        <v>59149</v>
      </c>
      <c r="M53" s="363">
        <v>71668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PKR8BzXsp6PH1g+MwdgoYe5YK5hq7P+dKVTj/uyridyXJyfpYJJSVZv6FsIfLs+asLJV5ZZ/DWcTx+Iet69pA==" saltValue="OmN1drjyHgn9lekEDs58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538</v>
      </c>
      <c r="G54" s="119" t="s">
        <v>539</v>
      </c>
      <c r="H54" s="120" t="s">
        <v>540</v>
      </c>
    </row>
    <row r="55" spans="2:8" ht="52.5" customHeight="1" x14ac:dyDescent="0.2">
      <c r="B55" s="121"/>
      <c r="C55" s="1247" t="s">
        <v>46</v>
      </c>
      <c r="D55" s="1247"/>
      <c r="E55" s="1248"/>
      <c r="F55" s="122">
        <v>4225</v>
      </c>
      <c r="G55" s="122">
        <v>4127</v>
      </c>
      <c r="H55" s="123">
        <v>2955</v>
      </c>
    </row>
    <row r="56" spans="2:8" ht="52.5" customHeight="1" x14ac:dyDescent="0.2">
      <c r="B56" s="124"/>
      <c r="C56" s="1249" t="s">
        <v>47</v>
      </c>
      <c r="D56" s="1249"/>
      <c r="E56" s="1250"/>
      <c r="F56" s="125">
        <v>2307</v>
      </c>
      <c r="G56" s="125">
        <v>1311</v>
      </c>
      <c r="H56" s="126">
        <v>1209</v>
      </c>
    </row>
    <row r="57" spans="2:8" ht="53.25" customHeight="1" x14ac:dyDescent="0.2">
      <c r="B57" s="124"/>
      <c r="C57" s="1251" t="s">
        <v>48</v>
      </c>
      <c r="D57" s="1251"/>
      <c r="E57" s="1252"/>
      <c r="F57" s="127">
        <v>8527</v>
      </c>
      <c r="G57" s="127">
        <v>7015</v>
      </c>
      <c r="H57" s="128">
        <v>5765</v>
      </c>
    </row>
    <row r="58" spans="2:8" ht="45.75" customHeight="1" x14ac:dyDescent="0.2">
      <c r="B58" s="129"/>
      <c r="C58" s="1239" t="s">
        <v>586</v>
      </c>
      <c r="D58" s="1240"/>
      <c r="E58" s="1241"/>
      <c r="F58" s="130">
        <v>1411</v>
      </c>
      <c r="G58" s="130">
        <v>1362</v>
      </c>
      <c r="H58" s="131">
        <v>1303</v>
      </c>
    </row>
    <row r="59" spans="2:8" ht="45.75" customHeight="1" x14ac:dyDescent="0.2">
      <c r="B59" s="129"/>
      <c r="C59" s="1239" t="s">
        <v>587</v>
      </c>
      <c r="D59" s="1240"/>
      <c r="E59" s="1241"/>
      <c r="F59" s="130">
        <v>1500</v>
      </c>
      <c r="G59" s="130">
        <v>1500</v>
      </c>
      <c r="H59" s="131">
        <v>1147</v>
      </c>
    </row>
    <row r="60" spans="2:8" ht="45.75" customHeight="1" x14ac:dyDescent="0.2">
      <c r="B60" s="129"/>
      <c r="C60" s="1239" t="s">
        <v>588</v>
      </c>
      <c r="D60" s="1240"/>
      <c r="E60" s="1241"/>
      <c r="F60" s="130">
        <v>2944</v>
      </c>
      <c r="G60" s="130">
        <v>1971</v>
      </c>
      <c r="H60" s="131">
        <v>944</v>
      </c>
    </row>
    <row r="61" spans="2:8" ht="45.75" customHeight="1" x14ac:dyDescent="0.2">
      <c r="B61" s="129"/>
      <c r="C61" s="1239" t="s">
        <v>589</v>
      </c>
      <c r="D61" s="1240"/>
      <c r="E61" s="1241"/>
      <c r="F61" s="130" t="s">
        <v>590</v>
      </c>
      <c r="G61" s="130" t="s">
        <v>590</v>
      </c>
      <c r="H61" s="131">
        <v>578</v>
      </c>
    </row>
    <row r="62" spans="2:8" ht="45.75" customHeight="1" thickBot="1" x14ac:dyDescent="0.25">
      <c r="B62" s="132"/>
      <c r="C62" s="1242" t="s">
        <v>591</v>
      </c>
      <c r="D62" s="1243"/>
      <c r="E62" s="1244"/>
      <c r="F62" s="133">
        <v>468</v>
      </c>
      <c r="G62" s="133">
        <v>422</v>
      </c>
      <c r="H62" s="134">
        <v>401</v>
      </c>
    </row>
    <row r="63" spans="2:8" ht="52.5" customHeight="1" thickBot="1" x14ac:dyDescent="0.25">
      <c r="B63" s="135"/>
      <c r="C63" s="1245" t="s">
        <v>49</v>
      </c>
      <c r="D63" s="1245"/>
      <c r="E63" s="1246"/>
      <c r="F63" s="136">
        <v>15059</v>
      </c>
      <c r="G63" s="136">
        <v>12453</v>
      </c>
      <c r="H63" s="137">
        <v>9929</v>
      </c>
    </row>
    <row r="64" spans="2:8" ht="13" x14ac:dyDescent="0.2"/>
  </sheetData>
  <sheetProtection algorithmName="SHA-512" hashValue="cIn9qv+BQ8fyJja5QJLzzAkUARfZJSAPOb3P+u2T9TfiaRlISwqadI+Xgmz85I3sL/PLl19VBYnZ6MDUbtfyLw==" saltValue="7TQ0AXxAvIZ4VtvlXoh0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596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597</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536</v>
      </c>
      <c r="BQ50" s="1258"/>
      <c r="BR50" s="1258"/>
      <c r="BS50" s="1258"/>
      <c r="BT50" s="1258"/>
      <c r="BU50" s="1258"/>
      <c r="BV50" s="1258"/>
      <c r="BW50" s="1258"/>
      <c r="BX50" s="1258" t="s">
        <v>537</v>
      </c>
      <c r="BY50" s="1258"/>
      <c r="BZ50" s="1258"/>
      <c r="CA50" s="1258"/>
      <c r="CB50" s="1258"/>
      <c r="CC50" s="1258"/>
      <c r="CD50" s="1258"/>
      <c r="CE50" s="1258"/>
      <c r="CF50" s="1258" t="s">
        <v>538</v>
      </c>
      <c r="CG50" s="1258"/>
      <c r="CH50" s="1258"/>
      <c r="CI50" s="1258"/>
      <c r="CJ50" s="1258"/>
      <c r="CK50" s="1258"/>
      <c r="CL50" s="1258"/>
      <c r="CM50" s="1258"/>
      <c r="CN50" s="1258" t="s">
        <v>539</v>
      </c>
      <c r="CO50" s="1258"/>
      <c r="CP50" s="1258"/>
      <c r="CQ50" s="1258"/>
      <c r="CR50" s="1258"/>
      <c r="CS50" s="1258"/>
      <c r="CT50" s="1258"/>
      <c r="CU50" s="1258"/>
      <c r="CV50" s="1258" t="s">
        <v>540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598</v>
      </c>
      <c r="AO51" s="1256"/>
      <c r="AP51" s="1256"/>
      <c r="AQ51" s="1256"/>
      <c r="AR51" s="1256"/>
      <c r="AS51" s="1256"/>
      <c r="AT51" s="1256"/>
      <c r="AU51" s="1256"/>
      <c r="AV51" s="1256"/>
      <c r="AW51" s="1256"/>
      <c r="AX51" s="1256"/>
      <c r="AY51" s="1256"/>
      <c r="AZ51" s="1256"/>
      <c r="BA51" s="1256"/>
      <c r="BB51" s="1256" t="s">
        <v>599</v>
      </c>
      <c r="BC51" s="1256"/>
      <c r="BD51" s="1256"/>
      <c r="BE51" s="1256"/>
      <c r="BF51" s="1256"/>
      <c r="BG51" s="1256"/>
      <c r="BH51" s="1256"/>
      <c r="BI51" s="1256"/>
      <c r="BJ51" s="1256"/>
      <c r="BK51" s="1256"/>
      <c r="BL51" s="1256"/>
      <c r="BM51" s="1256"/>
      <c r="BN51" s="1256"/>
      <c r="BO51" s="1256"/>
      <c r="BP51" s="1253">
        <v>72.2</v>
      </c>
      <c r="BQ51" s="1253"/>
      <c r="BR51" s="1253"/>
      <c r="BS51" s="1253"/>
      <c r="BT51" s="1253"/>
      <c r="BU51" s="1253"/>
      <c r="BV51" s="1253"/>
      <c r="BW51" s="1253"/>
      <c r="BX51" s="1253">
        <v>77.599999999999994</v>
      </c>
      <c r="BY51" s="1253"/>
      <c r="BZ51" s="1253"/>
      <c r="CA51" s="1253"/>
      <c r="CB51" s="1253"/>
      <c r="CC51" s="1253"/>
      <c r="CD51" s="1253"/>
      <c r="CE51" s="1253"/>
      <c r="CF51" s="1253">
        <v>81.5</v>
      </c>
      <c r="CG51" s="1253"/>
      <c r="CH51" s="1253"/>
      <c r="CI51" s="1253"/>
      <c r="CJ51" s="1253"/>
      <c r="CK51" s="1253"/>
      <c r="CL51" s="1253"/>
      <c r="CM51" s="1253"/>
      <c r="CN51" s="1253">
        <v>94.7</v>
      </c>
      <c r="CO51" s="1253"/>
      <c r="CP51" s="1253"/>
      <c r="CQ51" s="1253"/>
      <c r="CR51" s="1253"/>
      <c r="CS51" s="1253"/>
      <c r="CT51" s="1253"/>
      <c r="CU51" s="1253"/>
      <c r="CV51" s="1253">
        <v>112.9</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600</v>
      </c>
      <c r="BC53" s="1256"/>
      <c r="BD53" s="1256"/>
      <c r="BE53" s="1256"/>
      <c r="BF53" s="1256"/>
      <c r="BG53" s="1256"/>
      <c r="BH53" s="1256"/>
      <c r="BI53" s="1256"/>
      <c r="BJ53" s="1256"/>
      <c r="BK53" s="1256"/>
      <c r="BL53" s="1256"/>
      <c r="BM53" s="1256"/>
      <c r="BN53" s="1256"/>
      <c r="BO53" s="1256"/>
      <c r="BP53" s="1253">
        <v>57.9</v>
      </c>
      <c r="BQ53" s="1253"/>
      <c r="BR53" s="1253"/>
      <c r="BS53" s="1253"/>
      <c r="BT53" s="1253"/>
      <c r="BU53" s="1253"/>
      <c r="BV53" s="1253"/>
      <c r="BW53" s="1253"/>
      <c r="BX53" s="1253">
        <v>58.4</v>
      </c>
      <c r="BY53" s="1253"/>
      <c r="BZ53" s="1253"/>
      <c r="CA53" s="1253"/>
      <c r="CB53" s="1253"/>
      <c r="CC53" s="1253"/>
      <c r="CD53" s="1253"/>
      <c r="CE53" s="1253"/>
      <c r="CF53" s="1253">
        <v>57.6</v>
      </c>
      <c r="CG53" s="1253"/>
      <c r="CH53" s="1253"/>
      <c r="CI53" s="1253"/>
      <c r="CJ53" s="1253"/>
      <c r="CK53" s="1253"/>
      <c r="CL53" s="1253"/>
      <c r="CM53" s="1253"/>
      <c r="CN53" s="1253">
        <v>59</v>
      </c>
      <c r="CO53" s="1253"/>
      <c r="CP53" s="1253"/>
      <c r="CQ53" s="1253"/>
      <c r="CR53" s="1253"/>
      <c r="CS53" s="1253"/>
      <c r="CT53" s="1253"/>
      <c r="CU53" s="1253"/>
      <c r="CV53" s="1253">
        <v>60</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601</v>
      </c>
      <c r="AO55" s="1258"/>
      <c r="AP55" s="1258"/>
      <c r="AQ55" s="1258"/>
      <c r="AR55" s="1258"/>
      <c r="AS55" s="1258"/>
      <c r="AT55" s="1258"/>
      <c r="AU55" s="1258"/>
      <c r="AV55" s="1258"/>
      <c r="AW55" s="1258"/>
      <c r="AX55" s="1258"/>
      <c r="AY55" s="1258"/>
      <c r="AZ55" s="1258"/>
      <c r="BA55" s="1258"/>
      <c r="BB55" s="1256" t="s">
        <v>599</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600</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602</v>
      </c>
    </row>
    <row r="64" spans="1:109" ht="13" x14ac:dyDescent="0.2">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603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597</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536</v>
      </c>
      <c r="BQ72" s="1258"/>
      <c r="BR72" s="1258"/>
      <c r="BS72" s="1258"/>
      <c r="BT72" s="1258"/>
      <c r="BU72" s="1258"/>
      <c r="BV72" s="1258"/>
      <c r="BW72" s="1258"/>
      <c r="BX72" s="1258" t="s">
        <v>537</v>
      </c>
      <c r="BY72" s="1258"/>
      <c r="BZ72" s="1258"/>
      <c r="CA72" s="1258"/>
      <c r="CB72" s="1258"/>
      <c r="CC72" s="1258"/>
      <c r="CD72" s="1258"/>
      <c r="CE72" s="1258"/>
      <c r="CF72" s="1258" t="s">
        <v>538</v>
      </c>
      <c r="CG72" s="1258"/>
      <c r="CH72" s="1258"/>
      <c r="CI72" s="1258"/>
      <c r="CJ72" s="1258"/>
      <c r="CK72" s="1258"/>
      <c r="CL72" s="1258"/>
      <c r="CM72" s="1258"/>
      <c r="CN72" s="1258" t="s">
        <v>539</v>
      </c>
      <c r="CO72" s="1258"/>
      <c r="CP72" s="1258"/>
      <c r="CQ72" s="1258"/>
      <c r="CR72" s="1258"/>
      <c r="CS72" s="1258"/>
      <c r="CT72" s="1258"/>
      <c r="CU72" s="1258"/>
      <c r="CV72" s="1258" t="s">
        <v>540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598</v>
      </c>
      <c r="AO73" s="1256"/>
      <c r="AP73" s="1256"/>
      <c r="AQ73" s="1256"/>
      <c r="AR73" s="1256"/>
      <c r="AS73" s="1256"/>
      <c r="AT73" s="1256"/>
      <c r="AU73" s="1256"/>
      <c r="AV73" s="1256"/>
      <c r="AW73" s="1256"/>
      <c r="AX73" s="1256"/>
      <c r="AY73" s="1256"/>
      <c r="AZ73" s="1256"/>
      <c r="BA73" s="1256"/>
      <c r="BB73" s="1256" t="s">
        <v>599</v>
      </c>
      <c r="BC73" s="1256"/>
      <c r="BD73" s="1256"/>
      <c r="BE73" s="1256"/>
      <c r="BF73" s="1256"/>
      <c r="BG73" s="1256"/>
      <c r="BH73" s="1256"/>
      <c r="BI73" s="1256"/>
      <c r="BJ73" s="1256"/>
      <c r="BK73" s="1256"/>
      <c r="BL73" s="1256"/>
      <c r="BM73" s="1256"/>
      <c r="BN73" s="1256"/>
      <c r="BO73" s="1256"/>
      <c r="BP73" s="1253">
        <v>72.2</v>
      </c>
      <c r="BQ73" s="1253"/>
      <c r="BR73" s="1253"/>
      <c r="BS73" s="1253"/>
      <c r="BT73" s="1253"/>
      <c r="BU73" s="1253"/>
      <c r="BV73" s="1253"/>
      <c r="BW73" s="1253"/>
      <c r="BX73" s="1253">
        <v>77.599999999999994</v>
      </c>
      <c r="BY73" s="1253"/>
      <c r="BZ73" s="1253"/>
      <c r="CA73" s="1253"/>
      <c r="CB73" s="1253"/>
      <c r="CC73" s="1253"/>
      <c r="CD73" s="1253"/>
      <c r="CE73" s="1253"/>
      <c r="CF73" s="1253">
        <v>81.5</v>
      </c>
      <c r="CG73" s="1253"/>
      <c r="CH73" s="1253"/>
      <c r="CI73" s="1253"/>
      <c r="CJ73" s="1253"/>
      <c r="CK73" s="1253"/>
      <c r="CL73" s="1253"/>
      <c r="CM73" s="1253"/>
      <c r="CN73" s="1253">
        <v>94.7</v>
      </c>
      <c r="CO73" s="1253"/>
      <c r="CP73" s="1253"/>
      <c r="CQ73" s="1253"/>
      <c r="CR73" s="1253"/>
      <c r="CS73" s="1253"/>
      <c r="CT73" s="1253"/>
      <c r="CU73" s="1253"/>
      <c r="CV73" s="1253">
        <v>112.9</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604</v>
      </c>
      <c r="BC75" s="1256"/>
      <c r="BD75" s="1256"/>
      <c r="BE75" s="1256"/>
      <c r="BF75" s="1256"/>
      <c r="BG75" s="1256"/>
      <c r="BH75" s="1256"/>
      <c r="BI75" s="1256"/>
      <c r="BJ75" s="1256"/>
      <c r="BK75" s="1256"/>
      <c r="BL75" s="1256"/>
      <c r="BM75" s="1256"/>
      <c r="BN75" s="1256"/>
      <c r="BO75" s="1256"/>
      <c r="BP75" s="1253">
        <v>9.3000000000000007</v>
      </c>
      <c r="BQ75" s="1253"/>
      <c r="BR75" s="1253"/>
      <c r="BS75" s="1253"/>
      <c r="BT75" s="1253"/>
      <c r="BU75" s="1253"/>
      <c r="BV75" s="1253"/>
      <c r="BW75" s="1253"/>
      <c r="BX75" s="1253">
        <v>9.1</v>
      </c>
      <c r="BY75" s="1253"/>
      <c r="BZ75" s="1253"/>
      <c r="CA75" s="1253"/>
      <c r="CB75" s="1253"/>
      <c r="CC75" s="1253"/>
      <c r="CD75" s="1253"/>
      <c r="CE75" s="1253"/>
      <c r="CF75" s="1253">
        <v>8.8000000000000007</v>
      </c>
      <c r="CG75" s="1253"/>
      <c r="CH75" s="1253"/>
      <c r="CI75" s="1253"/>
      <c r="CJ75" s="1253"/>
      <c r="CK75" s="1253"/>
      <c r="CL75" s="1253"/>
      <c r="CM75" s="1253"/>
      <c r="CN75" s="1253">
        <v>8.6</v>
      </c>
      <c r="CO75" s="1253"/>
      <c r="CP75" s="1253"/>
      <c r="CQ75" s="1253"/>
      <c r="CR75" s="1253"/>
      <c r="CS75" s="1253"/>
      <c r="CT75" s="1253"/>
      <c r="CU75" s="1253"/>
      <c r="CV75" s="1253">
        <v>8.8000000000000007</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605</v>
      </c>
      <c r="AO77" s="1258"/>
      <c r="AP77" s="1258"/>
      <c r="AQ77" s="1258"/>
      <c r="AR77" s="1258"/>
      <c r="AS77" s="1258"/>
      <c r="AT77" s="1258"/>
      <c r="AU77" s="1258"/>
      <c r="AV77" s="1258"/>
      <c r="AW77" s="1258"/>
      <c r="AX77" s="1258"/>
      <c r="AY77" s="1258"/>
      <c r="AZ77" s="1258"/>
      <c r="BA77" s="1258"/>
      <c r="BB77" s="1256" t="s">
        <v>599</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604</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8MiO5yNJ2DjAPCNpnrOvXoVYkuBqhDirfKLqtpIXLuon/oYrOMS2ewNCLS2ZyRZUwrlHK/PNPT8LflW1JVW7gw==" saltValue="qWf3t0iq+7Hc51Gc7RgU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486</v>
      </c>
    </row>
  </sheetData>
  <sheetProtection algorithmName="SHA-512" hashValue="9/M5i+mFFBKTE6Jn9Tj/ZbdGDXThY1V42k4PiRz0pQV5nYKNL51K9Hb452rCc43Hg3WXGY0GnY2/XDsEDwNcDA==" saltValue="qI2DAXTIHU0CQnjPhaJi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486</v>
      </c>
    </row>
  </sheetData>
  <sheetProtection algorithmName="SHA-512" hashValue="fiPWhYkhPTCWbeaJnuIOIn11VzeHCEPRqDw2M8TKu2v+gYzSk41Qih/W0W+9ZWNKCpU6EjJWSex3LM8WxI7Bfg==" saltValue="o/Y4xeh6Ga/DdhlNA8OH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535</v>
      </c>
      <c r="G2" s="151"/>
      <c r="H2" s="152"/>
    </row>
    <row r="3" spans="1:8" x14ac:dyDescent="0.2">
      <c r="A3" s="148" t="s">
        <v>528</v>
      </c>
      <c r="B3" s="153"/>
      <c r="C3" s="154"/>
      <c r="D3" s="155">
        <v>44481</v>
      </c>
      <c r="E3" s="156"/>
      <c r="F3" s="157">
        <v>51849</v>
      </c>
      <c r="G3" s="158"/>
      <c r="H3" s="159"/>
    </row>
    <row r="4" spans="1:8" x14ac:dyDescent="0.2">
      <c r="A4" s="160"/>
      <c r="B4" s="161"/>
      <c r="C4" s="162"/>
      <c r="D4" s="163">
        <v>17339</v>
      </c>
      <c r="E4" s="164"/>
      <c r="F4" s="165">
        <v>26326</v>
      </c>
      <c r="G4" s="166"/>
      <c r="H4" s="167"/>
    </row>
    <row r="5" spans="1:8" x14ac:dyDescent="0.2">
      <c r="A5" s="148" t="s">
        <v>530</v>
      </c>
      <c r="B5" s="153"/>
      <c r="C5" s="154"/>
      <c r="D5" s="155">
        <v>70148</v>
      </c>
      <c r="E5" s="156"/>
      <c r="F5" s="157">
        <v>52191</v>
      </c>
      <c r="G5" s="158"/>
      <c r="H5" s="159"/>
    </row>
    <row r="6" spans="1:8" x14ac:dyDescent="0.2">
      <c r="A6" s="160"/>
      <c r="B6" s="161"/>
      <c r="C6" s="162"/>
      <c r="D6" s="163">
        <v>21714</v>
      </c>
      <c r="E6" s="164"/>
      <c r="F6" s="165">
        <v>26807</v>
      </c>
      <c r="G6" s="166"/>
      <c r="H6" s="167"/>
    </row>
    <row r="7" spans="1:8" x14ac:dyDescent="0.2">
      <c r="A7" s="148" t="s">
        <v>531</v>
      </c>
      <c r="B7" s="153"/>
      <c r="C7" s="154"/>
      <c r="D7" s="155">
        <v>74812</v>
      </c>
      <c r="E7" s="156"/>
      <c r="F7" s="157">
        <v>48105</v>
      </c>
      <c r="G7" s="158"/>
      <c r="H7" s="159"/>
    </row>
    <row r="8" spans="1:8" x14ac:dyDescent="0.2">
      <c r="A8" s="160"/>
      <c r="B8" s="161"/>
      <c r="C8" s="162"/>
      <c r="D8" s="163">
        <v>22000</v>
      </c>
      <c r="E8" s="164"/>
      <c r="F8" s="165">
        <v>24072</v>
      </c>
      <c r="G8" s="166"/>
      <c r="H8" s="167"/>
    </row>
    <row r="9" spans="1:8" x14ac:dyDescent="0.2">
      <c r="A9" s="148" t="s">
        <v>532</v>
      </c>
      <c r="B9" s="153"/>
      <c r="C9" s="154"/>
      <c r="D9" s="155">
        <v>54851</v>
      </c>
      <c r="E9" s="156"/>
      <c r="F9" s="157">
        <v>47446</v>
      </c>
      <c r="G9" s="158"/>
      <c r="H9" s="159"/>
    </row>
    <row r="10" spans="1:8" x14ac:dyDescent="0.2">
      <c r="A10" s="160"/>
      <c r="B10" s="161"/>
      <c r="C10" s="162"/>
      <c r="D10" s="163">
        <v>29356</v>
      </c>
      <c r="E10" s="164"/>
      <c r="F10" s="165">
        <v>24371</v>
      </c>
      <c r="G10" s="166"/>
      <c r="H10" s="167"/>
    </row>
    <row r="11" spans="1:8" x14ac:dyDescent="0.2">
      <c r="A11" s="148" t="s">
        <v>533</v>
      </c>
      <c r="B11" s="153"/>
      <c r="C11" s="154"/>
      <c r="D11" s="155">
        <v>59714</v>
      </c>
      <c r="E11" s="156"/>
      <c r="F11" s="157">
        <v>48387</v>
      </c>
      <c r="G11" s="158"/>
      <c r="H11" s="159"/>
    </row>
    <row r="12" spans="1:8" x14ac:dyDescent="0.2">
      <c r="A12" s="160"/>
      <c r="B12" s="161"/>
      <c r="C12" s="168"/>
      <c r="D12" s="163">
        <v>31706</v>
      </c>
      <c r="E12" s="164"/>
      <c r="F12" s="165">
        <v>25592</v>
      </c>
      <c r="G12" s="166"/>
      <c r="H12" s="167"/>
    </row>
    <row r="13" spans="1:8" x14ac:dyDescent="0.2">
      <c r="A13" s="148"/>
      <c r="B13" s="153"/>
      <c r="C13" s="169"/>
      <c r="D13" s="170">
        <v>60801</v>
      </c>
      <c r="E13" s="171"/>
      <c r="F13" s="172">
        <v>49596</v>
      </c>
      <c r="G13" s="173"/>
      <c r="H13" s="159"/>
    </row>
    <row r="14" spans="1:8" x14ac:dyDescent="0.2">
      <c r="A14" s="160"/>
      <c r="B14" s="161"/>
      <c r="C14" s="162"/>
      <c r="D14" s="163">
        <v>24423</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2.4</v>
      </c>
      <c r="C19" s="174">
        <f>ROUND(VALUE(SUBSTITUTE(実質収支比率等に係る経年分析!G$48,"▲","-")),2)</f>
        <v>2.52</v>
      </c>
      <c r="D19" s="174">
        <f>ROUND(VALUE(SUBSTITUTE(実質収支比率等に係る経年分析!H$48,"▲","-")),2)</f>
        <v>2.56</v>
      </c>
      <c r="E19" s="174">
        <f>ROUND(VALUE(SUBSTITUTE(実質収支比率等に係る経年分析!I$48,"▲","-")),2)</f>
        <v>2.5099999999999998</v>
      </c>
      <c r="F19" s="174">
        <f>ROUND(VALUE(SUBSTITUTE(実質収支比率等に係る経年分析!J$48,"▲","-")),2)</f>
        <v>2.56</v>
      </c>
    </row>
    <row r="20" spans="1:11" x14ac:dyDescent="0.2">
      <c r="A20" s="174" t="s">
        <v>53</v>
      </c>
      <c r="B20" s="174">
        <f>ROUND(VALUE(SUBSTITUTE(実質収支比率等に係る経年分析!F$47,"▲","-")),2)</f>
        <v>5.71</v>
      </c>
      <c r="C20" s="174">
        <f>ROUND(VALUE(SUBSTITUTE(実質収支比率等に係る経年分析!G$47,"▲","-")),2)</f>
        <v>4.83</v>
      </c>
      <c r="D20" s="174">
        <f>ROUND(VALUE(SUBSTITUTE(実質収支比率等に係る経年分析!H$47,"▲","-")),2)</f>
        <v>5.69</v>
      </c>
      <c r="E20" s="174">
        <f>ROUND(VALUE(SUBSTITUTE(実質収支比率等に係る経年分析!I$47,"▲","-")),2)</f>
        <v>5.65</v>
      </c>
      <c r="F20" s="174">
        <f>ROUND(VALUE(SUBSTITUTE(実質収支比率等に係る経年分析!J$47,"▲","-")),2)</f>
        <v>3.99</v>
      </c>
    </row>
    <row r="21" spans="1:11" x14ac:dyDescent="0.2">
      <c r="A21" s="174" t="s">
        <v>54</v>
      </c>
      <c r="B21" s="174">
        <f>IF(ISNUMBER(VALUE(SUBSTITUTE(実質収支比率等に係る経年分析!F$49,"▲","-"))),ROUND(VALUE(SUBSTITUTE(実質収支比率等に係る経年分析!F$49,"▲","-")),2),NA())</f>
        <v>-0.35</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1.04</v>
      </c>
      <c r="E21" s="174">
        <f>IF(ISNUMBER(VALUE(SUBSTITUTE(実質収支比率等に係る経年分析!I$49,"▲","-"))),ROUND(VALUE(SUBSTITUTE(実質収支比率等に係る経年分析!I$49,"▲","-")),2),NA())</f>
        <v>-0.22</v>
      </c>
      <c r="F21" s="174">
        <f>IF(ISNUMBER(VALUE(SUBSTITUTE(実質収支比率等に係る経年分析!J$49,"▲","-"))),ROUND(VALUE(SUBSTITUTE(実質収支比率等に係る経年分析!J$49,"▲","-")),2),NA())</f>
        <v>-1.5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国民健康保険事業会計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0.28999999999999998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0.24</v>
      </c>
    </row>
    <row r="31" spans="1:11" x14ac:dyDescent="0.2">
      <c r="A31" s="175" t="str">
        <f>IF(連結実質赤字比率に係る赤字・黒字の構成分析!C$39="",NA(),連結実質赤字比率に係る赤字・黒字の構成分析!C$39)</f>
        <v>土地区画整理会計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2">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2">
      <c r="A33" s="175" t="str">
        <f>IF(連結実質赤字比率に係る赤字・黒字の構成分析!C$37="",NA(),連結実質赤字比率に係る赤字・黒字の構成分析!C$37)</f>
        <v>介護保険事業会計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1.95</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18.309999999999999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12243</v>
      </c>
      <c r="E42" s="176"/>
      <c r="F42" s="176"/>
      <c r="G42" s="176">
        <f>'実質公債費比率（分子）の構造'!L$52</f>
        <v>11919</v>
      </c>
      <c r="H42" s="176"/>
      <c r="I42" s="176"/>
      <c r="J42" s="176">
        <f>'実質公債費比率（分子）の構造'!M$52</f>
        <v>11184</v>
      </c>
      <c r="K42" s="176"/>
      <c r="L42" s="176"/>
      <c r="M42" s="176">
        <f>'実質公債費比率（分子）の構造'!N$52</f>
        <v>11224</v>
      </c>
      <c r="N42" s="176"/>
      <c r="O42" s="176"/>
      <c r="P42" s="176">
        <f>'実質公債費比率（分子）の構造'!O$52</f>
        <v>11013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7</v>
      </c>
      <c r="C44" s="176"/>
      <c r="D44" s="176"/>
      <c r="E44" s="176">
        <f>'実質公債費比率（分子）の構造'!L$50</f>
        <v>6</v>
      </c>
      <c r="F44" s="176"/>
      <c r="G44" s="176"/>
      <c r="H44" s="176">
        <f>'実質公債費比率（分子）の構造'!M$50</f>
        <v>5</v>
      </c>
      <c r="I44" s="176"/>
      <c r="J44" s="176"/>
      <c r="K44" s="176">
        <f>'実質公債費比率（分子）の構造'!N$50</f>
        <v>10</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3414</v>
      </c>
      <c r="C46" s="176"/>
      <c r="D46" s="176"/>
      <c r="E46" s="176">
        <f>'実質公債費比率（分子）の構造'!L$48</f>
        <v>3277</v>
      </c>
      <c r="F46" s="176"/>
      <c r="G46" s="176"/>
      <c r="H46" s="176">
        <f>'実質公債費比率（分子）の構造'!M$48</f>
        <v>3199</v>
      </c>
      <c r="I46" s="176"/>
      <c r="J46" s="176"/>
      <c r="K46" s="176">
        <f>'実質公債費比率（分子）の構造'!N$48</f>
        <v>3157</v>
      </c>
      <c r="L46" s="176"/>
      <c r="M46" s="176"/>
      <c r="N46" s="176">
        <f>'実質公債費比率（分子）の構造'!O$48</f>
        <v>3490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14549</v>
      </c>
      <c r="C49" s="176"/>
      <c r="D49" s="176"/>
      <c r="E49" s="176">
        <f>'実質公債費比率（分子）の構造'!L$45</f>
        <v>13898</v>
      </c>
      <c r="F49" s="176"/>
      <c r="G49" s="176"/>
      <c r="H49" s="176">
        <f>'実質公債費比率（分子）の構造'!M$45</f>
        <v>13395</v>
      </c>
      <c r="I49" s="176"/>
      <c r="J49" s="176"/>
      <c r="K49" s="176">
        <f>'実質公債費比率（分子）の構造'!N$45</f>
        <v>13533</v>
      </c>
      <c r="L49" s="176"/>
      <c r="M49" s="176"/>
      <c r="N49" s="176">
        <f>'実質公債費比率（分子）の構造'!O$45</f>
        <v>13432</v>
      </c>
      <c r="O49" s="176"/>
      <c r="P49" s="176"/>
    </row>
    <row r="50" spans="1:16" x14ac:dyDescent="0.2">
      <c r="A50" s="176" t="s">
        <v>67</v>
      </c>
      <c r="B50" s="176" t="e">
        <f>NA()</f>
        <v>#N/A</v>
      </c>
      <c r="C50" s="176">
        <f>IF(ISNUMBER('実質公債費比率（分子）の構造'!K$53),'実質公債費比率（分子）の構造'!K$53,NA())</f>
        <v>5727</v>
      </c>
      <c r="D50" s="176" t="e">
        <f>NA()</f>
        <v>#N/A</v>
      </c>
      <c r="E50" s="176" t="e">
        <f>NA()</f>
        <v>#N/A</v>
      </c>
      <c r="F50" s="176">
        <f>IF(ISNUMBER('実質公債費比率（分子）の構造'!L$53),'実質公債費比率（分子）の構造'!L$53,NA())</f>
        <v>5262</v>
      </c>
      <c r="G50" s="176" t="e">
        <f>NA()</f>
        <v>#N/A</v>
      </c>
      <c r="H50" s="176" t="e">
        <f>NA()</f>
        <v>#N/A</v>
      </c>
      <c r="I50" s="176">
        <f>IF(ISNUMBER('実質公債費比率（分子）の構造'!M$53),'実質公債費比率（分子）の構造'!M$53,NA())</f>
        <v>5415</v>
      </c>
      <c r="J50" s="176" t="e">
        <f>NA()</f>
        <v>#N/A</v>
      </c>
      <c r="K50" s="176" t="e">
        <f>NA()</f>
        <v>#N/A</v>
      </c>
      <c r="L50" s="176">
        <f>IF(ISNUMBER('実質公債費比率（分子）の構造'!N$53),'実質公債費比率（分子）の構造'!N$53,NA())</f>
        <v>5476</v>
      </c>
      <c r="M50" s="176" t="e">
        <f>NA()</f>
        <v>#N/A</v>
      </c>
      <c r="N50" s="176" t="e">
        <f>NA()</f>
        <v>#N/A</v>
      </c>
      <c r="O50" s="176">
        <f>IF(ISNUMBER('実質公債費比率（分子）の構造'!O$53),'実質公債費比率（分子）の構造'!O$53,NA())</f>
        <v>5909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127319</v>
      </c>
      <c r="E56" s="175"/>
      <c r="F56" s="175"/>
      <c r="G56" s="175">
        <f>'将来負担比率（分子）の構造'!J$52</f>
        <v>127289</v>
      </c>
      <c r="H56" s="175"/>
      <c r="I56" s="175"/>
      <c r="J56" s="175">
        <f>'将来負担比率（分子）の構造'!K$52</f>
        <v>128527</v>
      </c>
      <c r="K56" s="175"/>
      <c r="L56" s="175"/>
      <c r="M56" s="175">
        <f>'将来負担比率（分子）の構造'!L$52</f>
        <v>128697</v>
      </c>
      <c r="N56" s="175"/>
      <c r="O56" s="175"/>
      <c r="P56" s="175">
        <f>'将来負担比率（分子）の構造'!M$52</f>
        <v>126098</v>
      </c>
    </row>
    <row r="57" spans="1:16" x14ac:dyDescent="0.2">
      <c r="A57" s="175" t="s">
        <v>42</v>
      </c>
      <c r="B57" s="175"/>
      <c r="C57" s="175"/>
      <c r="D57" s="175">
        <f>'将来負担比率（分子）の構造'!I$51</f>
        <v>5004</v>
      </c>
      <c r="E57" s="175"/>
      <c r="F57" s="175"/>
      <c r="G57" s="175">
        <f>'将来負担比率（分子）の構造'!J$51</f>
        <v>5610</v>
      </c>
      <c r="H57" s="175"/>
      <c r="I57" s="175"/>
      <c r="J57" s="175">
        <f>'将来負担比率（分子）の構造'!K$51</f>
        <v>7980</v>
      </c>
      <c r="K57" s="175"/>
      <c r="L57" s="175"/>
      <c r="M57" s="175">
        <f>'将来負担比率（分子）の構造'!L$51</f>
        <v>14037</v>
      </c>
      <c r="N57" s="175"/>
      <c r="O57" s="175"/>
      <c r="P57" s="175">
        <f>'将来負担比率（分子）の構造'!M$51</f>
        <v>14216</v>
      </c>
    </row>
    <row r="58" spans="1:16" x14ac:dyDescent="0.2">
      <c r="A58" s="175" t="s">
        <v>41</v>
      </c>
      <c r="B58" s="175"/>
      <c r="C58" s="175"/>
      <c r="D58" s="175">
        <f>'将来負担比率（分子）の構造'!I$50</f>
        <v>20160</v>
      </c>
      <c r="E58" s="175"/>
      <c r="F58" s="175"/>
      <c r="G58" s="175">
        <f>'将来負担比率（分子）の構造'!J$50</f>
        <v>18034</v>
      </c>
      <c r="H58" s="175"/>
      <c r="I58" s="175"/>
      <c r="J58" s="175">
        <f>'将来負担比率（分子）の構造'!K$50</f>
        <v>19191</v>
      </c>
      <c r="K58" s="175"/>
      <c r="L58" s="175"/>
      <c r="M58" s="175">
        <f>'将来負担比率（分子）の構造'!L$50</f>
        <v>17657</v>
      </c>
      <c r="N58" s="175"/>
      <c r="O58" s="175"/>
      <c r="P58" s="175">
        <f>'将来負担比率（分子）の構造'!M$50</f>
        <v>16087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851</v>
      </c>
      <c r="L61" s="175"/>
      <c r="M61" s="175"/>
      <c r="N61" s="175">
        <f>'将来負担比率（分子）の構造'!M$46</f>
        <v>6339</v>
      </c>
      <c r="O61" s="175"/>
      <c r="P61" s="175"/>
    </row>
    <row r="62" spans="1:16" x14ac:dyDescent="0.2">
      <c r="A62" s="175" t="s">
        <v>35</v>
      </c>
      <c r="B62" s="175">
        <f>'将来負担比率（分子）の構造'!I$45</f>
        <v>17116</v>
      </c>
      <c r="C62" s="175"/>
      <c r="D62" s="175"/>
      <c r="E62" s="175">
        <f>'将来負担比率（分子）の構造'!J$45</f>
        <v>16415</v>
      </c>
      <c r="F62" s="175"/>
      <c r="G62" s="175"/>
      <c r="H62" s="175">
        <f>'将来負担比率（分子）の構造'!K$45</f>
        <v>16385</v>
      </c>
      <c r="I62" s="175"/>
      <c r="J62" s="175"/>
      <c r="K62" s="175">
        <f>'将来負担比率（分子）の構造'!L$45</f>
        <v>16183</v>
      </c>
      <c r="L62" s="175"/>
      <c r="M62" s="175"/>
      <c r="N62" s="175">
        <f>'将来負担比率（分子）の構造'!M$45</f>
        <v>16734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40255</v>
      </c>
      <c r="C64" s="175"/>
      <c r="D64" s="175"/>
      <c r="E64" s="175">
        <f>'将来負担比率（分子）の構造'!J$43</f>
        <v>37822</v>
      </c>
      <c r="F64" s="175"/>
      <c r="G64" s="175"/>
      <c r="H64" s="175">
        <f>'将来負担比率（分子）の構造'!K$43</f>
        <v>36565</v>
      </c>
      <c r="I64" s="175"/>
      <c r="J64" s="175"/>
      <c r="K64" s="175">
        <f>'将来負担比率（分子）の構造'!L$43</f>
        <v>35406</v>
      </c>
      <c r="L64" s="175"/>
      <c r="M64" s="175"/>
      <c r="N64" s="175">
        <f>'将来負担比率（分子）の構造'!M$43</f>
        <v>36708</v>
      </c>
      <c r="O64" s="175"/>
      <c r="P64" s="175"/>
    </row>
    <row r="65" spans="1:16" x14ac:dyDescent="0.2">
      <c r="A65" s="175" t="s">
        <v>32</v>
      </c>
      <c r="B65" s="175">
        <f>'将来負担比率（分子）の構造'!I$42</f>
        <v>94</v>
      </c>
      <c r="C65" s="175"/>
      <c r="D65" s="175"/>
      <c r="E65" s="175">
        <f>'将来負担比率（分子）の構造'!J$42</f>
        <v>83</v>
      </c>
      <c r="F65" s="175"/>
      <c r="G65" s="175"/>
      <c r="H65" s="175">
        <f>'将来負担比率（分子）の構造'!K$42</f>
        <v>71</v>
      </c>
      <c r="I65" s="175"/>
      <c r="J65" s="175"/>
      <c r="K65" s="175">
        <f>'将来負担比率（分子）の構造'!L$42</f>
        <v>59</v>
      </c>
      <c r="L65" s="175"/>
      <c r="M65" s="175"/>
      <c r="N65" s="175">
        <f>'将来負担比率（分子）の構造'!M$42</f>
        <v>45</v>
      </c>
      <c r="O65" s="175"/>
      <c r="P65" s="175"/>
    </row>
    <row r="66" spans="1:16" x14ac:dyDescent="0.2">
      <c r="A66" s="175" t="s">
        <v>31</v>
      </c>
      <c r="B66" s="175">
        <f>'将来負担比率（分子）の構造'!I$41</f>
        <v>138363</v>
      </c>
      <c r="C66" s="175"/>
      <c r="D66" s="175"/>
      <c r="E66" s="175">
        <f>'将来負担比率（分子）の構造'!J$41</f>
        <v>144428</v>
      </c>
      <c r="F66" s="175"/>
      <c r="G66" s="175"/>
      <c r="H66" s="175">
        <f>'将来負担比率（分子）の構造'!K$41</f>
        <v>154476</v>
      </c>
      <c r="I66" s="175"/>
      <c r="J66" s="175"/>
      <c r="K66" s="175">
        <f>'将来負担比率（分子）の構造'!L$41</f>
        <v>167043</v>
      </c>
      <c r="L66" s="175"/>
      <c r="M66" s="175"/>
      <c r="N66" s="175">
        <f>'将来負担比率（分子）の構造'!M$41</f>
        <v>168242</v>
      </c>
      <c r="O66" s="175"/>
      <c r="P66" s="175"/>
    </row>
    <row r="67" spans="1:16" x14ac:dyDescent="0.2">
      <c r="A67" s="175" t="s">
        <v>71</v>
      </c>
      <c r="B67" s="175" t="e">
        <f>NA()</f>
        <v>#N/A</v>
      </c>
      <c r="C67" s="175">
        <f>IF(ISNUMBER('将来負担比率（分子）の構造'!I$53), IF('将来負担比率（分子）の構造'!I$53 &lt; 0, 0, '将来負担比率（分子）の構造'!I$53), NA())</f>
        <v>43346</v>
      </c>
      <c r="D67" s="175" t="e">
        <f>NA()</f>
        <v>#N/A</v>
      </c>
      <c r="E67" s="175" t="e">
        <f>NA()</f>
        <v>#N/A</v>
      </c>
      <c r="F67" s="175">
        <f>IF(ISNUMBER('将来負担比率（分子）の構造'!J$53), IF('将来負担比率（分子）の構造'!J$53 &lt; 0, 0, '将来負担比率（分子）の構造'!J$53), NA())</f>
        <v>47815</v>
      </c>
      <c r="G67" s="175" t="e">
        <f>NA()</f>
        <v>#N/A</v>
      </c>
      <c r="H67" s="175" t="e">
        <f>NA()</f>
        <v>#N/A</v>
      </c>
      <c r="I67" s="175">
        <f>IF(ISNUMBER('将来負担比率（分子）の構造'!K$53), IF('将来負担比率（分子）の構造'!K$53 &lt; 0, 0, '将来負担比率（分子）の構造'!K$53), NA())</f>
        <v>51799</v>
      </c>
      <c r="J67" s="175" t="e">
        <f>NA()</f>
        <v>#N/A</v>
      </c>
      <c r="K67" s="175" t="e">
        <f>NA()</f>
        <v>#N/A</v>
      </c>
      <c r="L67" s="175">
        <f>IF(ISNUMBER('将来負担比率（分子）の構造'!L$53), IF('将来負担比率（分子）の構造'!L$53 &lt; 0, 0, '将来負担比率（分子）の構造'!L$53), NA())</f>
        <v>59149</v>
      </c>
      <c r="M67" s="175" t="e">
        <f>NA()</f>
        <v>#N/A</v>
      </c>
      <c r="N67" s="175" t="e">
        <f>NA()</f>
        <v>#N/A</v>
      </c>
      <c r="O67" s="175">
        <f>IF(ISNUMBER('将来負担比率（分子）の構造'!M$53), IF('将来負担比率（分子）の構造'!M$53 &lt; 0, 0, '将来負担比率（分子）の構造'!M$53), NA())</f>
        <v>71668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4225</v>
      </c>
      <c r="C72" s="179">
        <f>基金残高に係る経年分析!G55</f>
        <v>4127</v>
      </c>
      <c r="D72" s="179">
        <f>基金残高に係る経年分析!H55</f>
        <v>2955</v>
      </c>
    </row>
    <row r="73" spans="1:16" x14ac:dyDescent="0.2">
      <c r="A73" s="178" t="s">
        <v>74</v>
      </c>
      <c r="B73" s="179">
        <f>基金残高に係る経年分析!F56</f>
        <v>2307</v>
      </c>
      <c r="C73" s="179">
        <f>基金残高に係る経年分析!G56</f>
        <v>1311</v>
      </c>
      <c r="D73" s="179">
        <f>基金残高に係る経年分析!H56</f>
        <v>1209</v>
      </c>
    </row>
    <row r="74" spans="1:16" x14ac:dyDescent="0.2">
      <c r="A74" s="178" t="s">
        <v>75</v>
      </c>
      <c r="B74" s="179">
        <f>基金残高に係る経年分析!F57</f>
        <v>8527</v>
      </c>
      <c r="C74" s="179">
        <f>基金残高に係る経年分析!G57</f>
        <v>7015</v>
      </c>
      <c r="D74" s="179">
        <f>基金残高に係る経年分析!H57</f>
        <v>5765</v>
      </c>
    </row>
  </sheetData>
  <sheetProtection algorithmName="SHA-512" hashValue="Rz3B+jrUOyzmM4Fgtz8kVOLrHW228rIIX2uT20td72QIi+YgG/YBGXZ7R8Is2konOIaPvok0kgA8gBN9gQF69w==" saltValue="I14VB7ThDHhDs3++E/eID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43329327</v>
      </c>
      <c r="S5" s="649"/>
      <c r="T5" s="649"/>
      <c r="U5" s="649"/>
      <c r="V5" s="649"/>
      <c r="W5" s="649"/>
      <c r="X5" s="649"/>
      <c r="Y5" s="650"/>
      <c r="Z5" s="651">
        <v>27.7</v>
      </c>
      <c r="AA5" s="651"/>
      <c r="AB5" s="651"/>
      <c r="AC5" s="651"/>
      <c r="AD5" s="652">
        <v>43329327</v>
      </c>
      <c r="AE5" s="652"/>
      <c r="AF5" s="652"/>
      <c r="AG5" s="652"/>
      <c r="AH5" s="652"/>
      <c r="AI5" s="652"/>
      <c r="AJ5" s="652"/>
      <c r="AK5" s="652"/>
      <c r="AL5" s="653">
        <v>56.9</v>
      </c>
      <c r="AM5" s="654"/>
      <c r="AN5" s="654"/>
      <c r="AO5" s="655"/>
      <c r="AP5" s="645" t="s">
        <v>216</v>
      </c>
      <c r="AQ5" s="646"/>
      <c r="AR5" s="646"/>
      <c r="AS5" s="646"/>
      <c r="AT5" s="646"/>
      <c r="AU5" s="646"/>
      <c r="AV5" s="646"/>
      <c r="AW5" s="646"/>
      <c r="AX5" s="646"/>
      <c r="AY5" s="646"/>
      <c r="AZ5" s="646"/>
      <c r="BA5" s="646"/>
      <c r="BB5" s="646"/>
      <c r="BC5" s="646"/>
      <c r="BD5" s="646"/>
      <c r="BE5" s="646"/>
      <c r="BF5" s="647"/>
      <c r="BG5" s="659">
        <v>41753212</v>
      </c>
      <c r="BH5" s="660"/>
      <c r="BI5" s="660"/>
      <c r="BJ5" s="660"/>
      <c r="BK5" s="660"/>
      <c r="BL5" s="660"/>
      <c r="BM5" s="660"/>
      <c r="BN5" s="661"/>
      <c r="BO5" s="662">
        <v>96.4</v>
      </c>
      <c r="BP5" s="662"/>
      <c r="BQ5" s="662"/>
      <c r="BR5" s="662"/>
      <c r="BS5" s="663">
        <v>2941969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1096547</v>
      </c>
      <c r="S6" s="660"/>
      <c r="T6" s="660"/>
      <c r="U6" s="660"/>
      <c r="V6" s="660"/>
      <c r="W6" s="660"/>
      <c r="X6" s="660"/>
      <c r="Y6" s="661"/>
      <c r="Z6" s="662">
        <v>0.7</v>
      </c>
      <c r="AA6" s="662"/>
      <c r="AB6" s="662"/>
      <c r="AC6" s="662"/>
      <c r="AD6" s="663">
        <v>1096547</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41753212</v>
      </c>
      <c r="BH6" s="660"/>
      <c r="BI6" s="660"/>
      <c r="BJ6" s="660"/>
      <c r="BK6" s="660"/>
      <c r="BL6" s="660"/>
      <c r="BM6" s="660"/>
      <c r="BN6" s="661"/>
      <c r="BO6" s="662">
        <v>96.4</v>
      </c>
      <c r="BP6" s="662"/>
      <c r="BQ6" s="662"/>
      <c r="BR6" s="662"/>
      <c r="BS6" s="663">
        <v>2941969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653663</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653663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10569</v>
      </c>
      <c r="S7" s="660"/>
      <c r="T7" s="660"/>
      <c r="U7" s="660"/>
      <c r="V7" s="660"/>
      <c r="W7" s="660"/>
      <c r="X7" s="660"/>
      <c r="Y7" s="661"/>
      <c r="Z7" s="662">
        <v>0</v>
      </c>
      <c r="AA7" s="662"/>
      <c r="AB7" s="662"/>
      <c r="AC7" s="662"/>
      <c r="AD7" s="663">
        <v>10569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19109749</v>
      </c>
      <c r="BH7" s="660"/>
      <c r="BI7" s="660"/>
      <c r="BJ7" s="660"/>
      <c r="BK7" s="660"/>
      <c r="BL7" s="660"/>
      <c r="BM7" s="660"/>
      <c r="BN7" s="661"/>
      <c r="BO7" s="662">
        <v>44.1</v>
      </c>
      <c r="BP7" s="662"/>
      <c r="BQ7" s="662"/>
      <c r="BR7" s="662"/>
      <c r="BS7" s="663">
        <v>555972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15047055</v>
      </c>
      <c r="CS7" s="660"/>
      <c r="CT7" s="660"/>
      <c r="CU7" s="660"/>
      <c r="CV7" s="660"/>
      <c r="CW7" s="660"/>
      <c r="CX7" s="660"/>
      <c r="CY7" s="661"/>
      <c r="CZ7" s="662">
        <v>9.8000000000000007</v>
      </c>
      <c r="DA7" s="662"/>
      <c r="DB7" s="662"/>
      <c r="DC7" s="662"/>
      <c r="DD7" s="668">
        <v>660741</v>
      </c>
      <c r="DE7" s="660"/>
      <c r="DF7" s="660"/>
      <c r="DG7" s="660"/>
      <c r="DH7" s="660"/>
      <c r="DI7" s="660"/>
      <c r="DJ7" s="660"/>
      <c r="DK7" s="660"/>
      <c r="DL7" s="660"/>
      <c r="DM7" s="660"/>
      <c r="DN7" s="660"/>
      <c r="DO7" s="660"/>
      <c r="DP7" s="661"/>
      <c r="DQ7" s="668">
        <v>13335454</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116471</v>
      </c>
      <c r="S8" s="660"/>
      <c r="T8" s="660"/>
      <c r="U8" s="660"/>
      <c r="V8" s="660"/>
      <c r="W8" s="660"/>
      <c r="X8" s="660"/>
      <c r="Y8" s="661"/>
      <c r="Z8" s="662">
        <v>0.1</v>
      </c>
      <c r="AA8" s="662"/>
      <c r="AB8" s="662"/>
      <c r="AC8" s="662"/>
      <c r="AD8" s="663">
        <v>116471</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533445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58858248</v>
      </c>
      <c r="CS8" s="660"/>
      <c r="CT8" s="660"/>
      <c r="CU8" s="660"/>
      <c r="CV8" s="660"/>
      <c r="CW8" s="660"/>
      <c r="CX8" s="660"/>
      <c r="CY8" s="661"/>
      <c r="CZ8" s="662">
        <v>38.299999999999997</v>
      </c>
      <c r="DA8" s="662"/>
      <c r="DB8" s="662"/>
      <c r="DC8" s="662"/>
      <c r="DD8" s="668">
        <v>485475</v>
      </c>
      <c r="DE8" s="660"/>
      <c r="DF8" s="660"/>
      <c r="DG8" s="660"/>
      <c r="DH8" s="660"/>
      <c r="DI8" s="660"/>
      <c r="DJ8" s="660"/>
      <c r="DK8" s="660"/>
      <c r="DL8" s="660"/>
      <c r="DM8" s="660"/>
      <c r="DN8" s="660"/>
      <c r="DO8" s="660"/>
      <c r="DP8" s="661"/>
      <c r="DQ8" s="668">
        <v>28895009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156464</v>
      </c>
      <c r="S9" s="660"/>
      <c r="T9" s="660"/>
      <c r="U9" s="660"/>
      <c r="V9" s="660"/>
      <c r="W9" s="660"/>
      <c r="X9" s="660"/>
      <c r="Y9" s="661"/>
      <c r="Z9" s="662">
        <v>0.1</v>
      </c>
      <c r="AA9" s="662"/>
      <c r="AB9" s="662"/>
      <c r="AC9" s="662"/>
      <c r="AD9" s="663">
        <v>156464</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15165668</v>
      </c>
      <c r="BH9" s="660"/>
      <c r="BI9" s="660"/>
      <c r="BJ9" s="660"/>
      <c r="BK9" s="660"/>
      <c r="BL9" s="660"/>
      <c r="BM9" s="660"/>
      <c r="BN9" s="661"/>
      <c r="BO9" s="662">
        <v>35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14489720</v>
      </c>
      <c r="CS9" s="660"/>
      <c r="CT9" s="660"/>
      <c r="CU9" s="660"/>
      <c r="CV9" s="660"/>
      <c r="CW9" s="660"/>
      <c r="CX9" s="660"/>
      <c r="CY9" s="661"/>
      <c r="CZ9" s="662">
        <v>9.4</v>
      </c>
      <c r="DA9" s="662"/>
      <c r="DB9" s="662"/>
      <c r="DC9" s="662"/>
      <c r="DD9" s="668">
        <v>2581846</v>
      </c>
      <c r="DE9" s="660"/>
      <c r="DF9" s="660"/>
      <c r="DG9" s="660"/>
      <c r="DH9" s="660"/>
      <c r="DI9" s="660"/>
      <c r="DJ9" s="660"/>
      <c r="DK9" s="660"/>
      <c r="DL9" s="660"/>
      <c r="DM9" s="660"/>
      <c r="DN9" s="660"/>
      <c r="DO9" s="660"/>
      <c r="DP9" s="661"/>
      <c r="DQ9" s="668">
        <v>7909995</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1205545</v>
      </c>
      <c r="BH10" s="660"/>
      <c r="BI10" s="660"/>
      <c r="BJ10" s="660"/>
      <c r="BK10" s="660"/>
      <c r="BL10" s="660"/>
      <c r="BM10" s="660"/>
      <c r="BN10" s="661"/>
      <c r="BO10" s="662">
        <v>2.8</v>
      </c>
      <c r="BP10" s="662"/>
      <c r="BQ10" s="662"/>
      <c r="BR10" s="662"/>
      <c r="BS10" s="663">
        <v>196194</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585014</v>
      </c>
      <c r="CS10" s="660"/>
      <c r="CT10" s="660"/>
      <c r="CU10" s="660"/>
      <c r="CV10" s="660"/>
      <c r="CW10" s="660"/>
      <c r="CX10" s="660"/>
      <c r="CY10" s="661"/>
      <c r="CZ10" s="662">
        <v>0.4</v>
      </c>
      <c r="DA10" s="662"/>
      <c r="DB10" s="662"/>
      <c r="DC10" s="662"/>
      <c r="DD10" s="668">
        <v>18339</v>
      </c>
      <c r="DE10" s="660"/>
      <c r="DF10" s="660"/>
      <c r="DG10" s="660"/>
      <c r="DH10" s="660"/>
      <c r="DI10" s="660"/>
      <c r="DJ10" s="660"/>
      <c r="DK10" s="660"/>
      <c r="DL10" s="660"/>
      <c r="DM10" s="660"/>
      <c r="DN10" s="660"/>
      <c r="DO10" s="660"/>
      <c r="DP10" s="661"/>
      <c r="DQ10" s="668">
        <v>383392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8172776</v>
      </c>
      <c r="S11" s="660"/>
      <c r="T11" s="660"/>
      <c r="U11" s="660"/>
      <c r="V11" s="660"/>
      <c r="W11" s="660"/>
      <c r="X11" s="660"/>
      <c r="Y11" s="661"/>
      <c r="Z11" s="664">
        <v>5.2</v>
      </c>
      <c r="AA11" s="665"/>
      <c r="AB11" s="665"/>
      <c r="AC11" s="671"/>
      <c r="AD11" s="668">
        <v>8172776</v>
      </c>
      <c r="AE11" s="660"/>
      <c r="AF11" s="660"/>
      <c r="AG11" s="660"/>
      <c r="AH11" s="660"/>
      <c r="AI11" s="660"/>
      <c r="AJ11" s="660"/>
      <c r="AK11" s="661"/>
      <c r="AL11" s="664">
        <v>10.7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2205091</v>
      </c>
      <c r="BH11" s="660"/>
      <c r="BI11" s="660"/>
      <c r="BJ11" s="660"/>
      <c r="BK11" s="660"/>
      <c r="BL11" s="660"/>
      <c r="BM11" s="660"/>
      <c r="BN11" s="661"/>
      <c r="BO11" s="662">
        <v>5.0999999999999996</v>
      </c>
      <c r="BP11" s="662"/>
      <c r="BQ11" s="662"/>
      <c r="BR11" s="662"/>
      <c r="BS11" s="663">
        <v>359778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3159659</v>
      </c>
      <c r="CS11" s="660"/>
      <c r="CT11" s="660"/>
      <c r="CU11" s="660"/>
      <c r="CV11" s="660"/>
      <c r="CW11" s="660"/>
      <c r="CX11" s="660"/>
      <c r="CY11" s="661"/>
      <c r="CZ11" s="662">
        <v>2.1</v>
      </c>
      <c r="DA11" s="662"/>
      <c r="DB11" s="662"/>
      <c r="DC11" s="662"/>
      <c r="DD11" s="668">
        <v>842353</v>
      </c>
      <c r="DE11" s="660"/>
      <c r="DF11" s="660"/>
      <c r="DG11" s="660"/>
      <c r="DH11" s="660"/>
      <c r="DI11" s="660"/>
      <c r="DJ11" s="660"/>
      <c r="DK11" s="660"/>
      <c r="DL11" s="660"/>
      <c r="DM11" s="660"/>
      <c r="DN11" s="660"/>
      <c r="DO11" s="660"/>
      <c r="DP11" s="661"/>
      <c r="DQ11" s="668">
        <v>1582923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52622</v>
      </c>
      <c r="S12" s="660"/>
      <c r="T12" s="660"/>
      <c r="U12" s="660"/>
      <c r="V12" s="660"/>
      <c r="W12" s="660"/>
      <c r="X12" s="660"/>
      <c r="Y12" s="661"/>
      <c r="Z12" s="662">
        <v>0</v>
      </c>
      <c r="AA12" s="662"/>
      <c r="AB12" s="662"/>
      <c r="AC12" s="662"/>
      <c r="AD12" s="663">
        <v>52622</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19494889</v>
      </c>
      <c r="BH12" s="660"/>
      <c r="BI12" s="660"/>
      <c r="BJ12" s="660"/>
      <c r="BK12" s="660"/>
      <c r="BL12" s="660"/>
      <c r="BM12" s="660"/>
      <c r="BN12" s="661"/>
      <c r="BO12" s="662">
        <v>45</v>
      </c>
      <c r="BP12" s="662"/>
      <c r="BQ12" s="662"/>
      <c r="BR12" s="662"/>
      <c r="BS12" s="663">
        <v>2385997</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8953350</v>
      </c>
      <c r="CS12" s="660"/>
      <c r="CT12" s="660"/>
      <c r="CU12" s="660"/>
      <c r="CV12" s="660"/>
      <c r="CW12" s="660"/>
      <c r="CX12" s="660"/>
      <c r="CY12" s="661"/>
      <c r="CZ12" s="662">
        <v>5.8</v>
      </c>
      <c r="DA12" s="662"/>
      <c r="DB12" s="662"/>
      <c r="DC12" s="662"/>
      <c r="DD12" s="668">
        <v>12995</v>
      </c>
      <c r="DE12" s="660"/>
      <c r="DF12" s="660"/>
      <c r="DG12" s="660"/>
      <c r="DH12" s="660"/>
      <c r="DI12" s="660"/>
      <c r="DJ12" s="660"/>
      <c r="DK12" s="660"/>
      <c r="DL12" s="660"/>
      <c r="DM12" s="660"/>
      <c r="DN12" s="660"/>
      <c r="DO12" s="660"/>
      <c r="DP12" s="661"/>
      <c r="DQ12" s="668">
        <v>2169900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19291220</v>
      </c>
      <c r="BH13" s="660"/>
      <c r="BI13" s="660"/>
      <c r="BJ13" s="660"/>
      <c r="BK13" s="660"/>
      <c r="BL13" s="660"/>
      <c r="BM13" s="660"/>
      <c r="BN13" s="661"/>
      <c r="BO13" s="662">
        <v>44.5</v>
      </c>
      <c r="BP13" s="662"/>
      <c r="BQ13" s="662"/>
      <c r="BR13" s="662"/>
      <c r="BS13" s="663">
        <v>2385997</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16634614</v>
      </c>
      <c r="CS13" s="660"/>
      <c r="CT13" s="660"/>
      <c r="CU13" s="660"/>
      <c r="CV13" s="660"/>
      <c r="CW13" s="660"/>
      <c r="CX13" s="660"/>
      <c r="CY13" s="661"/>
      <c r="CZ13" s="662">
        <v>10.8</v>
      </c>
      <c r="DA13" s="662"/>
      <c r="DB13" s="662"/>
      <c r="DC13" s="662"/>
      <c r="DD13" s="668">
        <v>8013397</v>
      </c>
      <c r="DE13" s="660"/>
      <c r="DF13" s="660"/>
      <c r="DG13" s="660"/>
      <c r="DH13" s="660"/>
      <c r="DI13" s="660"/>
      <c r="DJ13" s="660"/>
      <c r="DK13" s="660"/>
      <c r="DL13" s="660"/>
      <c r="DM13" s="660"/>
      <c r="DN13" s="660"/>
      <c r="DO13" s="660"/>
      <c r="DP13" s="661"/>
      <c r="DQ13" s="668">
        <v>8881564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4609</v>
      </c>
      <c r="S14" s="660"/>
      <c r="T14" s="660"/>
      <c r="U14" s="660"/>
      <c r="V14" s="660"/>
      <c r="W14" s="660"/>
      <c r="X14" s="660"/>
      <c r="Y14" s="661"/>
      <c r="Z14" s="662">
        <v>0</v>
      </c>
      <c r="AA14" s="662"/>
      <c r="AB14" s="662"/>
      <c r="AC14" s="662"/>
      <c r="AD14" s="663">
        <v>4609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935242</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4334240</v>
      </c>
      <c r="CS14" s="660"/>
      <c r="CT14" s="660"/>
      <c r="CU14" s="660"/>
      <c r="CV14" s="660"/>
      <c r="CW14" s="660"/>
      <c r="CX14" s="660"/>
      <c r="CY14" s="661"/>
      <c r="CZ14" s="662">
        <v>2.8</v>
      </c>
      <c r="DA14" s="662"/>
      <c r="DB14" s="662"/>
      <c r="DC14" s="662"/>
      <c r="DD14" s="668">
        <v>821492</v>
      </c>
      <c r="DE14" s="660"/>
      <c r="DF14" s="660"/>
      <c r="DG14" s="660"/>
      <c r="DH14" s="660"/>
      <c r="DI14" s="660"/>
      <c r="DJ14" s="660"/>
      <c r="DK14" s="660"/>
      <c r="DL14" s="660"/>
      <c r="DM14" s="660"/>
      <c r="DN14" s="660"/>
      <c r="DO14" s="660"/>
      <c r="DP14" s="661"/>
      <c r="DQ14" s="668">
        <v>3543702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2208937</v>
      </c>
      <c r="BH15" s="660"/>
      <c r="BI15" s="660"/>
      <c r="BJ15" s="660"/>
      <c r="BK15" s="660"/>
      <c r="BL15" s="660"/>
      <c r="BM15" s="660"/>
      <c r="BN15" s="661"/>
      <c r="BO15" s="662">
        <v>5.0999999999999996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16524263</v>
      </c>
      <c r="CS15" s="660"/>
      <c r="CT15" s="660"/>
      <c r="CU15" s="660"/>
      <c r="CV15" s="660"/>
      <c r="CW15" s="660"/>
      <c r="CX15" s="660"/>
      <c r="CY15" s="661"/>
      <c r="CZ15" s="662">
        <v>10.7</v>
      </c>
      <c r="DA15" s="662"/>
      <c r="DB15" s="662"/>
      <c r="DC15" s="662"/>
      <c r="DD15" s="668">
        <v>4317298</v>
      </c>
      <c r="DE15" s="660"/>
      <c r="DF15" s="660"/>
      <c r="DG15" s="660"/>
      <c r="DH15" s="660"/>
      <c r="DI15" s="660"/>
      <c r="DJ15" s="660"/>
      <c r="DK15" s="660"/>
      <c r="DL15" s="660"/>
      <c r="DM15" s="660"/>
      <c r="DN15" s="660"/>
      <c r="DO15" s="660"/>
      <c r="DP15" s="661"/>
      <c r="DQ15" s="668">
        <v>9763436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62076</v>
      </c>
      <c r="S16" s="660"/>
      <c r="T16" s="660"/>
      <c r="U16" s="660"/>
      <c r="V16" s="660"/>
      <c r="W16" s="660"/>
      <c r="X16" s="660"/>
      <c r="Y16" s="661"/>
      <c r="Z16" s="662">
        <v>0</v>
      </c>
      <c r="AA16" s="662"/>
      <c r="AB16" s="662"/>
      <c r="AC16" s="662"/>
      <c r="AD16" s="663">
        <v>62076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4395</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1491662</v>
      </c>
      <c r="CS16" s="660"/>
      <c r="CT16" s="660"/>
      <c r="CU16" s="660"/>
      <c r="CV16" s="660"/>
      <c r="CW16" s="660"/>
      <c r="CX16" s="660"/>
      <c r="CY16" s="661"/>
      <c r="CZ16" s="662">
        <v>1</v>
      </c>
      <c r="DA16" s="662"/>
      <c r="DB16" s="662"/>
      <c r="DC16" s="662"/>
      <c r="DD16" s="668" t="s">
        <v>122</v>
      </c>
      <c r="DE16" s="660"/>
      <c r="DF16" s="660"/>
      <c r="DG16" s="660"/>
      <c r="DH16" s="660"/>
      <c r="DI16" s="660"/>
      <c r="DJ16" s="660"/>
      <c r="DK16" s="660"/>
      <c r="DL16" s="660"/>
      <c r="DM16" s="660"/>
      <c r="DN16" s="660"/>
      <c r="DO16" s="660"/>
      <c r="DP16" s="661"/>
      <c r="DQ16" s="668">
        <v>839958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591211</v>
      </c>
      <c r="S17" s="660"/>
      <c r="T17" s="660"/>
      <c r="U17" s="660"/>
      <c r="V17" s="660"/>
      <c r="W17" s="660"/>
      <c r="X17" s="660"/>
      <c r="Y17" s="661"/>
      <c r="Z17" s="662">
        <v>0.4</v>
      </c>
      <c r="AA17" s="662"/>
      <c r="AB17" s="662"/>
      <c r="AC17" s="662"/>
      <c r="AD17" s="663">
        <v>591211</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13015361</v>
      </c>
      <c r="CS17" s="660"/>
      <c r="CT17" s="660"/>
      <c r="CU17" s="660"/>
      <c r="CV17" s="660"/>
      <c r="CW17" s="660"/>
      <c r="CX17" s="660"/>
      <c r="CY17" s="661"/>
      <c r="CZ17" s="662">
        <v>8.5</v>
      </c>
      <c r="DA17" s="662"/>
      <c r="DB17" s="662"/>
      <c r="DC17" s="662"/>
      <c r="DD17" s="668" t="s">
        <v>122</v>
      </c>
      <c r="DE17" s="660"/>
      <c r="DF17" s="660"/>
      <c r="DG17" s="660"/>
      <c r="DH17" s="660"/>
      <c r="DI17" s="660"/>
      <c r="DJ17" s="660"/>
      <c r="DK17" s="660"/>
      <c r="DL17" s="660"/>
      <c r="DM17" s="660"/>
      <c r="DN17" s="660"/>
      <c r="DO17" s="660"/>
      <c r="DP17" s="661"/>
      <c r="DQ17" s="668">
        <v>12751512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345857</v>
      </c>
      <c r="S18" s="660"/>
      <c r="T18" s="660"/>
      <c r="U18" s="660"/>
      <c r="V18" s="660"/>
      <c r="W18" s="660"/>
      <c r="X18" s="660"/>
      <c r="Y18" s="661"/>
      <c r="Z18" s="662">
        <v>0.2</v>
      </c>
      <c r="AA18" s="662"/>
      <c r="AB18" s="662"/>
      <c r="AC18" s="662"/>
      <c r="AD18" s="663">
        <v>345857</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2576</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v>2576</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313376</v>
      </c>
      <c r="S19" s="660"/>
      <c r="T19" s="660"/>
      <c r="U19" s="660"/>
      <c r="V19" s="660"/>
      <c r="W19" s="660"/>
      <c r="X19" s="660"/>
      <c r="Y19" s="661"/>
      <c r="Z19" s="662">
        <v>0.2</v>
      </c>
      <c r="AA19" s="662"/>
      <c r="AB19" s="662"/>
      <c r="AC19" s="662"/>
      <c r="AD19" s="663">
        <v>313376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1576115</v>
      </c>
      <c r="BH19" s="660"/>
      <c r="BI19" s="660"/>
      <c r="BJ19" s="660"/>
      <c r="BK19" s="660"/>
      <c r="BL19" s="660"/>
      <c r="BM19" s="660"/>
      <c r="BN19" s="661"/>
      <c r="BO19" s="662">
        <v>3.6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32481</v>
      </c>
      <c r="S20" s="660"/>
      <c r="T20" s="660"/>
      <c r="U20" s="660"/>
      <c r="V20" s="660"/>
      <c r="W20" s="660"/>
      <c r="X20" s="660"/>
      <c r="Y20" s="661"/>
      <c r="Z20" s="662">
        <v>0</v>
      </c>
      <c r="AA20" s="662"/>
      <c r="AB20" s="662"/>
      <c r="AC20" s="662"/>
      <c r="AD20" s="663">
        <v>32481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1576115</v>
      </c>
      <c r="BH20" s="660"/>
      <c r="BI20" s="660"/>
      <c r="BJ20" s="660"/>
      <c r="BK20" s="660"/>
      <c r="BL20" s="660"/>
      <c r="BM20" s="660"/>
      <c r="BN20" s="661"/>
      <c r="BO20" s="662">
        <v>3.6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153749425</v>
      </c>
      <c r="CS20" s="660"/>
      <c r="CT20" s="660"/>
      <c r="CU20" s="660"/>
      <c r="CV20" s="660"/>
      <c r="CW20" s="660"/>
      <c r="CX20" s="660"/>
      <c r="CY20" s="661"/>
      <c r="CZ20" s="662">
        <v>100</v>
      </c>
      <c r="DA20" s="662"/>
      <c r="DB20" s="662"/>
      <c r="DC20" s="662"/>
      <c r="DD20" s="668">
        <v>17753936</v>
      </c>
      <c r="DE20" s="660"/>
      <c r="DF20" s="660"/>
      <c r="DG20" s="660"/>
      <c r="DH20" s="660"/>
      <c r="DI20" s="660"/>
      <c r="DJ20" s="660"/>
      <c r="DK20" s="660"/>
      <c r="DL20" s="660"/>
      <c r="DM20" s="660"/>
      <c r="DN20" s="660"/>
      <c r="DO20" s="660"/>
      <c r="DP20" s="661"/>
      <c r="DQ20" s="668">
        <v>90713084</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24898881</v>
      </c>
      <c r="S21" s="660"/>
      <c r="T21" s="660"/>
      <c r="U21" s="660"/>
      <c r="V21" s="660"/>
      <c r="W21" s="660"/>
      <c r="X21" s="660"/>
      <c r="Y21" s="661"/>
      <c r="Z21" s="662">
        <v>15.9</v>
      </c>
      <c r="AA21" s="662"/>
      <c r="AB21" s="662"/>
      <c r="AC21" s="662"/>
      <c r="AD21" s="663">
        <v>21637584</v>
      </c>
      <c r="AE21" s="663"/>
      <c r="AF21" s="663"/>
      <c r="AG21" s="663"/>
      <c r="AH21" s="663"/>
      <c r="AI21" s="663"/>
      <c r="AJ21" s="663"/>
      <c r="AK21" s="663"/>
      <c r="AL21" s="664">
        <v>28.4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43136</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21637584</v>
      </c>
      <c r="S22" s="660"/>
      <c r="T22" s="660"/>
      <c r="U22" s="660"/>
      <c r="V22" s="660"/>
      <c r="W22" s="660"/>
      <c r="X22" s="660"/>
      <c r="Y22" s="661"/>
      <c r="Z22" s="662">
        <v>13.8</v>
      </c>
      <c r="AA22" s="662"/>
      <c r="AB22" s="662"/>
      <c r="AC22" s="662"/>
      <c r="AD22" s="663">
        <v>21637584</v>
      </c>
      <c r="AE22" s="663"/>
      <c r="AF22" s="663"/>
      <c r="AG22" s="663"/>
      <c r="AH22" s="663"/>
      <c r="AI22" s="663"/>
      <c r="AJ22" s="663"/>
      <c r="AK22" s="663"/>
      <c r="AL22" s="664">
        <v>28.4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1532979</v>
      </c>
      <c r="BH22" s="660"/>
      <c r="BI22" s="660"/>
      <c r="BJ22" s="660"/>
      <c r="BK22" s="660"/>
      <c r="BL22" s="660"/>
      <c r="BM22" s="660"/>
      <c r="BN22" s="661"/>
      <c r="BO22" s="662">
        <v>3.5</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3261297</v>
      </c>
      <c r="S23" s="660"/>
      <c r="T23" s="660"/>
      <c r="U23" s="660"/>
      <c r="V23" s="660"/>
      <c r="W23" s="660"/>
      <c r="X23" s="660"/>
      <c r="Y23" s="661"/>
      <c r="Z23" s="662">
        <v>2.1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75624507</v>
      </c>
      <c r="CS24" s="649"/>
      <c r="CT24" s="649"/>
      <c r="CU24" s="649"/>
      <c r="CV24" s="649"/>
      <c r="CW24" s="649"/>
      <c r="CX24" s="649"/>
      <c r="CY24" s="650"/>
      <c r="CZ24" s="653">
        <v>49.2</v>
      </c>
      <c r="DA24" s="654"/>
      <c r="DB24" s="654"/>
      <c r="DC24" s="670"/>
      <c r="DD24" s="694">
        <v>47733488</v>
      </c>
      <c r="DE24" s="649"/>
      <c r="DF24" s="649"/>
      <c r="DG24" s="649"/>
      <c r="DH24" s="649"/>
      <c r="DI24" s="649"/>
      <c r="DJ24" s="649"/>
      <c r="DK24" s="650"/>
      <c r="DL24" s="694">
        <v>42422881</v>
      </c>
      <c r="DM24" s="649"/>
      <c r="DN24" s="649"/>
      <c r="DO24" s="649"/>
      <c r="DP24" s="649"/>
      <c r="DQ24" s="649"/>
      <c r="DR24" s="649"/>
      <c r="DS24" s="649"/>
      <c r="DT24" s="649"/>
      <c r="DU24" s="649"/>
      <c r="DV24" s="650"/>
      <c r="DW24" s="653">
        <v>54.5</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78837410</v>
      </c>
      <c r="S25" s="660"/>
      <c r="T25" s="660"/>
      <c r="U25" s="660"/>
      <c r="V25" s="660"/>
      <c r="W25" s="660"/>
      <c r="X25" s="660"/>
      <c r="Y25" s="661"/>
      <c r="Z25" s="662">
        <v>50.3</v>
      </c>
      <c r="AA25" s="662"/>
      <c r="AB25" s="662"/>
      <c r="AC25" s="662"/>
      <c r="AD25" s="663">
        <v>75576113</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20923454</v>
      </c>
      <c r="CS25" s="691"/>
      <c r="CT25" s="691"/>
      <c r="CU25" s="691"/>
      <c r="CV25" s="691"/>
      <c r="CW25" s="691"/>
      <c r="CX25" s="691"/>
      <c r="CY25" s="692"/>
      <c r="CZ25" s="664">
        <v>13.6</v>
      </c>
      <c r="DA25" s="689"/>
      <c r="DB25" s="689"/>
      <c r="DC25" s="693"/>
      <c r="DD25" s="668">
        <v>19674321</v>
      </c>
      <c r="DE25" s="691"/>
      <c r="DF25" s="691"/>
      <c r="DG25" s="691"/>
      <c r="DH25" s="691"/>
      <c r="DI25" s="691"/>
      <c r="DJ25" s="691"/>
      <c r="DK25" s="692"/>
      <c r="DL25" s="668">
        <v>19318747</v>
      </c>
      <c r="DM25" s="691"/>
      <c r="DN25" s="691"/>
      <c r="DO25" s="691"/>
      <c r="DP25" s="691"/>
      <c r="DQ25" s="691"/>
      <c r="DR25" s="691"/>
      <c r="DS25" s="691"/>
      <c r="DT25" s="691"/>
      <c r="DU25" s="691"/>
      <c r="DV25" s="692"/>
      <c r="DW25" s="664">
        <v>24.8</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51871</v>
      </c>
      <c r="S26" s="660"/>
      <c r="T26" s="660"/>
      <c r="U26" s="660"/>
      <c r="V26" s="660"/>
      <c r="W26" s="660"/>
      <c r="X26" s="660"/>
      <c r="Y26" s="661"/>
      <c r="Z26" s="662">
        <v>0</v>
      </c>
      <c r="AA26" s="662"/>
      <c r="AB26" s="662"/>
      <c r="AC26" s="662"/>
      <c r="AD26" s="663">
        <v>51871</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14182862</v>
      </c>
      <c r="CS26" s="660"/>
      <c r="CT26" s="660"/>
      <c r="CU26" s="660"/>
      <c r="CV26" s="660"/>
      <c r="CW26" s="660"/>
      <c r="CX26" s="660"/>
      <c r="CY26" s="661"/>
      <c r="CZ26" s="664">
        <v>9.1999999999999993</v>
      </c>
      <c r="DA26" s="689"/>
      <c r="DB26" s="689"/>
      <c r="DC26" s="693"/>
      <c r="DD26" s="668">
        <v>13188228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482532</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43329327</v>
      </c>
      <c r="BH27" s="660"/>
      <c r="BI27" s="660"/>
      <c r="BJ27" s="660"/>
      <c r="BK27" s="660"/>
      <c r="BL27" s="660"/>
      <c r="BM27" s="660"/>
      <c r="BN27" s="661"/>
      <c r="BO27" s="662">
        <v>100</v>
      </c>
      <c r="BP27" s="662"/>
      <c r="BQ27" s="662"/>
      <c r="BR27" s="662"/>
      <c r="BS27" s="663">
        <v>2941969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41686626</v>
      </c>
      <c r="CS27" s="691"/>
      <c r="CT27" s="691"/>
      <c r="CU27" s="691"/>
      <c r="CV27" s="691"/>
      <c r="CW27" s="691"/>
      <c r="CX27" s="691"/>
      <c r="CY27" s="692"/>
      <c r="CZ27" s="664">
        <v>27.1</v>
      </c>
      <c r="DA27" s="689"/>
      <c r="DB27" s="689"/>
      <c r="DC27" s="693"/>
      <c r="DD27" s="668">
        <v>15308589</v>
      </c>
      <c r="DE27" s="691"/>
      <c r="DF27" s="691"/>
      <c r="DG27" s="691"/>
      <c r="DH27" s="691"/>
      <c r="DI27" s="691"/>
      <c r="DJ27" s="691"/>
      <c r="DK27" s="692"/>
      <c r="DL27" s="668">
        <v>10368318</v>
      </c>
      <c r="DM27" s="691"/>
      <c r="DN27" s="691"/>
      <c r="DO27" s="691"/>
      <c r="DP27" s="691"/>
      <c r="DQ27" s="691"/>
      <c r="DR27" s="691"/>
      <c r="DS27" s="691"/>
      <c r="DT27" s="691"/>
      <c r="DU27" s="691"/>
      <c r="DV27" s="692"/>
      <c r="DW27" s="664">
        <v>13.3</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1092435</v>
      </c>
      <c r="S28" s="660"/>
      <c r="T28" s="660"/>
      <c r="U28" s="660"/>
      <c r="V28" s="660"/>
      <c r="W28" s="660"/>
      <c r="X28" s="660"/>
      <c r="Y28" s="661"/>
      <c r="Z28" s="662">
        <v>0.7</v>
      </c>
      <c r="AA28" s="662"/>
      <c r="AB28" s="662"/>
      <c r="AC28" s="662"/>
      <c r="AD28" s="663">
        <v>167419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13014427</v>
      </c>
      <c r="CS28" s="660"/>
      <c r="CT28" s="660"/>
      <c r="CU28" s="660"/>
      <c r="CV28" s="660"/>
      <c r="CW28" s="660"/>
      <c r="CX28" s="660"/>
      <c r="CY28" s="661"/>
      <c r="CZ28" s="664">
        <v>8.5</v>
      </c>
      <c r="DA28" s="689"/>
      <c r="DB28" s="689"/>
      <c r="DC28" s="693"/>
      <c r="DD28" s="668">
        <v>12750578</v>
      </c>
      <c r="DE28" s="660"/>
      <c r="DF28" s="660"/>
      <c r="DG28" s="660"/>
      <c r="DH28" s="660"/>
      <c r="DI28" s="660"/>
      <c r="DJ28" s="660"/>
      <c r="DK28" s="661"/>
      <c r="DL28" s="668">
        <v>12735816</v>
      </c>
      <c r="DM28" s="660"/>
      <c r="DN28" s="660"/>
      <c r="DO28" s="660"/>
      <c r="DP28" s="660"/>
      <c r="DQ28" s="660"/>
      <c r="DR28" s="660"/>
      <c r="DS28" s="660"/>
      <c r="DT28" s="660"/>
      <c r="DU28" s="660"/>
      <c r="DV28" s="661"/>
      <c r="DW28" s="664">
        <v>16.399999999999999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1167376</v>
      </c>
      <c r="S29" s="660"/>
      <c r="T29" s="660"/>
      <c r="U29" s="660"/>
      <c r="V29" s="660"/>
      <c r="W29" s="660"/>
      <c r="X29" s="660"/>
      <c r="Y29" s="661"/>
      <c r="Z29" s="662">
        <v>0.7</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13014326</v>
      </c>
      <c r="CS29" s="691"/>
      <c r="CT29" s="691"/>
      <c r="CU29" s="691"/>
      <c r="CV29" s="691"/>
      <c r="CW29" s="691"/>
      <c r="CX29" s="691"/>
      <c r="CY29" s="692"/>
      <c r="CZ29" s="664">
        <v>8.5</v>
      </c>
      <c r="DA29" s="689"/>
      <c r="DB29" s="689"/>
      <c r="DC29" s="693"/>
      <c r="DD29" s="668">
        <v>12750477</v>
      </c>
      <c r="DE29" s="691"/>
      <c r="DF29" s="691"/>
      <c r="DG29" s="691"/>
      <c r="DH29" s="691"/>
      <c r="DI29" s="691"/>
      <c r="DJ29" s="691"/>
      <c r="DK29" s="692"/>
      <c r="DL29" s="668">
        <v>12735715</v>
      </c>
      <c r="DM29" s="691"/>
      <c r="DN29" s="691"/>
      <c r="DO29" s="691"/>
      <c r="DP29" s="691"/>
      <c r="DQ29" s="691"/>
      <c r="DR29" s="691"/>
      <c r="DS29" s="691"/>
      <c r="DT29" s="691"/>
      <c r="DU29" s="691"/>
      <c r="DV29" s="692"/>
      <c r="DW29" s="664">
        <v>16.399999999999999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32936260</v>
      </c>
      <c r="S30" s="660"/>
      <c r="T30" s="660"/>
      <c r="U30" s="660"/>
      <c r="V30" s="660"/>
      <c r="W30" s="660"/>
      <c r="X30" s="660"/>
      <c r="Y30" s="661"/>
      <c r="Z30" s="662">
        <v>21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12418773</v>
      </c>
      <c r="CS30" s="660"/>
      <c r="CT30" s="660"/>
      <c r="CU30" s="660"/>
      <c r="CV30" s="660"/>
      <c r="CW30" s="660"/>
      <c r="CX30" s="660"/>
      <c r="CY30" s="661"/>
      <c r="CZ30" s="664">
        <v>8.1</v>
      </c>
      <c r="DA30" s="689"/>
      <c r="DB30" s="689"/>
      <c r="DC30" s="693"/>
      <c r="DD30" s="668">
        <v>12154930</v>
      </c>
      <c r="DE30" s="660"/>
      <c r="DF30" s="660"/>
      <c r="DG30" s="660"/>
      <c r="DH30" s="660"/>
      <c r="DI30" s="660"/>
      <c r="DJ30" s="660"/>
      <c r="DK30" s="661"/>
      <c r="DL30" s="668">
        <v>12140168</v>
      </c>
      <c r="DM30" s="660"/>
      <c r="DN30" s="660"/>
      <c r="DO30" s="660"/>
      <c r="DP30" s="660"/>
      <c r="DQ30" s="660"/>
      <c r="DR30" s="660"/>
      <c r="DS30" s="660"/>
      <c r="DT30" s="660"/>
      <c r="DU30" s="660"/>
      <c r="DV30" s="661"/>
      <c r="DW30" s="664">
        <v>15.6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2911</v>
      </c>
      <c r="S31" s="660"/>
      <c r="T31" s="660"/>
      <c r="U31" s="660"/>
      <c r="V31" s="660"/>
      <c r="W31" s="660"/>
      <c r="X31" s="660"/>
      <c r="Y31" s="661"/>
      <c r="Z31" s="662">
        <v>0</v>
      </c>
      <c r="AA31" s="662"/>
      <c r="AB31" s="662"/>
      <c r="AC31" s="662"/>
      <c r="AD31" s="663">
        <v>2911</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97.1</v>
      </c>
      <c r="BN31" s="703"/>
      <c r="BO31" s="703"/>
      <c r="BP31" s="703"/>
      <c r="BQ31" s="704"/>
      <c r="BR31" s="715">
        <v>99.3</v>
      </c>
      <c r="BS31" s="703"/>
      <c r="BT31" s="703"/>
      <c r="BU31" s="703"/>
      <c r="BV31" s="703"/>
      <c r="BW31" s="703"/>
      <c r="BX31" s="654">
        <v>96.7</v>
      </c>
      <c r="BY31" s="703"/>
      <c r="BZ31" s="703"/>
      <c r="CA31" s="703"/>
      <c r="CB31" s="704"/>
      <c r="CD31" s="697"/>
      <c r="CE31" s="698"/>
      <c r="CF31" s="656" t="s">
        <v>300</v>
      </c>
      <c r="CG31" s="657"/>
      <c r="CH31" s="657"/>
      <c r="CI31" s="657"/>
      <c r="CJ31" s="657"/>
      <c r="CK31" s="657"/>
      <c r="CL31" s="657"/>
      <c r="CM31" s="657"/>
      <c r="CN31" s="657"/>
      <c r="CO31" s="657"/>
      <c r="CP31" s="657"/>
      <c r="CQ31" s="658"/>
      <c r="CR31" s="659">
        <v>595553</v>
      </c>
      <c r="CS31" s="691"/>
      <c r="CT31" s="691"/>
      <c r="CU31" s="691"/>
      <c r="CV31" s="691"/>
      <c r="CW31" s="691"/>
      <c r="CX31" s="691"/>
      <c r="CY31" s="692"/>
      <c r="CZ31" s="664">
        <v>0.4</v>
      </c>
      <c r="DA31" s="689"/>
      <c r="DB31" s="689"/>
      <c r="DC31" s="693"/>
      <c r="DD31" s="668">
        <v>595547</v>
      </c>
      <c r="DE31" s="691"/>
      <c r="DF31" s="691"/>
      <c r="DG31" s="691"/>
      <c r="DH31" s="691"/>
      <c r="DI31" s="691"/>
      <c r="DJ31" s="691"/>
      <c r="DK31" s="692"/>
      <c r="DL31" s="668">
        <v>595547</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11742610</v>
      </c>
      <c r="S32" s="660"/>
      <c r="T32" s="660"/>
      <c r="U32" s="660"/>
      <c r="V32" s="660"/>
      <c r="W32" s="660"/>
      <c r="X32" s="660"/>
      <c r="Y32" s="661"/>
      <c r="Z32" s="662">
        <v>7.5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98.1</v>
      </c>
      <c r="BN32" s="691"/>
      <c r="BO32" s="691"/>
      <c r="BP32" s="691"/>
      <c r="BQ32" s="714"/>
      <c r="BR32" s="716">
        <v>99.5</v>
      </c>
      <c r="BS32" s="691"/>
      <c r="BT32" s="691"/>
      <c r="BU32" s="691"/>
      <c r="BV32" s="691"/>
      <c r="BW32" s="691"/>
      <c r="BX32" s="665">
        <v>98.1</v>
      </c>
      <c r="BY32" s="691"/>
      <c r="BZ32" s="691"/>
      <c r="CA32" s="691"/>
      <c r="CB32" s="714"/>
      <c r="CD32" s="699"/>
      <c r="CE32" s="700"/>
      <c r="CF32" s="656" t="s">
        <v>304</v>
      </c>
      <c r="CG32" s="657"/>
      <c r="CH32" s="657"/>
      <c r="CI32" s="657"/>
      <c r="CJ32" s="657"/>
      <c r="CK32" s="657"/>
      <c r="CL32" s="657"/>
      <c r="CM32" s="657"/>
      <c r="CN32" s="657"/>
      <c r="CO32" s="657"/>
      <c r="CP32" s="657"/>
      <c r="CQ32" s="658"/>
      <c r="CR32" s="659">
        <v>101</v>
      </c>
      <c r="CS32" s="660"/>
      <c r="CT32" s="660"/>
      <c r="CU32" s="660"/>
      <c r="CV32" s="660"/>
      <c r="CW32" s="660"/>
      <c r="CX32" s="660"/>
      <c r="CY32" s="661"/>
      <c r="CZ32" s="664">
        <v>0</v>
      </c>
      <c r="DA32" s="689"/>
      <c r="DB32" s="689"/>
      <c r="DC32" s="693"/>
      <c r="DD32" s="668">
        <v>101</v>
      </c>
      <c r="DE32" s="660"/>
      <c r="DF32" s="660"/>
      <c r="DG32" s="660"/>
      <c r="DH32" s="660"/>
      <c r="DI32" s="660"/>
      <c r="DJ32" s="660"/>
      <c r="DK32" s="661"/>
      <c r="DL32" s="668">
        <v>101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331993</v>
      </c>
      <c r="S33" s="660"/>
      <c r="T33" s="660"/>
      <c r="U33" s="660"/>
      <c r="V33" s="660"/>
      <c r="W33" s="660"/>
      <c r="X33" s="660"/>
      <c r="Y33" s="661"/>
      <c r="Z33" s="662">
        <v>0.2</v>
      </c>
      <c r="AA33" s="662"/>
      <c r="AB33" s="662"/>
      <c r="AC33" s="662"/>
      <c r="AD33" s="663">
        <v>119811</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98.9</v>
      </c>
      <c r="BH33" s="718"/>
      <c r="BI33" s="718"/>
      <c r="BJ33" s="718"/>
      <c r="BK33" s="718"/>
      <c r="BL33" s="718"/>
      <c r="BM33" s="719">
        <v>95.7</v>
      </c>
      <c r="BN33" s="718"/>
      <c r="BO33" s="718"/>
      <c r="BP33" s="718"/>
      <c r="BQ33" s="720"/>
      <c r="BR33" s="717">
        <v>99</v>
      </c>
      <c r="BS33" s="718"/>
      <c r="BT33" s="718"/>
      <c r="BU33" s="718"/>
      <c r="BV33" s="718"/>
      <c r="BW33" s="718"/>
      <c r="BX33" s="719">
        <v>94.9</v>
      </c>
      <c r="BY33" s="718"/>
      <c r="BZ33" s="718"/>
      <c r="CA33" s="718"/>
      <c r="CB33" s="720"/>
      <c r="CD33" s="656" t="s">
        <v>307</v>
      </c>
      <c r="CE33" s="657"/>
      <c r="CF33" s="657"/>
      <c r="CG33" s="657"/>
      <c r="CH33" s="657"/>
      <c r="CI33" s="657"/>
      <c r="CJ33" s="657"/>
      <c r="CK33" s="657"/>
      <c r="CL33" s="657"/>
      <c r="CM33" s="657"/>
      <c r="CN33" s="657"/>
      <c r="CO33" s="657"/>
      <c r="CP33" s="657"/>
      <c r="CQ33" s="658"/>
      <c r="CR33" s="659">
        <v>58879320</v>
      </c>
      <c r="CS33" s="691"/>
      <c r="CT33" s="691"/>
      <c r="CU33" s="691"/>
      <c r="CV33" s="691"/>
      <c r="CW33" s="691"/>
      <c r="CX33" s="691"/>
      <c r="CY33" s="692"/>
      <c r="CZ33" s="664">
        <v>38.299999999999997</v>
      </c>
      <c r="DA33" s="689"/>
      <c r="DB33" s="689"/>
      <c r="DC33" s="693"/>
      <c r="DD33" s="668">
        <v>40390529</v>
      </c>
      <c r="DE33" s="691"/>
      <c r="DF33" s="691"/>
      <c r="DG33" s="691"/>
      <c r="DH33" s="691"/>
      <c r="DI33" s="691"/>
      <c r="DJ33" s="691"/>
      <c r="DK33" s="692"/>
      <c r="DL33" s="668">
        <v>29446477</v>
      </c>
      <c r="DM33" s="691"/>
      <c r="DN33" s="691"/>
      <c r="DO33" s="691"/>
      <c r="DP33" s="691"/>
      <c r="DQ33" s="691"/>
      <c r="DR33" s="691"/>
      <c r="DS33" s="691"/>
      <c r="DT33" s="691"/>
      <c r="DU33" s="691"/>
      <c r="DV33" s="692"/>
      <c r="DW33" s="664">
        <v>37.9</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555778</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20232933</v>
      </c>
      <c r="CS34" s="660"/>
      <c r="CT34" s="660"/>
      <c r="CU34" s="660"/>
      <c r="CV34" s="660"/>
      <c r="CW34" s="660"/>
      <c r="CX34" s="660"/>
      <c r="CY34" s="661"/>
      <c r="CZ34" s="664">
        <v>13.2</v>
      </c>
      <c r="DA34" s="689"/>
      <c r="DB34" s="689"/>
      <c r="DC34" s="693"/>
      <c r="DD34" s="668">
        <v>13427862</v>
      </c>
      <c r="DE34" s="660"/>
      <c r="DF34" s="660"/>
      <c r="DG34" s="660"/>
      <c r="DH34" s="660"/>
      <c r="DI34" s="660"/>
      <c r="DJ34" s="660"/>
      <c r="DK34" s="661"/>
      <c r="DL34" s="668">
        <v>11158596</v>
      </c>
      <c r="DM34" s="660"/>
      <c r="DN34" s="660"/>
      <c r="DO34" s="660"/>
      <c r="DP34" s="660"/>
      <c r="DQ34" s="660"/>
      <c r="DR34" s="660"/>
      <c r="DS34" s="660"/>
      <c r="DT34" s="660"/>
      <c r="DU34" s="660"/>
      <c r="DV34" s="661"/>
      <c r="DW34" s="664">
        <v>14.3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4912142</v>
      </c>
      <c r="S35" s="660"/>
      <c r="T35" s="660"/>
      <c r="U35" s="660"/>
      <c r="V35" s="660"/>
      <c r="W35" s="660"/>
      <c r="X35" s="660"/>
      <c r="Y35" s="661"/>
      <c r="Z35" s="662">
        <v>3.1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1902109</v>
      </c>
      <c r="CS35" s="691"/>
      <c r="CT35" s="691"/>
      <c r="CU35" s="691"/>
      <c r="CV35" s="691"/>
      <c r="CW35" s="691"/>
      <c r="CX35" s="691"/>
      <c r="CY35" s="692"/>
      <c r="CZ35" s="664">
        <v>1.2</v>
      </c>
      <c r="DA35" s="689"/>
      <c r="DB35" s="689"/>
      <c r="DC35" s="693"/>
      <c r="DD35" s="668">
        <v>1757420</v>
      </c>
      <c r="DE35" s="691"/>
      <c r="DF35" s="691"/>
      <c r="DG35" s="691"/>
      <c r="DH35" s="691"/>
      <c r="DI35" s="691"/>
      <c r="DJ35" s="691"/>
      <c r="DK35" s="692"/>
      <c r="DL35" s="668">
        <v>1484498</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2599243</v>
      </c>
      <c r="S36" s="660"/>
      <c r="T36" s="660"/>
      <c r="U36" s="660"/>
      <c r="V36" s="660"/>
      <c r="W36" s="660"/>
      <c r="X36" s="660"/>
      <c r="Y36" s="661"/>
      <c r="Z36" s="662">
        <v>1.7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17467067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177749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14259356</v>
      </c>
      <c r="CS36" s="660"/>
      <c r="CT36" s="660"/>
      <c r="CU36" s="660"/>
      <c r="CV36" s="660"/>
      <c r="CW36" s="660"/>
      <c r="CX36" s="660"/>
      <c r="CY36" s="661"/>
      <c r="CZ36" s="664">
        <v>9.3000000000000007</v>
      </c>
      <c r="DA36" s="689"/>
      <c r="DB36" s="689"/>
      <c r="DC36" s="693"/>
      <c r="DD36" s="668">
        <v>11743380</v>
      </c>
      <c r="DE36" s="660"/>
      <c r="DF36" s="660"/>
      <c r="DG36" s="660"/>
      <c r="DH36" s="660"/>
      <c r="DI36" s="660"/>
      <c r="DJ36" s="660"/>
      <c r="DK36" s="661"/>
      <c r="DL36" s="668">
        <v>6505888</v>
      </c>
      <c r="DM36" s="660"/>
      <c r="DN36" s="660"/>
      <c r="DO36" s="660"/>
      <c r="DP36" s="660"/>
      <c r="DQ36" s="660"/>
      <c r="DR36" s="660"/>
      <c r="DS36" s="660"/>
      <c r="DT36" s="660"/>
      <c r="DU36" s="660"/>
      <c r="DV36" s="661"/>
      <c r="DW36" s="664">
        <v>8.4</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8826628</v>
      </c>
      <c r="S37" s="660"/>
      <c r="T37" s="660"/>
      <c r="U37" s="660"/>
      <c r="V37" s="660"/>
      <c r="W37" s="660"/>
      <c r="X37" s="660"/>
      <c r="Y37" s="661"/>
      <c r="Z37" s="662">
        <v>5.6</v>
      </c>
      <c r="AA37" s="662"/>
      <c r="AB37" s="662"/>
      <c r="AC37" s="662"/>
      <c r="AD37" s="663">
        <v>228401</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4570395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-347194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68956</v>
      </c>
      <c r="CS37" s="691"/>
      <c r="CT37" s="691"/>
      <c r="CU37" s="691"/>
      <c r="CV37" s="691"/>
      <c r="CW37" s="691"/>
      <c r="CX37" s="691"/>
      <c r="CY37" s="692"/>
      <c r="CZ37" s="664">
        <v>0</v>
      </c>
      <c r="DA37" s="689"/>
      <c r="DB37" s="689"/>
      <c r="DC37" s="693"/>
      <c r="DD37" s="668">
        <v>68956</v>
      </c>
      <c r="DE37" s="691"/>
      <c r="DF37" s="691"/>
      <c r="DG37" s="691"/>
      <c r="DH37" s="691"/>
      <c r="DI37" s="691"/>
      <c r="DJ37" s="691"/>
      <c r="DK37" s="692"/>
      <c r="DL37" s="668">
        <v>68956</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13121600</v>
      </c>
      <c r="S38" s="660"/>
      <c r="T38" s="660"/>
      <c r="U38" s="660"/>
      <c r="V38" s="660"/>
      <c r="W38" s="660"/>
      <c r="X38" s="660"/>
      <c r="Y38" s="661"/>
      <c r="Z38" s="662">
        <v>8.4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385909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36197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12810208</v>
      </c>
      <c r="CS38" s="660"/>
      <c r="CT38" s="660"/>
      <c r="CU38" s="660"/>
      <c r="CV38" s="660"/>
      <c r="CW38" s="660"/>
      <c r="CX38" s="660"/>
      <c r="CY38" s="661"/>
      <c r="CZ38" s="664">
        <v>8.3000000000000007</v>
      </c>
      <c r="DA38" s="689"/>
      <c r="DB38" s="689"/>
      <c r="DC38" s="693"/>
      <c r="DD38" s="668">
        <v>10450221</v>
      </c>
      <c r="DE38" s="660"/>
      <c r="DF38" s="660"/>
      <c r="DG38" s="660"/>
      <c r="DH38" s="660"/>
      <c r="DI38" s="660"/>
      <c r="DJ38" s="660"/>
      <c r="DK38" s="661"/>
      <c r="DL38" s="668">
        <v>9295575</v>
      </c>
      <c r="DM38" s="660"/>
      <c r="DN38" s="660"/>
      <c r="DO38" s="660"/>
      <c r="DP38" s="660"/>
      <c r="DQ38" s="660"/>
      <c r="DR38" s="660"/>
      <c r="DS38" s="660"/>
      <c r="DT38" s="660"/>
      <c r="DU38" s="660"/>
      <c r="DV38" s="661"/>
      <c r="DW38" s="664">
        <v>12</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158406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51341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1984632</v>
      </c>
      <c r="CS39" s="691"/>
      <c r="CT39" s="691"/>
      <c r="CU39" s="691"/>
      <c r="CV39" s="691"/>
      <c r="CW39" s="691"/>
      <c r="CX39" s="691"/>
      <c r="CY39" s="692"/>
      <c r="CZ39" s="664">
        <v>1.3</v>
      </c>
      <c r="DA39" s="689"/>
      <c r="DB39" s="689"/>
      <c r="DC39" s="693"/>
      <c r="DD39" s="668">
        <v>1979578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1632200</v>
      </c>
      <c r="S40" s="660"/>
      <c r="T40" s="660"/>
      <c r="U40" s="660"/>
      <c r="V40" s="660"/>
      <c r="W40" s="660"/>
      <c r="X40" s="660"/>
      <c r="Y40" s="661"/>
      <c r="Z40" s="662">
        <v>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86464</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7690082</v>
      </c>
      <c r="CS40" s="660"/>
      <c r="CT40" s="660"/>
      <c r="CU40" s="660"/>
      <c r="CV40" s="660"/>
      <c r="CW40" s="660"/>
      <c r="CX40" s="660"/>
      <c r="CY40" s="661"/>
      <c r="CZ40" s="664">
        <v>5</v>
      </c>
      <c r="DA40" s="689"/>
      <c r="DB40" s="689"/>
      <c r="DC40" s="693"/>
      <c r="DD40" s="668">
        <v>1032068</v>
      </c>
      <c r="DE40" s="660"/>
      <c r="DF40" s="660"/>
      <c r="DG40" s="660"/>
      <c r="DH40" s="660"/>
      <c r="DI40" s="660"/>
      <c r="DJ40" s="660"/>
      <c r="DK40" s="661"/>
      <c r="DL40" s="668">
        <v>1001920</v>
      </c>
      <c r="DM40" s="660"/>
      <c r="DN40" s="660"/>
      <c r="DO40" s="660"/>
      <c r="DP40" s="660"/>
      <c r="DQ40" s="660"/>
      <c r="DR40" s="660"/>
      <c r="DS40" s="660"/>
      <c r="DT40" s="660"/>
      <c r="DU40" s="660"/>
      <c r="DV40" s="661"/>
      <c r="DW40" s="664">
        <v>1.3</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156660789</v>
      </c>
      <c r="S41" s="732"/>
      <c r="T41" s="732"/>
      <c r="U41" s="732"/>
      <c r="V41" s="732"/>
      <c r="W41" s="732"/>
      <c r="X41" s="732"/>
      <c r="Y41" s="736"/>
      <c r="Z41" s="737">
        <v>100</v>
      </c>
      <c r="AA41" s="737"/>
      <c r="AB41" s="737"/>
      <c r="AC41" s="737"/>
      <c r="AD41" s="738">
        <v>76146526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2627661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9638232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19245598</v>
      </c>
      <c r="CS42" s="691"/>
      <c r="CT42" s="691"/>
      <c r="CU42" s="691"/>
      <c r="CV42" s="691"/>
      <c r="CW42" s="691"/>
      <c r="CX42" s="691"/>
      <c r="CY42" s="692"/>
      <c r="CZ42" s="664">
        <v>12.5</v>
      </c>
      <c r="DA42" s="689"/>
      <c r="DB42" s="689"/>
      <c r="DC42" s="693"/>
      <c r="DD42" s="668">
        <v>2589067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392875</v>
      </c>
      <c r="CS43" s="691"/>
      <c r="CT43" s="691"/>
      <c r="CU43" s="691"/>
      <c r="CV43" s="691"/>
      <c r="CW43" s="691"/>
      <c r="CX43" s="691"/>
      <c r="CY43" s="692"/>
      <c r="CZ43" s="664">
        <v>0.3</v>
      </c>
      <c r="DA43" s="689"/>
      <c r="DB43" s="689"/>
      <c r="DC43" s="693"/>
      <c r="DD43" s="668">
        <v>392844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17753936</v>
      </c>
      <c r="CS44" s="660"/>
      <c r="CT44" s="660"/>
      <c r="CU44" s="660"/>
      <c r="CV44" s="660"/>
      <c r="CW44" s="660"/>
      <c r="CX44" s="660"/>
      <c r="CY44" s="661"/>
      <c r="CZ44" s="664">
        <v>11.5</v>
      </c>
      <c r="DA44" s="665"/>
      <c r="DB44" s="665"/>
      <c r="DC44" s="671"/>
      <c r="DD44" s="668">
        <v>1749109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7744636</v>
      </c>
      <c r="CS45" s="691"/>
      <c r="CT45" s="691"/>
      <c r="CU45" s="691"/>
      <c r="CV45" s="691"/>
      <c r="CW45" s="691"/>
      <c r="CX45" s="691"/>
      <c r="CY45" s="692"/>
      <c r="CZ45" s="664">
        <v>5</v>
      </c>
      <c r="DA45" s="689"/>
      <c r="DB45" s="689"/>
      <c r="DC45" s="693"/>
      <c r="DD45" s="668">
        <v>382137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9426796</v>
      </c>
      <c r="CS46" s="660"/>
      <c r="CT46" s="660"/>
      <c r="CU46" s="660"/>
      <c r="CV46" s="660"/>
      <c r="CW46" s="660"/>
      <c r="CX46" s="660"/>
      <c r="CY46" s="661"/>
      <c r="CZ46" s="664">
        <v>6.1</v>
      </c>
      <c r="DA46" s="665"/>
      <c r="DB46" s="665"/>
      <c r="DC46" s="671"/>
      <c r="DD46" s="668">
        <v>1348806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1491662</v>
      </c>
      <c r="CS47" s="691"/>
      <c r="CT47" s="691"/>
      <c r="CU47" s="691"/>
      <c r="CV47" s="691"/>
      <c r="CW47" s="691"/>
      <c r="CX47" s="691"/>
      <c r="CY47" s="692"/>
      <c r="CZ47" s="664">
        <v>1</v>
      </c>
      <c r="DA47" s="689"/>
      <c r="DB47" s="689"/>
      <c r="DC47" s="693"/>
      <c r="DD47" s="668">
        <v>839958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153749425</v>
      </c>
      <c r="CS49" s="718"/>
      <c r="CT49" s="718"/>
      <c r="CU49" s="718"/>
      <c r="CV49" s="718"/>
      <c r="CW49" s="718"/>
      <c r="CX49" s="718"/>
      <c r="CY49" s="747"/>
      <c r="CZ49" s="739">
        <v>100</v>
      </c>
      <c r="DA49" s="748"/>
      <c r="DB49" s="748"/>
      <c r="DC49" s="749"/>
      <c r="DD49" s="750">
        <v>90713084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1bLo05paRCttIHR8fAiFCIaRveoDUms9cu/IQdmI6WCX2+ngLxaj3j0GgJmCl3ZP7WfdaIORZKVvi6AKgeZ0w==" saltValue="LY3sguzwfMcRGRgOAyth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153938</v>
      </c>
      <c r="R7" s="789"/>
      <c r="S7" s="789"/>
      <c r="T7" s="789"/>
      <c r="U7" s="789"/>
      <c r="V7" s="789">
        <v>151472</v>
      </c>
      <c r="W7" s="789"/>
      <c r="X7" s="789"/>
      <c r="Y7" s="789"/>
      <c r="Z7" s="789"/>
      <c r="AA7" s="789">
        <v>2465</v>
      </c>
      <c r="AB7" s="789"/>
      <c r="AC7" s="789"/>
      <c r="AD7" s="789"/>
      <c r="AE7" s="790"/>
      <c r="AF7" s="791">
        <v>1450</v>
      </c>
      <c r="AG7" s="792"/>
      <c r="AH7" s="792"/>
      <c r="AI7" s="792"/>
      <c r="AJ7" s="793"/>
      <c r="AK7" s="794">
        <v>4935</v>
      </c>
      <c r="AL7" s="795"/>
      <c r="AM7" s="795"/>
      <c r="AN7" s="795"/>
      <c r="AO7" s="795"/>
      <c r="AP7" s="795">
        <v>144811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575</v>
      </c>
      <c r="BT7" s="783"/>
      <c r="BU7" s="783"/>
      <c r="BV7" s="783"/>
      <c r="BW7" s="783"/>
      <c r="BX7" s="783"/>
      <c r="BY7" s="783"/>
      <c r="BZ7" s="783"/>
      <c r="CA7" s="783"/>
      <c r="CB7" s="783"/>
      <c r="CC7" s="783"/>
      <c r="CD7" s="783"/>
      <c r="CE7" s="783"/>
      <c r="CF7" s="783"/>
      <c r="CG7" s="798"/>
      <c r="CH7" s="779">
        <v>4</v>
      </c>
      <c r="CI7" s="780"/>
      <c r="CJ7" s="780"/>
      <c r="CK7" s="780"/>
      <c r="CL7" s="781"/>
      <c r="CM7" s="779">
        <v>1712</v>
      </c>
      <c r="CN7" s="780"/>
      <c r="CO7" s="780"/>
      <c r="CP7" s="780"/>
      <c r="CQ7" s="781"/>
      <c r="CR7" s="779">
        <v>8</v>
      </c>
      <c r="CS7" s="780"/>
      <c r="CT7" s="780"/>
      <c r="CU7" s="780"/>
      <c r="CV7" s="781"/>
      <c r="CW7" s="779" t="s">
        <v>512</v>
      </c>
      <c r="CX7" s="780"/>
      <c r="CY7" s="780"/>
      <c r="CZ7" s="780"/>
      <c r="DA7" s="781"/>
      <c r="DB7" s="779" t="s">
        <v>512</v>
      </c>
      <c r="DC7" s="780"/>
      <c r="DD7" s="780"/>
      <c r="DE7" s="780"/>
      <c r="DF7" s="781"/>
      <c r="DG7" s="779" t="s">
        <v>512</v>
      </c>
      <c r="DH7" s="780"/>
      <c r="DI7" s="780"/>
      <c r="DJ7" s="780"/>
      <c r="DK7" s="781"/>
      <c r="DL7" s="779" t="s">
        <v>512</v>
      </c>
      <c r="DM7" s="780"/>
      <c r="DN7" s="780"/>
      <c r="DO7" s="780"/>
      <c r="DP7" s="781"/>
      <c r="DQ7" s="779" t="s">
        <v>512</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2692</v>
      </c>
      <c r="R8" s="820"/>
      <c r="S8" s="820"/>
      <c r="T8" s="820"/>
      <c r="U8" s="820"/>
      <c r="V8" s="820">
        <v>2281</v>
      </c>
      <c r="W8" s="820"/>
      <c r="X8" s="820"/>
      <c r="Y8" s="820"/>
      <c r="Z8" s="820"/>
      <c r="AA8" s="820">
        <v>411</v>
      </c>
      <c r="AB8" s="820"/>
      <c r="AC8" s="820"/>
      <c r="AD8" s="820"/>
      <c r="AE8" s="821"/>
      <c r="AF8" s="822">
        <v>411</v>
      </c>
      <c r="AG8" s="823"/>
      <c r="AH8" s="823"/>
      <c r="AI8" s="823"/>
      <c r="AJ8" s="824"/>
      <c r="AK8" s="805">
        <v>1152</v>
      </c>
      <c r="AL8" s="806"/>
      <c r="AM8" s="806"/>
      <c r="AN8" s="806"/>
      <c r="AO8" s="806"/>
      <c r="AP8" s="806" t="s">
        <v>560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576</v>
      </c>
      <c r="BT8" s="810"/>
      <c r="BU8" s="810"/>
      <c r="BV8" s="810"/>
      <c r="BW8" s="810"/>
      <c r="BX8" s="810"/>
      <c r="BY8" s="810"/>
      <c r="BZ8" s="810"/>
      <c r="CA8" s="810"/>
      <c r="CB8" s="810"/>
      <c r="CC8" s="810"/>
      <c r="CD8" s="810"/>
      <c r="CE8" s="810"/>
      <c r="CF8" s="810"/>
      <c r="CG8" s="811"/>
      <c r="CH8" s="812">
        <v>2</v>
      </c>
      <c r="CI8" s="813"/>
      <c r="CJ8" s="813"/>
      <c r="CK8" s="813"/>
      <c r="CL8" s="814"/>
      <c r="CM8" s="812">
        <v>10</v>
      </c>
      <c r="CN8" s="813"/>
      <c r="CO8" s="813"/>
      <c r="CP8" s="813"/>
      <c r="CQ8" s="814"/>
      <c r="CR8" s="812">
        <v>235</v>
      </c>
      <c r="CS8" s="813"/>
      <c r="CT8" s="813"/>
      <c r="CU8" s="813"/>
      <c r="CV8" s="814"/>
      <c r="CW8" s="812" t="s">
        <v>512</v>
      </c>
      <c r="CX8" s="813"/>
      <c r="CY8" s="813"/>
      <c r="CZ8" s="813"/>
      <c r="DA8" s="814"/>
      <c r="DB8" s="812">
        <v>24</v>
      </c>
      <c r="DC8" s="813"/>
      <c r="DD8" s="813"/>
      <c r="DE8" s="813"/>
      <c r="DF8" s="814"/>
      <c r="DG8" s="812" t="s">
        <v>512</v>
      </c>
      <c r="DH8" s="813"/>
      <c r="DI8" s="813"/>
      <c r="DJ8" s="813"/>
      <c r="DK8" s="814"/>
      <c r="DL8" s="812" t="s">
        <v>512</v>
      </c>
      <c r="DM8" s="813"/>
      <c r="DN8" s="813"/>
      <c r="DO8" s="813"/>
      <c r="DP8" s="814"/>
      <c r="DQ8" s="812" t="s">
        <v>512</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215</v>
      </c>
      <c r="R9" s="820"/>
      <c r="S9" s="820"/>
      <c r="T9" s="820"/>
      <c r="U9" s="820"/>
      <c r="V9" s="820">
        <v>213</v>
      </c>
      <c r="W9" s="820"/>
      <c r="X9" s="820"/>
      <c r="Y9" s="820"/>
      <c r="Z9" s="820"/>
      <c r="AA9" s="820">
        <v>2</v>
      </c>
      <c r="AB9" s="820"/>
      <c r="AC9" s="820"/>
      <c r="AD9" s="820"/>
      <c r="AE9" s="821"/>
      <c r="AF9" s="822">
        <v>2</v>
      </c>
      <c r="AG9" s="823"/>
      <c r="AH9" s="823"/>
      <c r="AI9" s="823"/>
      <c r="AJ9" s="824"/>
      <c r="AK9" s="805">
        <v>145</v>
      </c>
      <c r="AL9" s="806"/>
      <c r="AM9" s="806"/>
      <c r="AN9" s="806"/>
      <c r="AO9" s="806"/>
      <c r="AP9" s="806">
        <v>972</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577</v>
      </c>
      <c r="BT9" s="810"/>
      <c r="BU9" s="810"/>
      <c r="BV9" s="810"/>
      <c r="BW9" s="810"/>
      <c r="BX9" s="810"/>
      <c r="BY9" s="810"/>
      <c r="BZ9" s="810"/>
      <c r="CA9" s="810"/>
      <c r="CB9" s="810"/>
      <c r="CC9" s="810"/>
      <c r="CD9" s="810"/>
      <c r="CE9" s="810"/>
      <c r="CF9" s="810"/>
      <c r="CG9" s="811"/>
      <c r="CH9" s="812">
        <v>12</v>
      </c>
      <c r="CI9" s="813"/>
      <c r="CJ9" s="813"/>
      <c r="CK9" s="813"/>
      <c r="CL9" s="814"/>
      <c r="CM9" s="812">
        <v>191</v>
      </c>
      <c r="CN9" s="813"/>
      <c r="CO9" s="813"/>
      <c r="CP9" s="813"/>
      <c r="CQ9" s="814"/>
      <c r="CR9" s="812">
        <v>20</v>
      </c>
      <c r="CS9" s="813"/>
      <c r="CT9" s="813"/>
      <c r="CU9" s="813"/>
      <c r="CV9" s="814"/>
      <c r="CW9" s="812" t="s">
        <v>512</v>
      </c>
      <c r="CX9" s="813"/>
      <c r="CY9" s="813"/>
      <c r="CZ9" s="813"/>
      <c r="DA9" s="814"/>
      <c r="DB9" s="812" t="s">
        <v>512</v>
      </c>
      <c r="DC9" s="813"/>
      <c r="DD9" s="813"/>
      <c r="DE9" s="813"/>
      <c r="DF9" s="814"/>
      <c r="DG9" s="812" t="s">
        <v>512</v>
      </c>
      <c r="DH9" s="813"/>
      <c r="DI9" s="813"/>
      <c r="DJ9" s="813"/>
      <c r="DK9" s="814"/>
      <c r="DL9" s="812" t="s">
        <v>512</v>
      </c>
      <c r="DM9" s="813"/>
      <c r="DN9" s="813"/>
      <c r="DO9" s="813"/>
      <c r="DP9" s="814"/>
      <c r="DQ9" s="812" t="s">
        <v>512</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173</v>
      </c>
      <c r="R10" s="820"/>
      <c r="S10" s="820"/>
      <c r="T10" s="820"/>
      <c r="U10" s="820"/>
      <c r="V10" s="820">
        <v>166</v>
      </c>
      <c r="W10" s="820"/>
      <c r="X10" s="820"/>
      <c r="Y10" s="820"/>
      <c r="Z10" s="820"/>
      <c r="AA10" s="820">
        <v>7</v>
      </c>
      <c r="AB10" s="820"/>
      <c r="AC10" s="820"/>
      <c r="AD10" s="820"/>
      <c r="AE10" s="821"/>
      <c r="AF10" s="822">
        <v>7</v>
      </c>
      <c r="AG10" s="823"/>
      <c r="AH10" s="823"/>
      <c r="AI10" s="823"/>
      <c r="AJ10" s="824"/>
      <c r="AK10" s="805">
        <v>112</v>
      </c>
      <c r="AL10" s="806"/>
      <c r="AM10" s="806"/>
      <c r="AN10" s="806"/>
      <c r="AO10" s="806"/>
      <c r="AP10" s="806" t="s">
        <v>560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578</v>
      </c>
      <c r="BT10" s="810"/>
      <c r="BU10" s="810"/>
      <c r="BV10" s="810"/>
      <c r="BW10" s="810"/>
      <c r="BX10" s="810"/>
      <c r="BY10" s="810"/>
      <c r="BZ10" s="810"/>
      <c r="CA10" s="810"/>
      <c r="CB10" s="810"/>
      <c r="CC10" s="810"/>
      <c r="CD10" s="810"/>
      <c r="CE10" s="810"/>
      <c r="CF10" s="810"/>
      <c r="CG10" s="811"/>
      <c r="CH10" s="812">
        <v>2</v>
      </c>
      <c r="CI10" s="813"/>
      <c r="CJ10" s="813"/>
      <c r="CK10" s="813"/>
      <c r="CL10" s="814"/>
      <c r="CM10" s="812">
        <v>431</v>
      </c>
      <c r="CN10" s="813"/>
      <c r="CO10" s="813"/>
      <c r="CP10" s="813"/>
      <c r="CQ10" s="814"/>
      <c r="CR10" s="812">
        <v>300</v>
      </c>
      <c r="CS10" s="813"/>
      <c r="CT10" s="813"/>
      <c r="CU10" s="813"/>
      <c r="CV10" s="814"/>
      <c r="CW10" s="812">
        <v>105</v>
      </c>
      <c r="CX10" s="813"/>
      <c r="CY10" s="813"/>
      <c r="CZ10" s="813"/>
      <c r="DA10" s="814"/>
      <c r="DB10" s="812" t="s">
        <v>512</v>
      </c>
      <c r="DC10" s="813"/>
      <c r="DD10" s="813"/>
      <c r="DE10" s="813"/>
      <c r="DF10" s="814"/>
      <c r="DG10" s="812" t="s">
        <v>512</v>
      </c>
      <c r="DH10" s="813"/>
      <c r="DI10" s="813"/>
      <c r="DJ10" s="813"/>
      <c r="DK10" s="814"/>
      <c r="DL10" s="812" t="s">
        <v>512</v>
      </c>
      <c r="DM10" s="813"/>
      <c r="DN10" s="813"/>
      <c r="DO10" s="813"/>
      <c r="DP10" s="814"/>
      <c r="DQ10" s="812" t="s">
        <v>512</v>
      </c>
      <c r="DR10" s="813"/>
      <c r="DS10" s="813"/>
      <c r="DT10" s="813"/>
      <c r="DU10" s="814"/>
      <c r="DV10" s="809"/>
      <c r="DW10" s="810"/>
      <c r="DX10" s="810"/>
      <c r="DY10" s="810"/>
      <c r="DZ10" s="815"/>
      <c r="EA10" s="234"/>
    </row>
    <row r="11" spans="1:131" s="235" customFormat="1" ht="26.25" customHeight="1" x14ac:dyDescent="0.2">
      <c r="A11" s="238">
        <v>5</v>
      </c>
      <c r="B11" s="816" t="s">
        <v>378</v>
      </c>
      <c r="C11" s="817"/>
      <c r="D11" s="817"/>
      <c r="E11" s="817"/>
      <c r="F11" s="817"/>
      <c r="G11" s="817"/>
      <c r="H11" s="817"/>
      <c r="I11" s="817"/>
      <c r="J11" s="817"/>
      <c r="K11" s="817"/>
      <c r="L11" s="817"/>
      <c r="M11" s="817"/>
      <c r="N11" s="817"/>
      <c r="O11" s="817"/>
      <c r="P11" s="818"/>
      <c r="Q11" s="819">
        <v>1186</v>
      </c>
      <c r="R11" s="820"/>
      <c r="S11" s="820"/>
      <c r="T11" s="820"/>
      <c r="U11" s="820"/>
      <c r="V11" s="820">
        <v>1186</v>
      </c>
      <c r="W11" s="820"/>
      <c r="X11" s="820"/>
      <c r="Y11" s="820"/>
      <c r="Z11" s="820"/>
      <c r="AA11" s="820" t="s">
        <v>561</v>
      </c>
      <c r="AB11" s="820"/>
      <c r="AC11" s="820"/>
      <c r="AD11" s="820"/>
      <c r="AE11" s="821"/>
      <c r="AF11" s="822" t="s">
        <v>122</v>
      </c>
      <c r="AG11" s="823"/>
      <c r="AH11" s="823"/>
      <c r="AI11" s="823"/>
      <c r="AJ11" s="824"/>
      <c r="AK11" s="805" t="s">
        <v>564</v>
      </c>
      <c r="AL11" s="806"/>
      <c r="AM11" s="806"/>
      <c r="AN11" s="806"/>
      <c r="AO11" s="806"/>
      <c r="AP11" s="806">
        <v>22459</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579</v>
      </c>
      <c r="BT11" s="810"/>
      <c r="BU11" s="810"/>
      <c r="BV11" s="810"/>
      <c r="BW11" s="810"/>
      <c r="BX11" s="810"/>
      <c r="BY11" s="810"/>
      <c r="BZ11" s="810"/>
      <c r="CA11" s="810"/>
      <c r="CB11" s="810"/>
      <c r="CC11" s="810"/>
      <c r="CD11" s="810"/>
      <c r="CE11" s="810"/>
      <c r="CF11" s="810"/>
      <c r="CG11" s="811"/>
      <c r="CH11" s="812">
        <v>-13</v>
      </c>
      <c r="CI11" s="813"/>
      <c r="CJ11" s="813"/>
      <c r="CK11" s="813"/>
      <c r="CL11" s="814"/>
      <c r="CM11" s="812">
        <v>-84</v>
      </c>
      <c r="CN11" s="813"/>
      <c r="CO11" s="813"/>
      <c r="CP11" s="813"/>
      <c r="CQ11" s="814"/>
      <c r="CR11" s="812">
        <v>52</v>
      </c>
      <c r="CS11" s="813"/>
      <c r="CT11" s="813"/>
      <c r="CU11" s="813"/>
      <c r="CV11" s="814"/>
      <c r="CW11" s="812" t="s">
        <v>560</v>
      </c>
      <c r="CX11" s="813"/>
      <c r="CY11" s="813"/>
      <c r="CZ11" s="813"/>
      <c r="DA11" s="814"/>
      <c r="DB11" s="812">
        <v>103</v>
      </c>
      <c r="DC11" s="813"/>
      <c r="DD11" s="813"/>
      <c r="DE11" s="813"/>
      <c r="DF11" s="814"/>
      <c r="DG11" s="812" t="s">
        <v>512</v>
      </c>
      <c r="DH11" s="813"/>
      <c r="DI11" s="813"/>
      <c r="DJ11" s="813"/>
      <c r="DK11" s="814"/>
      <c r="DL11" s="812" t="s">
        <v>512</v>
      </c>
      <c r="DM11" s="813"/>
      <c r="DN11" s="813"/>
      <c r="DO11" s="813"/>
      <c r="DP11" s="814"/>
      <c r="DQ11" s="812" t="s">
        <v>512</v>
      </c>
      <c r="DR11" s="813"/>
      <c r="DS11" s="813"/>
      <c r="DT11" s="813"/>
      <c r="DU11" s="814"/>
      <c r="DV11" s="809"/>
      <c r="DW11" s="810"/>
      <c r="DX11" s="810"/>
      <c r="DY11" s="810"/>
      <c r="DZ11" s="815"/>
      <c r="EA11" s="234"/>
    </row>
    <row r="12" spans="1:131" s="235" customFormat="1" ht="26.25" customHeight="1" x14ac:dyDescent="0.2">
      <c r="A12" s="238">
        <v>6</v>
      </c>
      <c r="B12" s="816" t="s">
        <v>379</v>
      </c>
      <c r="C12" s="817"/>
      <c r="D12" s="817"/>
      <c r="E12" s="817"/>
      <c r="F12" s="817"/>
      <c r="G12" s="817"/>
      <c r="H12" s="817"/>
      <c r="I12" s="817"/>
      <c r="J12" s="817"/>
      <c r="K12" s="817"/>
      <c r="L12" s="817"/>
      <c r="M12" s="817"/>
      <c r="N12" s="817"/>
      <c r="O12" s="817"/>
      <c r="P12" s="818"/>
      <c r="Q12" s="819">
        <v>1333</v>
      </c>
      <c r="R12" s="820"/>
      <c r="S12" s="820"/>
      <c r="T12" s="820"/>
      <c r="U12" s="820"/>
      <c r="V12" s="820">
        <v>1332</v>
      </c>
      <c r="W12" s="820"/>
      <c r="X12" s="820"/>
      <c r="Y12" s="820"/>
      <c r="Z12" s="820"/>
      <c r="AA12" s="820">
        <v>1</v>
      </c>
      <c r="AB12" s="820"/>
      <c r="AC12" s="820"/>
      <c r="AD12" s="820"/>
      <c r="AE12" s="821"/>
      <c r="AF12" s="822">
        <v>1</v>
      </c>
      <c r="AG12" s="823"/>
      <c r="AH12" s="823"/>
      <c r="AI12" s="823"/>
      <c r="AJ12" s="824"/>
      <c r="AK12" s="805">
        <v>161</v>
      </c>
      <c r="AL12" s="806"/>
      <c r="AM12" s="806"/>
      <c r="AN12" s="806"/>
      <c r="AO12" s="806"/>
      <c r="AP12" s="806" t="s">
        <v>562</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580</v>
      </c>
      <c r="BT12" s="810"/>
      <c r="BU12" s="810"/>
      <c r="BV12" s="810"/>
      <c r="BW12" s="810"/>
      <c r="BX12" s="810"/>
      <c r="BY12" s="810"/>
      <c r="BZ12" s="810"/>
      <c r="CA12" s="810"/>
      <c r="CB12" s="810"/>
      <c r="CC12" s="810"/>
      <c r="CD12" s="810"/>
      <c r="CE12" s="810"/>
      <c r="CF12" s="810"/>
      <c r="CG12" s="811"/>
      <c r="CH12" s="812">
        <v>-2</v>
      </c>
      <c r="CI12" s="813"/>
      <c r="CJ12" s="813"/>
      <c r="CK12" s="813"/>
      <c r="CL12" s="814"/>
      <c r="CM12" s="812">
        <v>-63</v>
      </c>
      <c r="CN12" s="813"/>
      <c r="CO12" s="813"/>
      <c r="CP12" s="813"/>
      <c r="CQ12" s="814"/>
      <c r="CR12" s="812">
        <v>30</v>
      </c>
      <c r="CS12" s="813"/>
      <c r="CT12" s="813"/>
      <c r="CU12" s="813"/>
      <c r="CV12" s="814"/>
      <c r="CW12" s="812" t="s">
        <v>512</v>
      </c>
      <c r="CX12" s="813"/>
      <c r="CY12" s="813"/>
      <c r="CZ12" s="813"/>
      <c r="DA12" s="814"/>
      <c r="DB12" s="812">
        <v>51</v>
      </c>
      <c r="DC12" s="813"/>
      <c r="DD12" s="813"/>
      <c r="DE12" s="813"/>
      <c r="DF12" s="814"/>
      <c r="DG12" s="812" t="s">
        <v>512</v>
      </c>
      <c r="DH12" s="813"/>
      <c r="DI12" s="813"/>
      <c r="DJ12" s="813"/>
      <c r="DK12" s="814"/>
      <c r="DL12" s="812" t="s">
        <v>512</v>
      </c>
      <c r="DM12" s="813"/>
      <c r="DN12" s="813"/>
      <c r="DO12" s="813"/>
      <c r="DP12" s="814"/>
      <c r="DQ12" s="812" t="s">
        <v>512</v>
      </c>
      <c r="DR12" s="813"/>
      <c r="DS12" s="813"/>
      <c r="DT12" s="813"/>
      <c r="DU12" s="814"/>
      <c r="DV12" s="809"/>
      <c r="DW12" s="810"/>
      <c r="DX12" s="810"/>
      <c r="DY12" s="810"/>
      <c r="DZ12" s="815"/>
      <c r="EA12" s="234"/>
    </row>
    <row r="13" spans="1:131" s="235" customFormat="1" ht="26.25" customHeight="1" x14ac:dyDescent="0.2">
      <c r="A13" s="238">
        <v>7</v>
      </c>
      <c r="B13" s="816" t="s">
        <v>380</v>
      </c>
      <c r="C13" s="817"/>
      <c r="D13" s="817"/>
      <c r="E13" s="817"/>
      <c r="F13" s="817"/>
      <c r="G13" s="817"/>
      <c r="H13" s="817"/>
      <c r="I13" s="817"/>
      <c r="J13" s="817"/>
      <c r="K13" s="817"/>
      <c r="L13" s="817"/>
      <c r="M13" s="817"/>
      <c r="N13" s="817"/>
      <c r="O13" s="817"/>
      <c r="P13" s="818"/>
      <c r="Q13" s="819">
        <v>86</v>
      </c>
      <c r="R13" s="820"/>
      <c r="S13" s="820"/>
      <c r="T13" s="820"/>
      <c r="U13" s="820"/>
      <c r="V13" s="820">
        <v>61</v>
      </c>
      <c r="W13" s="820"/>
      <c r="X13" s="820"/>
      <c r="Y13" s="820"/>
      <c r="Z13" s="820"/>
      <c r="AA13" s="820">
        <v>26</v>
      </c>
      <c r="AB13" s="820"/>
      <c r="AC13" s="820"/>
      <c r="AD13" s="820"/>
      <c r="AE13" s="821"/>
      <c r="AF13" s="822">
        <v>26</v>
      </c>
      <c r="AG13" s="823"/>
      <c r="AH13" s="823"/>
      <c r="AI13" s="823"/>
      <c r="AJ13" s="824"/>
      <c r="AK13" s="805">
        <v>7</v>
      </c>
      <c r="AL13" s="806"/>
      <c r="AM13" s="806"/>
      <c r="AN13" s="806"/>
      <c r="AO13" s="806"/>
      <c r="AP13" s="806" t="s">
        <v>560</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581</v>
      </c>
      <c r="BT13" s="810"/>
      <c r="BU13" s="810"/>
      <c r="BV13" s="810"/>
      <c r="BW13" s="810"/>
      <c r="BX13" s="810"/>
      <c r="BY13" s="810"/>
      <c r="BZ13" s="810"/>
      <c r="CA13" s="810"/>
      <c r="CB13" s="810"/>
      <c r="CC13" s="810"/>
      <c r="CD13" s="810"/>
      <c r="CE13" s="810"/>
      <c r="CF13" s="810"/>
      <c r="CG13" s="811"/>
      <c r="CH13" s="812">
        <v>-7</v>
      </c>
      <c r="CI13" s="813"/>
      <c r="CJ13" s="813"/>
      <c r="CK13" s="813"/>
      <c r="CL13" s="814"/>
      <c r="CM13" s="812">
        <v>123</v>
      </c>
      <c r="CN13" s="813"/>
      <c r="CO13" s="813"/>
      <c r="CP13" s="813"/>
      <c r="CQ13" s="814"/>
      <c r="CR13" s="812">
        <v>30</v>
      </c>
      <c r="CS13" s="813"/>
      <c r="CT13" s="813"/>
      <c r="CU13" s="813"/>
      <c r="CV13" s="814"/>
      <c r="CW13" s="812">
        <v>2</v>
      </c>
      <c r="CX13" s="813"/>
      <c r="CY13" s="813"/>
      <c r="CZ13" s="813"/>
      <c r="DA13" s="814"/>
      <c r="DB13" s="812" t="s">
        <v>512</v>
      </c>
      <c r="DC13" s="813"/>
      <c r="DD13" s="813"/>
      <c r="DE13" s="813"/>
      <c r="DF13" s="814"/>
      <c r="DG13" s="812" t="s">
        <v>512</v>
      </c>
      <c r="DH13" s="813"/>
      <c r="DI13" s="813"/>
      <c r="DJ13" s="813"/>
      <c r="DK13" s="814"/>
      <c r="DL13" s="812" t="s">
        <v>512</v>
      </c>
      <c r="DM13" s="813"/>
      <c r="DN13" s="813"/>
      <c r="DO13" s="813"/>
      <c r="DP13" s="814"/>
      <c r="DQ13" s="812" t="s">
        <v>512</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582</v>
      </c>
      <c r="BT14" s="810"/>
      <c r="BU14" s="810"/>
      <c r="BV14" s="810"/>
      <c r="BW14" s="810"/>
      <c r="BX14" s="810"/>
      <c r="BY14" s="810"/>
      <c r="BZ14" s="810"/>
      <c r="CA14" s="810"/>
      <c r="CB14" s="810"/>
      <c r="CC14" s="810"/>
      <c r="CD14" s="810"/>
      <c r="CE14" s="810"/>
      <c r="CF14" s="810"/>
      <c r="CG14" s="811"/>
      <c r="CH14" s="812">
        <v>30</v>
      </c>
      <c r="CI14" s="813"/>
      <c r="CJ14" s="813"/>
      <c r="CK14" s="813"/>
      <c r="CL14" s="814"/>
      <c r="CM14" s="812">
        <v>3989</v>
      </c>
      <c r="CN14" s="813"/>
      <c r="CO14" s="813"/>
      <c r="CP14" s="813"/>
      <c r="CQ14" s="814"/>
      <c r="CR14" s="812">
        <v>3608</v>
      </c>
      <c r="CS14" s="813"/>
      <c r="CT14" s="813"/>
      <c r="CU14" s="813"/>
      <c r="CV14" s="814"/>
      <c r="CW14" s="812">
        <v>1157</v>
      </c>
      <c r="CX14" s="813"/>
      <c r="CY14" s="813"/>
      <c r="CZ14" s="813"/>
      <c r="DA14" s="814"/>
      <c r="DB14" s="812" t="s">
        <v>512</v>
      </c>
      <c r="DC14" s="813"/>
      <c r="DD14" s="813"/>
      <c r="DE14" s="813"/>
      <c r="DF14" s="814"/>
      <c r="DG14" s="812" t="s">
        <v>512</v>
      </c>
      <c r="DH14" s="813"/>
      <c r="DI14" s="813"/>
      <c r="DJ14" s="813"/>
      <c r="DK14" s="814"/>
      <c r="DL14" s="812" t="s">
        <v>512</v>
      </c>
      <c r="DM14" s="813"/>
      <c r="DN14" s="813"/>
      <c r="DO14" s="813"/>
      <c r="DP14" s="814"/>
      <c r="DQ14" s="812" t="s">
        <v>512</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583</v>
      </c>
      <c r="BT15" s="810"/>
      <c r="BU15" s="810"/>
      <c r="BV15" s="810"/>
      <c r="BW15" s="810"/>
      <c r="BX15" s="810"/>
      <c r="BY15" s="810"/>
      <c r="BZ15" s="810"/>
      <c r="CA15" s="810"/>
      <c r="CB15" s="810"/>
      <c r="CC15" s="810"/>
      <c r="CD15" s="810"/>
      <c r="CE15" s="810"/>
      <c r="CF15" s="810"/>
      <c r="CG15" s="811"/>
      <c r="CH15" s="812">
        <v>-1909</v>
      </c>
      <c r="CI15" s="813"/>
      <c r="CJ15" s="813"/>
      <c r="CK15" s="813"/>
      <c r="CL15" s="814"/>
      <c r="CM15" s="812">
        <v>-2359</v>
      </c>
      <c r="CN15" s="813"/>
      <c r="CO15" s="813"/>
      <c r="CP15" s="813"/>
      <c r="CQ15" s="814"/>
      <c r="CR15" s="812">
        <v>3980</v>
      </c>
      <c r="CS15" s="813"/>
      <c r="CT15" s="813"/>
      <c r="CU15" s="813"/>
      <c r="CV15" s="814"/>
      <c r="CW15" s="812">
        <v>1224</v>
      </c>
      <c r="CX15" s="813"/>
      <c r="CY15" s="813"/>
      <c r="CZ15" s="813"/>
      <c r="DA15" s="814"/>
      <c r="DB15" s="812">
        <v>22459</v>
      </c>
      <c r="DC15" s="813"/>
      <c r="DD15" s="813"/>
      <c r="DE15" s="813"/>
      <c r="DF15" s="814"/>
      <c r="DG15" s="812" t="s">
        <v>512</v>
      </c>
      <c r="DH15" s="813"/>
      <c r="DI15" s="813"/>
      <c r="DJ15" s="813"/>
      <c r="DK15" s="814"/>
      <c r="DL15" s="812" t="s">
        <v>512</v>
      </c>
      <c r="DM15" s="813"/>
      <c r="DN15" s="813"/>
      <c r="DO15" s="813"/>
      <c r="DP15" s="814"/>
      <c r="DQ15" s="812" t="s">
        <v>512</v>
      </c>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584</v>
      </c>
      <c r="BT16" s="810"/>
      <c r="BU16" s="810"/>
      <c r="BV16" s="810"/>
      <c r="BW16" s="810"/>
      <c r="BX16" s="810"/>
      <c r="BY16" s="810"/>
      <c r="BZ16" s="810"/>
      <c r="CA16" s="810"/>
      <c r="CB16" s="810"/>
      <c r="CC16" s="810"/>
      <c r="CD16" s="810"/>
      <c r="CE16" s="810"/>
      <c r="CF16" s="810"/>
      <c r="CG16" s="811"/>
      <c r="CH16" s="812">
        <v>62</v>
      </c>
      <c r="CI16" s="813"/>
      <c r="CJ16" s="813"/>
      <c r="CK16" s="813"/>
      <c r="CL16" s="814"/>
      <c r="CM16" s="812">
        <v>5661</v>
      </c>
      <c r="CN16" s="813"/>
      <c r="CO16" s="813"/>
      <c r="CP16" s="813"/>
      <c r="CQ16" s="814"/>
      <c r="CR16" s="812">
        <v>504</v>
      </c>
      <c r="CS16" s="813"/>
      <c r="CT16" s="813"/>
      <c r="CU16" s="813"/>
      <c r="CV16" s="814"/>
      <c r="CW16" s="812" t="s">
        <v>512</v>
      </c>
      <c r="CX16" s="813"/>
      <c r="CY16" s="813"/>
      <c r="CZ16" s="813"/>
      <c r="DA16" s="814"/>
      <c r="DB16" s="812" t="s">
        <v>512</v>
      </c>
      <c r="DC16" s="813"/>
      <c r="DD16" s="813"/>
      <c r="DE16" s="813"/>
      <c r="DF16" s="814"/>
      <c r="DG16" s="812" t="s">
        <v>512</v>
      </c>
      <c r="DH16" s="813"/>
      <c r="DI16" s="813"/>
      <c r="DJ16" s="813"/>
      <c r="DK16" s="814"/>
      <c r="DL16" s="812" t="s">
        <v>512</v>
      </c>
      <c r="DM16" s="813"/>
      <c r="DN16" s="813"/>
      <c r="DO16" s="813"/>
      <c r="DP16" s="814"/>
      <c r="DQ16" s="812" t="s">
        <v>512</v>
      </c>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382</v>
      </c>
      <c r="B23" s="825" t="s">
        <v>383</v>
      </c>
      <c r="C23" s="826"/>
      <c r="D23" s="826"/>
      <c r="E23" s="826"/>
      <c r="F23" s="826"/>
      <c r="G23" s="826"/>
      <c r="H23" s="826"/>
      <c r="I23" s="826"/>
      <c r="J23" s="826"/>
      <c r="K23" s="826"/>
      <c r="L23" s="826"/>
      <c r="M23" s="826"/>
      <c r="N23" s="826"/>
      <c r="O23" s="826"/>
      <c r="P23" s="827"/>
      <c r="Q23" s="828">
        <v>157847</v>
      </c>
      <c r="R23" s="829"/>
      <c r="S23" s="829"/>
      <c r="T23" s="829"/>
      <c r="U23" s="829"/>
      <c r="V23" s="829">
        <v>154935</v>
      </c>
      <c r="W23" s="829"/>
      <c r="X23" s="829"/>
      <c r="Y23" s="829"/>
      <c r="Z23" s="829"/>
      <c r="AA23" s="829">
        <v>2911</v>
      </c>
      <c r="AB23" s="829"/>
      <c r="AC23" s="829"/>
      <c r="AD23" s="829"/>
      <c r="AE23" s="830"/>
      <c r="AF23" s="831">
        <v>1896</v>
      </c>
      <c r="AG23" s="829"/>
      <c r="AH23" s="829"/>
      <c r="AI23" s="829"/>
      <c r="AJ23" s="832"/>
      <c r="AK23" s="833"/>
      <c r="AL23" s="834"/>
      <c r="AM23" s="834"/>
      <c r="AN23" s="834"/>
      <c r="AO23" s="834"/>
      <c r="AP23" s="829">
        <v>168242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386</v>
      </c>
      <c r="R26" s="770"/>
      <c r="S26" s="770"/>
      <c r="T26" s="770"/>
      <c r="U26" s="771"/>
      <c r="V26" s="769" t="s">
        <v>387</v>
      </c>
      <c r="W26" s="770"/>
      <c r="X26" s="770"/>
      <c r="Y26" s="770"/>
      <c r="Z26" s="771"/>
      <c r="AA26" s="769" t="s">
        <v>388</v>
      </c>
      <c r="AB26" s="770"/>
      <c r="AC26" s="770"/>
      <c r="AD26" s="770"/>
      <c r="AE26" s="770"/>
      <c r="AF26" s="850" t="s">
        <v>389</v>
      </c>
      <c r="AG26" s="851"/>
      <c r="AH26" s="851"/>
      <c r="AI26" s="851"/>
      <c r="AJ26" s="852"/>
      <c r="AK26" s="770" t="s">
        <v>390</v>
      </c>
      <c r="AL26" s="770"/>
      <c r="AM26" s="770"/>
      <c r="AN26" s="770"/>
      <c r="AO26" s="771"/>
      <c r="AP26" s="769" t="s">
        <v>391</v>
      </c>
      <c r="AQ26" s="770"/>
      <c r="AR26" s="770"/>
      <c r="AS26" s="770"/>
      <c r="AT26" s="771"/>
      <c r="AU26" s="769" t="s">
        <v>392</v>
      </c>
      <c r="AV26" s="770"/>
      <c r="AW26" s="770"/>
      <c r="AX26" s="770"/>
      <c r="AY26" s="771"/>
      <c r="AZ26" s="769" t="s">
        <v>393</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394</v>
      </c>
      <c r="C28" s="786"/>
      <c r="D28" s="786"/>
      <c r="E28" s="786"/>
      <c r="F28" s="786"/>
      <c r="G28" s="786"/>
      <c r="H28" s="786"/>
      <c r="I28" s="786"/>
      <c r="J28" s="786"/>
      <c r="K28" s="786"/>
      <c r="L28" s="786"/>
      <c r="M28" s="786"/>
      <c r="N28" s="786"/>
      <c r="O28" s="786"/>
      <c r="P28" s="787"/>
      <c r="Q28" s="858">
        <v>29906</v>
      </c>
      <c r="R28" s="859"/>
      <c r="S28" s="859"/>
      <c r="T28" s="859"/>
      <c r="U28" s="859"/>
      <c r="V28" s="859">
        <v>29728</v>
      </c>
      <c r="W28" s="859"/>
      <c r="X28" s="859"/>
      <c r="Y28" s="859"/>
      <c r="Z28" s="859"/>
      <c r="AA28" s="859">
        <v>178</v>
      </c>
      <c r="AB28" s="859"/>
      <c r="AC28" s="859"/>
      <c r="AD28" s="859"/>
      <c r="AE28" s="860"/>
      <c r="AF28" s="861">
        <v>178</v>
      </c>
      <c r="AG28" s="859"/>
      <c r="AH28" s="859"/>
      <c r="AI28" s="859"/>
      <c r="AJ28" s="862"/>
      <c r="AK28" s="863">
        <v>2444</v>
      </c>
      <c r="AL28" s="864"/>
      <c r="AM28" s="864"/>
      <c r="AN28" s="864"/>
      <c r="AO28" s="864"/>
      <c r="AP28" s="864" t="s">
        <v>560</v>
      </c>
      <c r="AQ28" s="864"/>
      <c r="AR28" s="864"/>
      <c r="AS28" s="864"/>
      <c r="AT28" s="864"/>
      <c r="AU28" s="864" t="s">
        <v>560</v>
      </c>
      <c r="AV28" s="864"/>
      <c r="AW28" s="864"/>
      <c r="AX28" s="864"/>
      <c r="AY28" s="864"/>
      <c r="AZ28" s="865" t="s">
        <v>566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395</v>
      </c>
      <c r="C29" s="817"/>
      <c r="D29" s="817"/>
      <c r="E29" s="817"/>
      <c r="F29" s="817"/>
      <c r="G29" s="817"/>
      <c r="H29" s="817"/>
      <c r="I29" s="817"/>
      <c r="J29" s="817"/>
      <c r="K29" s="817"/>
      <c r="L29" s="817"/>
      <c r="M29" s="817"/>
      <c r="N29" s="817"/>
      <c r="O29" s="817"/>
      <c r="P29" s="818"/>
      <c r="Q29" s="819">
        <v>33271</v>
      </c>
      <c r="R29" s="820"/>
      <c r="S29" s="820"/>
      <c r="T29" s="820"/>
      <c r="U29" s="820"/>
      <c r="V29" s="820">
        <v>31918</v>
      </c>
      <c r="W29" s="820"/>
      <c r="X29" s="820"/>
      <c r="Y29" s="820"/>
      <c r="Z29" s="820"/>
      <c r="AA29" s="820">
        <v>1353</v>
      </c>
      <c r="AB29" s="820"/>
      <c r="AC29" s="820"/>
      <c r="AD29" s="820"/>
      <c r="AE29" s="821"/>
      <c r="AF29" s="822">
        <v>1353</v>
      </c>
      <c r="AG29" s="823"/>
      <c r="AH29" s="823"/>
      <c r="AI29" s="823"/>
      <c r="AJ29" s="824"/>
      <c r="AK29" s="870">
        <v>4691</v>
      </c>
      <c r="AL29" s="866"/>
      <c r="AM29" s="866"/>
      <c r="AN29" s="866"/>
      <c r="AO29" s="866"/>
      <c r="AP29" s="866" t="s">
        <v>560</v>
      </c>
      <c r="AQ29" s="866"/>
      <c r="AR29" s="866"/>
      <c r="AS29" s="866"/>
      <c r="AT29" s="866"/>
      <c r="AU29" s="866" t="s">
        <v>560</v>
      </c>
      <c r="AV29" s="866"/>
      <c r="AW29" s="866"/>
      <c r="AX29" s="866"/>
      <c r="AY29" s="866"/>
      <c r="AZ29" s="867" t="s">
        <v>560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396</v>
      </c>
      <c r="C30" s="817"/>
      <c r="D30" s="817"/>
      <c r="E30" s="817"/>
      <c r="F30" s="817"/>
      <c r="G30" s="817"/>
      <c r="H30" s="817"/>
      <c r="I30" s="817"/>
      <c r="J30" s="817"/>
      <c r="K30" s="817"/>
      <c r="L30" s="817"/>
      <c r="M30" s="817"/>
      <c r="N30" s="817"/>
      <c r="O30" s="817"/>
      <c r="P30" s="818"/>
      <c r="Q30" s="819">
        <v>4260</v>
      </c>
      <c r="R30" s="820"/>
      <c r="S30" s="820"/>
      <c r="T30" s="820"/>
      <c r="U30" s="820"/>
      <c r="V30" s="820">
        <v>4228</v>
      </c>
      <c r="W30" s="820"/>
      <c r="X30" s="820"/>
      <c r="Y30" s="820"/>
      <c r="Z30" s="820"/>
      <c r="AA30" s="820">
        <v>32</v>
      </c>
      <c r="AB30" s="820"/>
      <c r="AC30" s="820"/>
      <c r="AD30" s="820"/>
      <c r="AE30" s="821"/>
      <c r="AF30" s="822">
        <v>32</v>
      </c>
      <c r="AG30" s="823"/>
      <c r="AH30" s="823"/>
      <c r="AI30" s="823"/>
      <c r="AJ30" s="824"/>
      <c r="AK30" s="870">
        <v>969</v>
      </c>
      <c r="AL30" s="866"/>
      <c r="AM30" s="866"/>
      <c r="AN30" s="866"/>
      <c r="AO30" s="866"/>
      <c r="AP30" s="866" t="s">
        <v>560</v>
      </c>
      <c r="AQ30" s="866"/>
      <c r="AR30" s="866"/>
      <c r="AS30" s="866"/>
      <c r="AT30" s="866"/>
      <c r="AU30" s="866" t="s">
        <v>560</v>
      </c>
      <c r="AV30" s="866"/>
      <c r="AW30" s="866"/>
      <c r="AX30" s="866"/>
      <c r="AY30" s="866"/>
      <c r="AZ30" s="867" t="s">
        <v>561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397</v>
      </c>
      <c r="C31" s="817"/>
      <c r="D31" s="817"/>
      <c r="E31" s="817"/>
      <c r="F31" s="817"/>
      <c r="G31" s="817"/>
      <c r="H31" s="817"/>
      <c r="I31" s="817"/>
      <c r="J31" s="817"/>
      <c r="K31" s="817"/>
      <c r="L31" s="817"/>
      <c r="M31" s="817"/>
      <c r="N31" s="817"/>
      <c r="O31" s="817"/>
      <c r="P31" s="818"/>
      <c r="Q31" s="819">
        <v>6955</v>
      </c>
      <c r="R31" s="820"/>
      <c r="S31" s="820"/>
      <c r="T31" s="820"/>
      <c r="U31" s="820"/>
      <c r="V31" s="820">
        <v>6311</v>
      </c>
      <c r="W31" s="820"/>
      <c r="X31" s="820"/>
      <c r="Y31" s="820"/>
      <c r="Z31" s="820"/>
      <c r="AA31" s="820">
        <v>644</v>
      </c>
      <c r="AB31" s="820"/>
      <c r="AC31" s="820"/>
      <c r="AD31" s="820"/>
      <c r="AE31" s="821"/>
      <c r="AF31" s="822">
        <v>12866</v>
      </c>
      <c r="AG31" s="823"/>
      <c r="AH31" s="823"/>
      <c r="AI31" s="823"/>
      <c r="AJ31" s="824"/>
      <c r="AK31" s="870">
        <v>86</v>
      </c>
      <c r="AL31" s="866"/>
      <c r="AM31" s="866"/>
      <c r="AN31" s="866"/>
      <c r="AO31" s="866"/>
      <c r="AP31" s="866">
        <v>23195</v>
      </c>
      <c r="AQ31" s="866"/>
      <c r="AR31" s="866"/>
      <c r="AS31" s="866"/>
      <c r="AT31" s="866"/>
      <c r="AU31" s="866">
        <v>1160</v>
      </c>
      <c r="AV31" s="866"/>
      <c r="AW31" s="866"/>
      <c r="AX31" s="866"/>
      <c r="AY31" s="866"/>
      <c r="AZ31" s="867" t="s">
        <v>563</v>
      </c>
      <c r="BA31" s="867"/>
      <c r="BB31" s="867"/>
      <c r="BC31" s="867"/>
      <c r="BD31" s="867"/>
      <c r="BE31" s="868" t="s">
        <v>398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399</v>
      </c>
      <c r="C32" s="817"/>
      <c r="D32" s="817"/>
      <c r="E32" s="817"/>
      <c r="F32" s="817"/>
      <c r="G32" s="817"/>
      <c r="H32" s="817"/>
      <c r="I32" s="817"/>
      <c r="J32" s="817"/>
      <c r="K32" s="817"/>
      <c r="L32" s="817"/>
      <c r="M32" s="817"/>
      <c r="N32" s="817"/>
      <c r="O32" s="817"/>
      <c r="P32" s="818"/>
      <c r="Q32" s="819">
        <v>10130</v>
      </c>
      <c r="R32" s="820"/>
      <c r="S32" s="820"/>
      <c r="T32" s="820"/>
      <c r="U32" s="820"/>
      <c r="V32" s="820">
        <v>9834</v>
      </c>
      <c r="W32" s="820"/>
      <c r="X32" s="820"/>
      <c r="Y32" s="820"/>
      <c r="Z32" s="820"/>
      <c r="AA32" s="820">
        <v>296</v>
      </c>
      <c r="AB32" s="820"/>
      <c r="AC32" s="820"/>
      <c r="AD32" s="820"/>
      <c r="AE32" s="821"/>
      <c r="AF32" s="822">
        <v>4020</v>
      </c>
      <c r="AG32" s="823"/>
      <c r="AH32" s="823"/>
      <c r="AI32" s="823"/>
      <c r="AJ32" s="824"/>
      <c r="AK32" s="870">
        <v>4161</v>
      </c>
      <c r="AL32" s="866"/>
      <c r="AM32" s="866"/>
      <c r="AN32" s="866"/>
      <c r="AO32" s="866"/>
      <c r="AP32" s="866">
        <v>58289</v>
      </c>
      <c r="AQ32" s="866"/>
      <c r="AR32" s="866"/>
      <c r="AS32" s="866"/>
      <c r="AT32" s="866"/>
      <c r="AU32" s="866">
        <v>33225</v>
      </c>
      <c r="AV32" s="866"/>
      <c r="AW32" s="866"/>
      <c r="AX32" s="866"/>
      <c r="AY32" s="866"/>
      <c r="AZ32" s="867" t="s">
        <v>560</v>
      </c>
      <c r="BA32" s="867"/>
      <c r="BB32" s="867"/>
      <c r="BC32" s="867"/>
      <c r="BD32" s="867"/>
      <c r="BE32" s="868" t="s">
        <v>398</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400</v>
      </c>
      <c r="C33" s="817"/>
      <c r="D33" s="817"/>
      <c r="E33" s="817"/>
      <c r="F33" s="817"/>
      <c r="G33" s="817"/>
      <c r="H33" s="817"/>
      <c r="I33" s="817"/>
      <c r="J33" s="817"/>
      <c r="K33" s="817"/>
      <c r="L33" s="817"/>
      <c r="M33" s="817"/>
      <c r="N33" s="817"/>
      <c r="O33" s="817"/>
      <c r="P33" s="818"/>
      <c r="Q33" s="819">
        <v>533</v>
      </c>
      <c r="R33" s="820"/>
      <c r="S33" s="820"/>
      <c r="T33" s="820"/>
      <c r="U33" s="820"/>
      <c r="V33" s="820">
        <v>516</v>
      </c>
      <c r="W33" s="820"/>
      <c r="X33" s="820"/>
      <c r="Y33" s="820"/>
      <c r="Z33" s="820"/>
      <c r="AA33" s="820">
        <v>17</v>
      </c>
      <c r="AB33" s="820"/>
      <c r="AC33" s="820"/>
      <c r="AD33" s="820"/>
      <c r="AE33" s="821"/>
      <c r="AF33" s="822">
        <v>668</v>
      </c>
      <c r="AG33" s="823"/>
      <c r="AH33" s="823"/>
      <c r="AI33" s="823"/>
      <c r="AJ33" s="824"/>
      <c r="AK33" s="870">
        <v>410</v>
      </c>
      <c r="AL33" s="866"/>
      <c r="AM33" s="866"/>
      <c r="AN33" s="866"/>
      <c r="AO33" s="866"/>
      <c r="AP33" s="866">
        <v>1861</v>
      </c>
      <c r="AQ33" s="866"/>
      <c r="AR33" s="866"/>
      <c r="AS33" s="866"/>
      <c r="AT33" s="866"/>
      <c r="AU33" s="866">
        <v>1732</v>
      </c>
      <c r="AV33" s="866"/>
      <c r="AW33" s="866"/>
      <c r="AX33" s="866"/>
      <c r="AY33" s="866"/>
      <c r="AZ33" s="867" t="s">
        <v>560</v>
      </c>
      <c r="BA33" s="867"/>
      <c r="BB33" s="867"/>
      <c r="BC33" s="867"/>
      <c r="BD33" s="867"/>
      <c r="BE33" s="868" t="s">
        <v>398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401</v>
      </c>
      <c r="C34" s="817"/>
      <c r="D34" s="817"/>
      <c r="E34" s="817"/>
      <c r="F34" s="817"/>
      <c r="G34" s="817"/>
      <c r="H34" s="817"/>
      <c r="I34" s="817"/>
      <c r="J34" s="817"/>
      <c r="K34" s="817"/>
      <c r="L34" s="817"/>
      <c r="M34" s="817"/>
      <c r="N34" s="817"/>
      <c r="O34" s="817"/>
      <c r="P34" s="818"/>
      <c r="Q34" s="819">
        <v>87</v>
      </c>
      <c r="R34" s="820"/>
      <c r="S34" s="820"/>
      <c r="T34" s="820"/>
      <c r="U34" s="820"/>
      <c r="V34" s="820">
        <v>87</v>
      </c>
      <c r="W34" s="820"/>
      <c r="X34" s="820"/>
      <c r="Y34" s="820"/>
      <c r="Z34" s="820"/>
      <c r="AA34" s="820" t="s">
        <v>560</v>
      </c>
      <c r="AB34" s="820"/>
      <c r="AC34" s="820"/>
      <c r="AD34" s="820"/>
      <c r="AE34" s="821"/>
      <c r="AF34" s="822" t="s">
        <v>122</v>
      </c>
      <c r="AG34" s="823"/>
      <c r="AH34" s="823"/>
      <c r="AI34" s="823"/>
      <c r="AJ34" s="824"/>
      <c r="AK34" s="870">
        <v>46</v>
      </c>
      <c r="AL34" s="866"/>
      <c r="AM34" s="866"/>
      <c r="AN34" s="866"/>
      <c r="AO34" s="866"/>
      <c r="AP34" s="866">
        <v>29</v>
      </c>
      <c r="AQ34" s="866"/>
      <c r="AR34" s="866"/>
      <c r="AS34" s="866"/>
      <c r="AT34" s="866"/>
      <c r="AU34" s="866">
        <v>21</v>
      </c>
      <c r="AV34" s="866"/>
      <c r="AW34" s="866"/>
      <c r="AX34" s="866"/>
      <c r="AY34" s="866"/>
      <c r="AZ34" s="867" t="s">
        <v>563</v>
      </c>
      <c r="BA34" s="867"/>
      <c r="BB34" s="867"/>
      <c r="BC34" s="867"/>
      <c r="BD34" s="867"/>
      <c r="BE34" s="868" t="s">
        <v>402</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403</v>
      </c>
      <c r="C35" s="817"/>
      <c r="D35" s="817"/>
      <c r="E35" s="817"/>
      <c r="F35" s="817"/>
      <c r="G35" s="817"/>
      <c r="H35" s="817"/>
      <c r="I35" s="817"/>
      <c r="J35" s="817"/>
      <c r="K35" s="817"/>
      <c r="L35" s="817"/>
      <c r="M35" s="817"/>
      <c r="N35" s="817"/>
      <c r="O35" s="817"/>
      <c r="P35" s="818"/>
      <c r="Q35" s="819">
        <v>432</v>
      </c>
      <c r="R35" s="820"/>
      <c r="S35" s="820"/>
      <c r="T35" s="820"/>
      <c r="U35" s="820"/>
      <c r="V35" s="820">
        <v>411</v>
      </c>
      <c r="W35" s="820"/>
      <c r="X35" s="820"/>
      <c r="Y35" s="820"/>
      <c r="Z35" s="820"/>
      <c r="AA35" s="820">
        <v>21</v>
      </c>
      <c r="AB35" s="820"/>
      <c r="AC35" s="820"/>
      <c r="AD35" s="820"/>
      <c r="AE35" s="821"/>
      <c r="AF35" s="822">
        <v>21</v>
      </c>
      <c r="AG35" s="823"/>
      <c r="AH35" s="823"/>
      <c r="AI35" s="823"/>
      <c r="AJ35" s="824"/>
      <c r="AK35" s="870">
        <v>113</v>
      </c>
      <c r="AL35" s="866"/>
      <c r="AM35" s="866"/>
      <c r="AN35" s="866"/>
      <c r="AO35" s="866"/>
      <c r="AP35" s="866">
        <v>402</v>
      </c>
      <c r="AQ35" s="866"/>
      <c r="AR35" s="866"/>
      <c r="AS35" s="866"/>
      <c r="AT35" s="866"/>
      <c r="AU35" s="866">
        <v>236</v>
      </c>
      <c r="AV35" s="866"/>
      <c r="AW35" s="866"/>
      <c r="AX35" s="866"/>
      <c r="AY35" s="866"/>
      <c r="AZ35" s="867" t="s">
        <v>560</v>
      </c>
      <c r="BA35" s="867"/>
      <c r="BB35" s="867"/>
      <c r="BC35" s="867"/>
      <c r="BD35" s="867"/>
      <c r="BE35" s="868" t="s">
        <v>402</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404</v>
      </c>
      <c r="C36" s="817"/>
      <c r="D36" s="817"/>
      <c r="E36" s="817"/>
      <c r="F36" s="817"/>
      <c r="G36" s="817"/>
      <c r="H36" s="817"/>
      <c r="I36" s="817"/>
      <c r="J36" s="817"/>
      <c r="K36" s="817"/>
      <c r="L36" s="817"/>
      <c r="M36" s="817"/>
      <c r="N36" s="817"/>
      <c r="O36" s="817"/>
      <c r="P36" s="818"/>
      <c r="Q36" s="819">
        <v>486</v>
      </c>
      <c r="R36" s="820"/>
      <c r="S36" s="820"/>
      <c r="T36" s="820"/>
      <c r="U36" s="820"/>
      <c r="V36" s="820">
        <v>486</v>
      </c>
      <c r="W36" s="820"/>
      <c r="X36" s="820"/>
      <c r="Y36" s="820"/>
      <c r="Z36" s="820"/>
      <c r="AA36" s="820" t="s">
        <v>560</v>
      </c>
      <c r="AB36" s="820"/>
      <c r="AC36" s="820"/>
      <c r="AD36" s="820"/>
      <c r="AE36" s="821"/>
      <c r="AF36" s="822">
        <v>0</v>
      </c>
      <c r="AG36" s="823"/>
      <c r="AH36" s="823"/>
      <c r="AI36" s="823"/>
      <c r="AJ36" s="824"/>
      <c r="AK36" s="870">
        <v>386</v>
      </c>
      <c r="AL36" s="866"/>
      <c r="AM36" s="866"/>
      <c r="AN36" s="866"/>
      <c r="AO36" s="866"/>
      <c r="AP36" s="866">
        <v>433</v>
      </c>
      <c r="AQ36" s="866"/>
      <c r="AR36" s="866"/>
      <c r="AS36" s="866"/>
      <c r="AT36" s="866"/>
      <c r="AU36" s="866">
        <v>335</v>
      </c>
      <c r="AV36" s="866"/>
      <c r="AW36" s="866"/>
      <c r="AX36" s="866"/>
      <c r="AY36" s="866"/>
      <c r="AZ36" s="867" t="s">
        <v>563</v>
      </c>
      <c r="BA36" s="867"/>
      <c r="BB36" s="867"/>
      <c r="BC36" s="867"/>
      <c r="BD36" s="867"/>
      <c r="BE36" s="868" t="s">
        <v>402</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405</v>
      </c>
      <c r="C37" s="817"/>
      <c r="D37" s="817"/>
      <c r="E37" s="817"/>
      <c r="F37" s="817"/>
      <c r="G37" s="817"/>
      <c r="H37" s="817"/>
      <c r="I37" s="817"/>
      <c r="J37" s="817"/>
      <c r="K37" s="817"/>
      <c r="L37" s="817"/>
      <c r="M37" s="817"/>
      <c r="N37" s="817"/>
      <c r="O37" s="817"/>
      <c r="P37" s="818"/>
      <c r="Q37" s="819">
        <v>70</v>
      </c>
      <c r="R37" s="820"/>
      <c r="S37" s="820"/>
      <c r="T37" s="820"/>
      <c r="U37" s="820"/>
      <c r="V37" s="820">
        <v>70</v>
      </c>
      <c r="W37" s="820"/>
      <c r="X37" s="820"/>
      <c r="Y37" s="820"/>
      <c r="Z37" s="820"/>
      <c r="AA37" s="820" t="s">
        <v>560</v>
      </c>
      <c r="AB37" s="820"/>
      <c r="AC37" s="820"/>
      <c r="AD37" s="820"/>
      <c r="AE37" s="821"/>
      <c r="AF37" s="822">
        <v>0</v>
      </c>
      <c r="AG37" s="823"/>
      <c r="AH37" s="823"/>
      <c r="AI37" s="823"/>
      <c r="AJ37" s="824"/>
      <c r="AK37" s="870" t="s">
        <v>565</v>
      </c>
      <c r="AL37" s="866"/>
      <c r="AM37" s="866"/>
      <c r="AN37" s="866"/>
      <c r="AO37" s="866"/>
      <c r="AP37" s="866" t="s">
        <v>560</v>
      </c>
      <c r="AQ37" s="866"/>
      <c r="AR37" s="866"/>
      <c r="AS37" s="866"/>
      <c r="AT37" s="866"/>
      <c r="AU37" s="866" t="s">
        <v>564</v>
      </c>
      <c r="AV37" s="866"/>
      <c r="AW37" s="866"/>
      <c r="AX37" s="866"/>
      <c r="AY37" s="866"/>
      <c r="AZ37" s="867" t="s">
        <v>560</v>
      </c>
      <c r="BA37" s="867"/>
      <c r="BB37" s="867"/>
      <c r="BC37" s="867"/>
      <c r="BD37" s="867"/>
      <c r="BE37" s="868" t="s">
        <v>402</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382</v>
      </c>
      <c r="B63" s="825" t="s">
        <v>407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19136</v>
      </c>
      <c r="AG63" s="880"/>
      <c r="AH63" s="880"/>
      <c r="AI63" s="880"/>
      <c r="AJ63" s="881"/>
      <c r="AK63" s="882"/>
      <c r="AL63" s="877"/>
      <c r="AM63" s="877"/>
      <c r="AN63" s="877"/>
      <c r="AO63" s="877"/>
      <c r="AP63" s="880">
        <v>84210</v>
      </c>
      <c r="AQ63" s="880"/>
      <c r="AR63" s="880"/>
      <c r="AS63" s="880"/>
      <c r="AT63" s="880"/>
      <c r="AU63" s="880">
        <v>36708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409</v>
      </c>
      <c r="B66" s="764"/>
      <c r="C66" s="764"/>
      <c r="D66" s="764"/>
      <c r="E66" s="764"/>
      <c r="F66" s="764"/>
      <c r="G66" s="764"/>
      <c r="H66" s="764"/>
      <c r="I66" s="764"/>
      <c r="J66" s="764"/>
      <c r="K66" s="764"/>
      <c r="L66" s="764"/>
      <c r="M66" s="764"/>
      <c r="N66" s="764"/>
      <c r="O66" s="764"/>
      <c r="P66" s="765"/>
      <c r="Q66" s="769" t="s">
        <v>386</v>
      </c>
      <c r="R66" s="770"/>
      <c r="S66" s="770"/>
      <c r="T66" s="770"/>
      <c r="U66" s="771"/>
      <c r="V66" s="769" t="s">
        <v>387</v>
      </c>
      <c r="W66" s="770"/>
      <c r="X66" s="770"/>
      <c r="Y66" s="770"/>
      <c r="Z66" s="771"/>
      <c r="AA66" s="769" t="s">
        <v>388</v>
      </c>
      <c r="AB66" s="770"/>
      <c r="AC66" s="770"/>
      <c r="AD66" s="770"/>
      <c r="AE66" s="771"/>
      <c r="AF66" s="890" t="s">
        <v>389</v>
      </c>
      <c r="AG66" s="851"/>
      <c r="AH66" s="851"/>
      <c r="AI66" s="851"/>
      <c r="AJ66" s="891"/>
      <c r="AK66" s="769" t="s">
        <v>390</v>
      </c>
      <c r="AL66" s="764"/>
      <c r="AM66" s="764"/>
      <c r="AN66" s="764"/>
      <c r="AO66" s="765"/>
      <c r="AP66" s="769" t="s">
        <v>391</v>
      </c>
      <c r="AQ66" s="770"/>
      <c r="AR66" s="770"/>
      <c r="AS66" s="770"/>
      <c r="AT66" s="771"/>
      <c r="AU66" s="769" t="s">
        <v>410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567</v>
      </c>
      <c r="C68" s="906"/>
      <c r="D68" s="906"/>
      <c r="E68" s="906"/>
      <c r="F68" s="906"/>
      <c r="G68" s="906"/>
      <c r="H68" s="906"/>
      <c r="I68" s="906"/>
      <c r="J68" s="906"/>
      <c r="K68" s="906"/>
      <c r="L68" s="906"/>
      <c r="M68" s="906"/>
      <c r="N68" s="906"/>
      <c r="O68" s="906"/>
      <c r="P68" s="907"/>
      <c r="Q68" s="908">
        <v>4627</v>
      </c>
      <c r="R68" s="902"/>
      <c r="S68" s="902"/>
      <c r="T68" s="902"/>
      <c r="U68" s="902"/>
      <c r="V68" s="902">
        <v>4362</v>
      </c>
      <c r="W68" s="902"/>
      <c r="X68" s="902"/>
      <c r="Y68" s="902"/>
      <c r="Z68" s="902"/>
      <c r="AA68" s="902">
        <v>265</v>
      </c>
      <c r="AB68" s="902"/>
      <c r="AC68" s="902"/>
      <c r="AD68" s="902"/>
      <c r="AE68" s="902"/>
      <c r="AF68" s="902">
        <v>265</v>
      </c>
      <c r="AG68" s="902"/>
      <c r="AH68" s="902"/>
      <c r="AI68" s="902"/>
      <c r="AJ68" s="902"/>
      <c r="AK68" s="902">
        <v>7</v>
      </c>
      <c r="AL68" s="902"/>
      <c r="AM68" s="902"/>
      <c r="AN68" s="902"/>
      <c r="AO68" s="902"/>
      <c r="AP68" s="902" t="s">
        <v>571</v>
      </c>
      <c r="AQ68" s="902"/>
      <c r="AR68" s="902"/>
      <c r="AS68" s="902"/>
      <c r="AT68" s="902"/>
      <c r="AU68" s="902" t="s">
        <v>572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568</v>
      </c>
      <c r="C69" s="910"/>
      <c r="D69" s="910"/>
      <c r="E69" s="910"/>
      <c r="F69" s="910"/>
      <c r="G69" s="910"/>
      <c r="H69" s="910"/>
      <c r="I69" s="910"/>
      <c r="J69" s="910"/>
      <c r="K69" s="910"/>
      <c r="L69" s="910"/>
      <c r="M69" s="910"/>
      <c r="N69" s="910"/>
      <c r="O69" s="910"/>
      <c r="P69" s="911"/>
      <c r="Q69" s="912">
        <v>118</v>
      </c>
      <c r="R69" s="866"/>
      <c r="S69" s="866"/>
      <c r="T69" s="866"/>
      <c r="U69" s="866"/>
      <c r="V69" s="866">
        <v>106</v>
      </c>
      <c r="W69" s="866"/>
      <c r="X69" s="866"/>
      <c r="Y69" s="866"/>
      <c r="Z69" s="866"/>
      <c r="AA69" s="866">
        <v>12</v>
      </c>
      <c r="AB69" s="866"/>
      <c r="AC69" s="866"/>
      <c r="AD69" s="866"/>
      <c r="AE69" s="866"/>
      <c r="AF69" s="866">
        <v>12</v>
      </c>
      <c r="AG69" s="866"/>
      <c r="AH69" s="866"/>
      <c r="AI69" s="866"/>
      <c r="AJ69" s="866"/>
      <c r="AK69" s="866" t="s">
        <v>573</v>
      </c>
      <c r="AL69" s="866"/>
      <c r="AM69" s="866"/>
      <c r="AN69" s="866"/>
      <c r="AO69" s="866"/>
      <c r="AP69" s="866" t="s">
        <v>573</v>
      </c>
      <c r="AQ69" s="866"/>
      <c r="AR69" s="866"/>
      <c r="AS69" s="866"/>
      <c r="AT69" s="866"/>
      <c r="AU69" s="866" t="s">
        <v>573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569</v>
      </c>
      <c r="C70" s="910"/>
      <c r="D70" s="910"/>
      <c r="E70" s="910"/>
      <c r="F70" s="910"/>
      <c r="G70" s="910"/>
      <c r="H70" s="910"/>
      <c r="I70" s="910"/>
      <c r="J70" s="910"/>
      <c r="K70" s="910"/>
      <c r="L70" s="910"/>
      <c r="M70" s="910"/>
      <c r="N70" s="910"/>
      <c r="O70" s="910"/>
      <c r="P70" s="911"/>
      <c r="Q70" s="912">
        <v>590</v>
      </c>
      <c r="R70" s="866"/>
      <c r="S70" s="866"/>
      <c r="T70" s="866"/>
      <c r="U70" s="866"/>
      <c r="V70" s="866">
        <v>542</v>
      </c>
      <c r="W70" s="866"/>
      <c r="X70" s="866"/>
      <c r="Y70" s="866"/>
      <c r="Z70" s="866"/>
      <c r="AA70" s="866">
        <v>48</v>
      </c>
      <c r="AB70" s="866"/>
      <c r="AC70" s="866"/>
      <c r="AD70" s="866"/>
      <c r="AE70" s="866"/>
      <c r="AF70" s="866">
        <v>48</v>
      </c>
      <c r="AG70" s="866"/>
      <c r="AH70" s="866"/>
      <c r="AI70" s="866"/>
      <c r="AJ70" s="866"/>
      <c r="AK70" s="866" t="s">
        <v>560</v>
      </c>
      <c r="AL70" s="866"/>
      <c r="AM70" s="866"/>
      <c r="AN70" s="866"/>
      <c r="AO70" s="866"/>
      <c r="AP70" s="866" t="s">
        <v>573</v>
      </c>
      <c r="AQ70" s="866"/>
      <c r="AR70" s="866"/>
      <c r="AS70" s="866"/>
      <c r="AT70" s="866"/>
      <c r="AU70" s="866" t="s">
        <v>573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570</v>
      </c>
      <c r="C71" s="910"/>
      <c r="D71" s="910"/>
      <c r="E71" s="910"/>
      <c r="F71" s="910"/>
      <c r="G71" s="910"/>
      <c r="H71" s="910"/>
      <c r="I71" s="910"/>
      <c r="J71" s="910"/>
      <c r="K71" s="910"/>
      <c r="L71" s="910"/>
      <c r="M71" s="910"/>
      <c r="N71" s="910"/>
      <c r="O71" s="910"/>
      <c r="P71" s="911"/>
      <c r="Q71" s="912">
        <v>153545</v>
      </c>
      <c r="R71" s="866"/>
      <c r="S71" s="866"/>
      <c r="T71" s="866"/>
      <c r="U71" s="866"/>
      <c r="V71" s="866">
        <v>151526</v>
      </c>
      <c r="W71" s="866"/>
      <c r="X71" s="866"/>
      <c r="Y71" s="866"/>
      <c r="Z71" s="866"/>
      <c r="AA71" s="866">
        <v>2019</v>
      </c>
      <c r="AB71" s="866"/>
      <c r="AC71" s="866"/>
      <c r="AD71" s="866"/>
      <c r="AE71" s="866"/>
      <c r="AF71" s="866">
        <v>2019</v>
      </c>
      <c r="AG71" s="866"/>
      <c r="AH71" s="866"/>
      <c r="AI71" s="866"/>
      <c r="AJ71" s="866"/>
      <c r="AK71" s="866">
        <v>1106</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382</v>
      </c>
      <c r="B88" s="825" t="s">
        <v>411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2344</v>
      </c>
      <c r="AG88" s="880"/>
      <c r="AH88" s="880"/>
      <c r="AI88" s="880"/>
      <c r="AJ88" s="880"/>
      <c r="AK88" s="877"/>
      <c r="AL88" s="877"/>
      <c r="AM88" s="877"/>
      <c r="AN88" s="877"/>
      <c r="AO88" s="877"/>
      <c r="AP88" s="880" t="s">
        <v>574</v>
      </c>
      <c r="AQ88" s="880"/>
      <c r="AR88" s="880"/>
      <c r="AS88" s="880"/>
      <c r="AT88" s="880"/>
      <c r="AU88" s="880" t="s">
        <v>560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382</v>
      </c>
      <c r="BR102" s="825" t="s">
        <v>412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8767</v>
      </c>
      <c r="CS102" s="888"/>
      <c r="CT102" s="888"/>
      <c r="CU102" s="888"/>
      <c r="CV102" s="927"/>
      <c r="CW102" s="926">
        <v>2488</v>
      </c>
      <c r="CX102" s="888"/>
      <c r="CY102" s="888"/>
      <c r="CZ102" s="888"/>
      <c r="DA102" s="927"/>
      <c r="DB102" s="926">
        <v>22637</v>
      </c>
      <c r="DC102" s="888"/>
      <c r="DD102" s="888"/>
      <c r="DE102" s="888"/>
      <c r="DF102" s="927"/>
      <c r="DG102" s="926" t="s">
        <v>560</v>
      </c>
      <c r="DH102" s="888"/>
      <c r="DI102" s="888"/>
      <c r="DJ102" s="888"/>
      <c r="DK102" s="927"/>
      <c r="DL102" s="926" t="s">
        <v>560</v>
      </c>
      <c r="DM102" s="888"/>
      <c r="DN102" s="888"/>
      <c r="DO102" s="888"/>
      <c r="DP102" s="927"/>
      <c r="DQ102" s="926" t="s">
        <v>585</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420</v>
      </c>
      <c r="AB109" s="929"/>
      <c r="AC109" s="929"/>
      <c r="AD109" s="929"/>
      <c r="AE109" s="930"/>
      <c r="AF109" s="928" t="s">
        <v>421</v>
      </c>
      <c r="AG109" s="929"/>
      <c r="AH109" s="929"/>
      <c r="AI109" s="929"/>
      <c r="AJ109" s="930"/>
      <c r="AK109" s="928" t="s">
        <v>294</v>
      </c>
      <c r="AL109" s="929"/>
      <c r="AM109" s="929"/>
      <c r="AN109" s="929"/>
      <c r="AO109" s="930"/>
      <c r="AP109" s="928" t="s">
        <v>422</v>
      </c>
      <c r="AQ109" s="929"/>
      <c r="AR109" s="929"/>
      <c r="AS109" s="929"/>
      <c r="AT109" s="931"/>
      <c r="AU109" s="948" t="s">
        <v>419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420</v>
      </c>
      <c r="BR109" s="929"/>
      <c r="BS109" s="929"/>
      <c r="BT109" s="929"/>
      <c r="BU109" s="930"/>
      <c r="BV109" s="928" t="s">
        <v>421</v>
      </c>
      <c r="BW109" s="929"/>
      <c r="BX109" s="929"/>
      <c r="BY109" s="929"/>
      <c r="BZ109" s="930"/>
      <c r="CA109" s="928" t="s">
        <v>294</v>
      </c>
      <c r="CB109" s="929"/>
      <c r="CC109" s="929"/>
      <c r="CD109" s="929"/>
      <c r="CE109" s="930"/>
      <c r="CF109" s="949" t="s">
        <v>422</v>
      </c>
      <c r="CG109" s="949"/>
      <c r="CH109" s="949"/>
      <c r="CI109" s="949"/>
      <c r="CJ109" s="949"/>
      <c r="CK109" s="928" t="s">
        <v>423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420</v>
      </c>
      <c r="DH109" s="929"/>
      <c r="DI109" s="929"/>
      <c r="DJ109" s="929"/>
      <c r="DK109" s="930"/>
      <c r="DL109" s="928" t="s">
        <v>421</v>
      </c>
      <c r="DM109" s="929"/>
      <c r="DN109" s="929"/>
      <c r="DO109" s="929"/>
      <c r="DP109" s="930"/>
      <c r="DQ109" s="928" t="s">
        <v>294</v>
      </c>
      <c r="DR109" s="929"/>
      <c r="DS109" s="929"/>
      <c r="DT109" s="929"/>
      <c r="DU109" s="930"/>
      <c r="DV109" s="928" t="s">
        <v>422</v>
      </c>
      <c r="DW109" s="929"/>
      <c r="DX109" s="929"/>
      <c r="DY109" s="929"/>
      <c r="DZ109" s="931"/>
    </row>
    <row r="110" spans="1:131" s="230" customFormat="1" ht="26.25" customHeight="1" x14ac:dyDescent="0.2">
      <c r="A110" s="932" t="s">
        <v>424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13394721</v>
      </c>
      <c r="AB110" s="936"/>
      <c r="AC110" s="936"/>
      <c r="AD110" s="936"/>
      <c r="AE110" s="937"/>
      <c r="AF110" s="938">
        <v>13532893</v>
      </c>
      <c r="AG110" s="936"/>
      <c r="AH110" s="936"/>
      <c r="AI110" s="936"/>
      <c r="AJ110" s="937"/>
      <c r="AK110" s="938">
        <v>13431715</v>
      </c>
      <c r="AL110" s="936"/>
      <c r="AM110" s="936"/>
      <c r="AN110" s="936"/>
      <c r="AO110" s="937"/>
      <c r="AP110" s="939">
        <v>21.2</v>
      </c>
      <c r="AQ110" s="940"/>
      <c r="AR110" s="940"/>
      <c r="AS110" s="940"/>
      <c r="AT110" s="941"/>
      <c r="AU110" s="942" t="s">
        <v>69</v>
      </c>
      <c r="AV110" s="943"/>
      <c r="AW110" s="943"/>
      <c r="AX110" s="943"/>
      <c r="AY110" s="943"/>
      <c r="AZ110" s="965" t="s">
        <v>425</v>
      </c>
      <c r="BA110" s="933"/>
      <c r="BB110" s="933"/>
      <c r="BC110" s="933"/>
      <c r="BD110" s="933"/>
      <c r="BE110" s="933"/>
      <c r="BF110" s="933"/>
      <c r="BG110" s="933"/>
      <c r="BH110" s="933"/>
      <c r="BI110" s="933"/>
      <c r="BJ110" s="933"/>
      <c r="BK110" s="933"/>
      <c r="BL110" s="933"/>
      <c r="BM110" s="933"/>
      <c r="BN110" s="933"/>
      <c r="BO110" s="933"/>
      <c r="BP110" s="934"/>
      <c r="BQ110" s="966">
        <v>154475678</v>
      </c>
      <c r="BR110" s="967"/>
      <c r="BS110" s="967"/>
      <c r="BT110" s="967"/>
      <c r="BU110" s="967"/>
      <c r="BV110" s="967">
        <v>167043145</v>
      </c>
      <c r="BW110" s="967"/>
      <c r="BX110" s="967"/>
      <c r="BY110" s="967"/>
      <c r="BZ110" s="967"/>
      <c r="CA110" s="967">
        <v>168242112</v>
      </c>
      <c r="CB110" s="967"/>
      <c r="CC110" s="967"/>
      <c r="CD110" s="967"/>
      <c r="CE110" s="967"/>
      <c r="CF110" s="980">
        <v>265.2</v>
      </c>
      <c r="CG110" s="981"/>
      <c r="CH110" s="981"/>
      <c r="CI110" s="981"/>
      <c r="CJ110" s="981"/>
      <c r="CK110" s="982" t="s">
        <v>426</v>
      </c>
      <c r="CL110" s="983"/>
      <c r="CM110" s="965" t="s">
        <v>427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429</v>
      </c>
      <c r="BA111" s="959"/>
      <c r="BB111" s="959"/>
      <c r="BC111" s="959"/>
      <c r="BD111" s="959"/>
      <c r="BE111" s="959"/>
      <c r="BF111" s="959"/>
      <c r="BG111" s="959"/>
      <c r="BH111" s="959"/>
      <c r="BI111" s="959"/>
      <c r="BJ111" s="959"/>
      <c r="BK111" s="959"/>
      <c r="BL111" s="959"/>
      <c r="BM111" s="959"/>
      <c r="BN111" s="959"/>
      <c r="BO111" s="959"/>
      <c r="BP111" s="960"/>
      <c r="BQ111" s="961">
        <v>71382</v>
      </c>
      <c r="BR111" s="962"/>
      <c r="BS111" s="962"/>
      <c r="BT111" s="962"/>
      <c r="BU111" s="962"/>
      <c r="BV111" s="962">
        <v>58819</v>
      </c>
      <c r="BW111" s="962"/>
      <c r="BX111" s="962"/>
      <c r="BY111" s="962"/>
      <c r="BZ111" s="962"/>
      <c r="CA111" s="962">
        <v>45315</v>
      </c>
      <c r="CB111" s="962"/>
      <c r="CC111" s="962"/>
      <c r="CD111" s="962"/>
      <c r="CE111" s="962"/>
      <c r="CF111" s="956">
        <v>0.1</v>
      </c>
      <c r="CG111" s="957"/>
      <c r="CH111" s="957"/>
      <c r="CI111" s="957"/>
      <c r="CJ111" s="957"/>
      <c r="CK111" s="984"/>
      <c r="CL111" s="985"/>
      <c r="CM111" s="958" t="s">
        <v>430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71382</v>
      </c>
      <c r="DH111" s="962"/>
      <c r="DI111" s="962"/>
      <c r="DJ111" s="962"/>
      <c r="DK111" s="962"/>
      <c r="DL111" s="962">
        <v>58819</v>
      </c>
      <c r="DM111" s="962"/>
      <c r="DN111" s="962"/>
      <c r="DO111" s="962"/>
      <c r="DP111" s="962"/>
      <c r="DQ111" s="962">
        <v>45315</v>
      </c>
      <c r="DR111" s="962"/>
      <c r="DS111" s="962"/>
      <c r="DT111" s="962"/>
      <c r="DU111" s="962"/>
      <c r="DV111" s="963">
        <v>0.1</v>
      </c>
      <c r="DW111" s="963"/>
      <c r="DX111" s="963"/>
      <c r="DY111" s="963"/>
      <c r="DZ111" s="964"/>
    </row>
    <row r="112" spans="1:131" s="230" customFormat="1" ht="26.25" customHeight="1" x14ac:dyDescent="0.2">
      <c r="A112" s="988" t="s">
        <v>431</v>
      </c>
      <c r="B112" s="989"/>
      <c r="C112" s="959" t="s">
        <v>432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433</v>
      </c>
      <c r="BA112" s="959"/>
      <c r="BB112" s="959"/>
      <c r="BC112" s="959"/>
      <c r="BD112" s="959"/>
      <c r="BE112" s="959"/>
      <c r="BF112" s="959"/>
      <c r="BG112" s="959"/>
      <c r="BH112" s="959"/>
      <c r="BI112" s="959"/>
      <c r="BJ112" s="959"/>
      <c r="BK112" s="959"/>
      <c r="BL112" s="959"/>
      <c r="BM112" s="959"/>
      <c r="BN112" s="959"/>
      <c r="BO112" s="959"/>
      <c r="BP112" s="960"/>
      <c r="BQ112" s="961">
        <v>36564729</v>
      </c>
      <c r="BR112" s="962"/>
      <c r="BS112" s="962"/>
      <c r="BT112" s="962"/>
      <c r="BU112" s="962"/>
      <c r="BV112" s="962">
        <v>35405518</v>
      </c>
      <c r="BW112" s="962"/>
      <c r="BX112" s="962"/>
      <c r="BY112" s="962"/>
      <c r="BZ112" s="962"/>
      <c r="CA112" s="962">
        <v>36708183</v>
      </c>
      <c r="CB112" s="962"/>
      <c r="CC112" s="962"/>
      <c r="CD112" s="962"/>
      <c r="CE112" s="962"/>
      <c r="CF112" s="956">
        <v>57.9</v>
      </c>
      <c r="CG112" s="957"/>
      <c r="CH112" s="957"/>
      <c r="CI112" s="957"/>
      <c r="CJ112" s="957"/>
      <c r="CK112" s="984"/>
      <c r="CL112" s="985"/>
      <c r="CM112" s="958" t="s">
        <v>434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3199211</v>
      </c>
      <c r="AB113" s="974"/>
      <c r="AC113" s="974"/>
      <c r="AD113" s="974"/>
      <c r="AE113" s="975"/>
      <c r="AF113" s="976">
        <v>3157409</v>
      </c>
      <c r="AG113" s="974"/>
      <c r="AH113" s="974"/>
      <c r="AI113" s="974"/>
      <c r="AJ113" s="975"/>
      <c r="AK113" s="976">
        <v>3489897</v>
      </c>
      <c r="AL113" s="974"/>
      <c r="AM113" s="974"/>
      <c r="AN113" s="974"/>
      <c r="AO113" s="975"/>
      <c r="AP113" s="977">
        <v>5.5</v>
      </c>
      <c r="AQ113" s="978"/>
      <c r="AR113" s="978"/>
      <c r="AS113" s="978"/>
      <c r="AT113" s="979"/>
      <c r="AU113" s="944"/>
      <c r="AV113" s="945"/>
      <c r="AW113" s="945"/>
      <c r="AX113" s="945"/>
      <c r="AY113" s="945"/>
      <c r="AZ113" s="958" t="s">
        <v>436</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439</v>
      </c>
      <c r="BA114" s="959"/>
      <c r="BB114" s="959"/>
      <c r="BC114" s="959"/>
      <c r="BD114" s="959"/>
      <c r="BE114" s="959"/>
      <c r="BF114" s="959"/>
      <c r="BG114" s="959"/>
      <c r="BH114" s="959"/>
      <c r="BI114" s="959"/>
      <c r="BJ114" s="959"/>
      <c r="BK114" s="959"/>
      <c r="BL114" s="959"/>
      <c r="BM114" s="959"/>
      <c r="BN114" s="959"/>
      <c r="BO114" s="959"/>
      <c r="BP114" s="960"/>
      <c r="BQ114" s="961">
        <v>16385411</v>
      </c>
      <c r="BR114" s="962"/>
      <c r="BS114" s="962"/>
      <c r="BT114" s="962"/>
      <c r="BU114" s="962"/>
      <c r="BV114" s="962">
        <v>16182508</v>
      </c>
      <c r="BW114" s="962"/>
      <c r="BX114" s="962"/>
      <c r="BY114" s="962"/>
      <c r="BZ114" s="962"/>
      <c r="CA114" s="962">
        <v>16734132</v>
      </c>
      <c r="CB114" s="962"/>
      <c r="CC114" s="962"/>
      <c r="CD114" s="962"/>
      <c r="CE114" s="962"/>
      <c r="CF114" s="956">
        <v>26.4</v>
      </c>
      <c r="CG114" s="957"/>
      <c r="CH114" s="957"/>
      <c r="CI114" s="957"/>
      <c r="CJ114" s="957"/>
      <c r="CK114" s="984"/>
      <c r="CL114" s="985"/>
      <c r="CM114" s="958" t="s">
        <v>440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441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4667</v>
      </c>
      <c r="AB115" s="974"/>
      <c r="AC115" s="974"/>
      <c r="AD115" s="974"/>
      <c r="AE115" s="975"/>
      <c r="AF115" s="976">
        <v>9793</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442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v>850632</v>
      </c>
      <c r="BW115" s="962"/>
      <c r="BX115" s="962"/>
      <c r="BY115" s="962"/>
      <c r="BZ115" s="962"/>
      <c r="CA115" s="962">
        <v>6338778</v>
      </c>
      <c r="CB115" s="962"/>
      <c r="CC115" s="962"/>
      <c r="CD115" s="962"/>
      <c r="CE115" s="962"/>
      <c r="CF115" s="956">
        <v>10</v>
      </c>
      <c r="CG115" s="957"/>
      <c r="CH115" s="957"/>
      <c r="CI115" s="957"/>
      <c r="CJ115" s="957"/>
      <c r="CK115" s="984"/>
      <c r="CL115" s="985"/>
      <c r="CM115" s="958" t="s">
        <v>443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447</v>
      </c>
      <c r="Z117" s="930"/>
      <c r="AA117" s="1014">
        <v>16598599</v>
      </c>
      <c r="AB117" s="1015"/>
      <c r="AC117" s="1015"/>
      <c r="AD117" s="1015"/>
      <c r="AE117" s="1016"/>
      <c r="AF117" s="1017">
        <v>16700095</v>
      </c>
      <c r="AG117" s="1015"/>
      <c r="AH117" s="1015"/>
      <c r="AI117" s="1015"/>
      <c r="AJ117" s="1016"/>
      <c r="AK117" s="1017">
        <v>16921612</v>
      </c>
      <c r="AL117" s="1015"/>
      <c r="AM117" s="1015"/>
      <c r="AN117" s="1015"/>
      <c r="AO117" s="1016"/>
      <c r="AP117" s="1018"/>
      <c r="AQ117" s="1019"/>
      <c r="AR117" s="1019"/>
      <c r="AS117" s="1019"/>
      <c r="AT117" s="1020"/>
      <c r="AU117" s="944"/>
      <c r="AV117" s="945"/>
      <c r="AW117" s="945"/>
      <c r="AX117" s="945"/>
      <c r="AY117" s="945"/>
      <c r="AZ117" s="1010" t="s">
        <v>448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420</v>
      </c>
      <c r="AB118" s="929"/>
      <c r="AC118" s="929"/>
      <c r="AD118" s="929"/>
      <c r="AE118" s="930"/>
      <c r="AF118" s="928" t="s">
        <v>421</v>
      </c>
      <c r="AG118" s="929"/>
      <c r="AH118" s="929"/>
      <c r="AI118" s="929"/>
      <c r="AJ118" s="930"/>
      <c r="AK118" s="928" t="s">
        <v>294</v>
      </c>
      <c r="AL118" s="929"/>
      <c r="AM118" s="929"/>
      <c r="AN118" s="929"/>
      <c r="AO118" s="930"/>
      <c r="AP118" s="1006" t="s">
        <v>422</v>
      </c>
      <c r="AQ118" s="1007"/>
      <c r="AR118" s="1007"/>
      <c r="AS118" s="1007"/>
      <c r="AT118" s="1008"/>
      <c r="AU118" s="944"/>
      <c r="AV118" s="945"/>
      <c r="AW118" s="945"/>
      <c r="AX118" s="945"/>
      <c r="AY118" s="945"/>
      <c r="AZ118" s="1009" t="s">
        <v>450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451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426</v>
      </c>
      <c r="B119" s="983"/>
      <c r="C119" s="965" t="s">
        <v>427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452</v>
      </c>
      <c r="BP119" s="1041"/>
      <c r="BQ119" s="1035">
        <v>207497200</v>
      </c>
      <c r="BR119" s="1036"/>
      <c r="BS119" s="1036"/>
      <c r="BT119" s="1036"/>
      <c r="BU119" s="1036"/>
      <c r="BV119" s="1036">
        <v>219540622</v>
      </c>
      <c r="BW119" s="1036"/>
      <c r="BX119" s="1036"/>
      <c r="BY119" s="1036"/>
      <c r="BZ119" s="1036"/>
      <c r="CA119" s="1036">
        <v>228068520</v>
      </c>
      <c r="CB119" s="1036"/>
      <c r="CC119" s="1036"/>
      <c r="CD119" s="1036"/>
      <c r="CE119" s="1036"/>
      <c r="CF119" s="1037"/>
      <c r="CG119" s="1038"/>
      <c r="CH119" s="1038"/>
      <c r="CI119" s="1038"/>
      <c r="CJ119" s="1039"/>
      <c r="CK119" s="986"/>
      <c r="CL119" s="987"/>
      <c r="CM119" s="1009" t="s">
        <v>453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430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454</v>
      </c>
      <c r="AV120" s="1028"/>
      <c r="AW120" s="1028"/>
      <c r="AX120" s="1028"/>
      <c r="AY120" s="1029"/>
      <c r="AZ120" s="965" t="s">
        <v>455</v>
      </c>
      <c r="BA120" s="933"/>
      <c r="BB120" s="933"/>
      <c r="BC120" s="933"/>
      <c r="BD120" s="933"/>
      <c r="BE120" s="933"/>
      <c r="BF120" s="933"/>
      <c r="BG120" s="933"/>
      <c r="BH120" s="933"/>
      <c r="BI120" s="933"/>
      <c r="BJ120" s="933"/>
      <c r="BK120" s="933"/>
      <c r="BL120" s="933"/>
      <c r="BM120" s="933"/>
      <c r="BN120" s="933"/>
      <c r="BO120" s="933"/>
      <c r="BP120" s="934"/>
      <c r="BQ120" s="966">
        <v>19190984</v>
      </c>
      <c r="BR120" s="967"/>
      <c r="BS120" s="967"/>
      <c r="BT120" s="967"/>
      <c r="BU120" s="967"/>
      <c r="BV120" s="967">
        <v>17656860</v>
      </c>
      <c r="BW120" s="967"/>
      <c r="BX120" s="967"/>
      <c r="BY120" s="967"/>
      <c r="BZ120" s="967"/>
      <c r="CA120" s="967">
        <v>16087096</v>
      </c>
      <c r="CB120" s="967"/>
      <c r="CC120" s="967"/>
      <c r="CD120" s="967"/>
      <c r="CE120" s="967"/>
      <c r="CF120" s="980">
        <v>25.4</v>
      </c>
      <c r="CG120" s="981"/>
      <c r="CH120" s="981"/>
      <c r="CI120" s="981"/>
      <c r="CJ120" s="981"/>
      <c r="CK120" s="1042" t="s">
        <v>456</v>
      </c>
      <c r="CL120" s="1043"/>
      <c r="CM120" s="1043"/>
      <c r="CN120" s="1043"/>
      <c r="CO120" s="1044"/>
      <c r="CP120" s="1050" t="s">
        <v>399</v>
      </c>
      <c r="CQ120" s="1051"/>
      <c r="CR120" s="1051"/>
      <c r="CS120" s="1051"/>
      <c r="CT120" s="1051"/>
      <c r="CU120" s="1051"/>
      <c r="CV120" s="1051"/>
      <c r="CW120" s="1051"/>
      <c r="CX120" s="1051"/>
      <c r="CY120" s="1051"/>
      <c r="CZ120" s="1051"/>
      <c r="DA120" s="1051"/>
      <c r="DB120" s="1051"/>
      <c r="DC120" s="1051"/>
      <c r="DD120" s="1051"/>
      <c r="DE120" s="1051"/>
      <c r="DF120" s="1052"/>
      <c r="DG120" s="966">
        <v>32175552</v>
      </c>
      <c r="DH120" s="967"/>
      <c r="DI120" s="967"/>
      <c r="DJ120" s="967"/>
      <c r="DK120" s="967"/>
      <c r="DL120" s="967">
        <v>31483166</v>
      </c>
      <c r="DM120" s="967"/>
      <c r="DN120" s="967"/>
      <c r="DO120" s="967"/>
      <c r="DP120" s="967"/>
      <c r="DQ120" s="967">
        <v>33224817</v>
      </c>
      <c r="DR120" s="967"/>
      <c r="DS120" s="967"/>
      <c r="DT120" s="967"/>
      <c r="DU120" s="967"/>
      <c r="DV120" s="968">
        <v>52.4</v>
      </c>
      <c r="DW120" s="968"/>
      <c r="DX120" s="968"/>
      <c r="DY120" s="968"/>
      <c r="DZ120" s="969"/>
    </row>
    <row r="121" spans="1:130" s="230" customFormat="1" ht="26.25" customHeight="1" x14ac:dyDescent="0.2">
      <c r="A121" s="1093"/>
      <c r="B121" s="985"/>
      <c r="C121" s="1010" t="s">
        <v>457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458</v>
      </c>
      <c r="BA121" s="959"/>
      <c r="BB121" s="959"/>
      <c r="BC121" s="959"/>
      <c r="BD121" s="959"/>
      <c r="BE121" s="959"/>
      <c r="BF121" s="959"/>
      <c r="BG121" s="959"/>
      <c r="BH121" s="959"/>
      <c r="BI121" s="959"/>
      <c r="BJ121" s="959"/>
      <c r="BK121" s="959"/>
      <c r="BL121" s="959"/>
      <c r="BM121" s="959"/>
      <c r="BN121" s="959"/>
      <c r="BO121" s="959"/>
      <c r="BP121" s="960"/>
      <c r="BQ121" s="961">
        <v>7980009</v>
      </c>
      <c r="BR121" s="962"/>
      <c r="BS121" s="962"/>
      <c r="BT121" s="962"/>
      <c r="BU121" s="962"/>
      <c r="BV121" s="962">
        <v>14037411</v>
      </c>
      <c r="BW121" s="962"/>
      <c r="BX121" s="962"/>
      <c r="BY121" s="962"/>
      <c r="BZ121" s="962"/>
      <c r="CA121" s="962">
        <v>14215748</v>
      </c>
      <c r="CB121" s="962"/>
      <c r="CC121" s="962"/>
      <c r="CD121" s="962"/>
      <c r="CE121" s="962"/>
      <c r="CF121" s="956">
        <v>22.4</v>
      </c>
      <c r="CG121" s="957"/>
      <c r="CH121" s="957"/>
      <c r="CI121" s="957"/>
      <c r="CJ121" s="957"/>
      <c r="CK121" s="1045"/>
      <c r="CL121" s="1046"/>
      <c r="CM121" s="1046"/>
      <c r="CN121" s="1046"/>
      <c r="CO121" s="1047"/>
      <c r="CP121" s="1055" t="s">
        <v>400</v>
      </c>
      <c r="CQ121" s="1056"/>
      <c r="CR121" s="1056"/>
      <c r="CS121" s="1056"/>
      <c r="CT121" s="1056"/>
      <c r="CU121" s="1056"/>
      <c r="CV121" s="1056"/>
      <c r="CW121" s="1056"/>
      <c r="CX121" s="1056"/>
      <c r="CY121" s="1056"/>
      <c r="CZ121" s="1056"/>
      <c r="DA121" s="1056"/>
      <c r="DB121" s="1056"/>
      <c r="DC121" s="1056"/>
      <c r="DD121" s="1056"/>
      <c r="DE121" s="1056"/>
      <c r="DF121" s="1057"/>
      <c r="DG121" s="961">
        <v>2389196</v>
      </c>
      <c r="DH121" s="962"/>
      <c r="DI121" s="962"/>
      <c r="DJ121" s="962"/>
      <c r="DK121" s="962"/>
      <c r="DL121" s="962">
        <v>2078868</v>
      </c>
      <c r="DM121" s="962"/>
      <c r="DN121" s="962"/>
      <c r="DO121" s="962"/>
      <c r="DP121" s="962"/>
      <c r="DQ121" s="962">
        <v>1731506</v>
      </c>
      <c r="DR121" s="962"/>
      <c r="DS121" s="962"/>
      <c r="DT121" s="962"/>
      <c r="DU121" s="962"/>
      <c r="DV121" s="963">
        <v>2.7</v>
      </c>
      <c r="DW121" s="963"/>
      <c r="DX121" s="963"/>
      <c r="DY121" s="963"/>
      <c r="DZ121" s="964"/>
    </row>
    <row r="122" spans="1:130" s="230" customFormat="1" ht="26.25" customHeight="1" x14ac:dyDescent="0.2">
      <c r="A122" s="1093"/>
      <c r="B122" s="985"/>
      <c r="C122" s="958" t="s">
        <v>440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459</v>
      </c>
      <c r="BA122" s="1001"/>
      <c r="BB122" s="1001"/>
      <c r="BC122" s="1001"/>
      <c r="BD122" s="1001"/>
      <c r="BE122" s="1001"/>
      <c r="BF122" s="1001"/>
      <c r="BG122" s="1001"/>
      <c r="BH122" s="1001"/>
      <c r="BI122" s="1001"/>
      <c r="BJ122" s="1001"/>
      <c r="BK122" s="1001"/>
      <c r="BL122" s="1001"/>
      <c r="BM122" s="1001"/>
      <c r="BN122" s="1001"/>
      <c r="BO122" s="1001"/>
      <c r="BP122" s="1002"/>
      <c r="BQ122" s="1035">
        <v>128527411</v>
      </c>
      <c r="BR122" s="1036"/>
      <c r="BS122" s="1036"/>
      <c r="BT122" s="1036"/>
      <c r="BU122" s="1036"/>
      <c r="BV122" s="1036">
        <v>128697025</v>
      </c>
      <c r="BW122" s="1036"/>
      <c r="BX122" s="1036"/>
      <c r="BY122" s="1036"/>
      <c r="BZ122" s="1036"/>
      <c r="CA122" s="1036">
        <v>126097681</v>
      </c>
      <c r="CB122" s="1036"/>
      <c r="CC122" s="1036"/>
      <c r="CD122" s="1036"/>
      <c r="CE122" s="1036"/>
      <c r="CF122" s="1053">
        <v>198.8</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1336103</v>
      </c>
      <c r="DH122" s="962"/>
      <c r="DI122" s="962"/>
      <c r="DJ122" s="962"/>
      <c r="DK122" s="962"/>
      <c r="DL122" s="962">
        <v>1205821</v>
      </c>
      <c r="DM122" s="962"/>
      <c r="DN122" s="962"/>
      <c r="DO122" s="962"/>
      <c r="DP122" s="962"/>
      <c r="DQ122" s="962">
        <v>1159753</v>
      </c>
      <c r="DR122" s="962"/>
      <c r="DS122" s="962"/>
      <c r="DT122" s="962"/>
      <c r="DU122" s="962"/>
      <c r="DV122" s="963">
        <v>1.8</v>
      </c>
      <c r="DW122" s="963"/>
      <c r="DX122" s="963"/>
      <c r="DY122" s="963"/>
      <c r="DZ122" s="964"/>
    </row>
    <row r="123" spans="1:130" s="230" customFormat="1" ht="26.25" customHeight="1" x14ac:dyDescent="0.2">
      <c r="A123" s="1093"/>
      <c r="B123" s="985"/>
      <c r="C123" s="958" t="s">
        <v>446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460</v>
      </c>
      <c r="BP123" s="1041"/>
      <c r="BQ123" s="1099">
        <v>155698404</v>
      </c>
      <c r="BR123" s="1100"/>
      <c r="BS123" s="1100"/>
      <c r="BT123" s="1100"/>
      <c r="BU123" s="1100"/>
      <c r="BV123" s="1100">
        <v>160391296</v>
      </c>
      <c r="BW123" s="1100"/>
      <c r="BX123" s="1100"/>
      <c r="BY123" s="1100"/>
      <c r="BZ123" s="1100"/>
      <c r="CA123" s="1100">
        <v>156400525</v>
      </c>
      <c r="CB123" s="1100"/>
      <c r="CC123" s="1100"/>
      <c r="CD123" s="1100"/>
      <c r="CE123" s="1100"/>
      <c r="CF123" s="1037"/>
      <c r="CG123" s="1038"/>
      <c r="CH123" s="1038"/>
      <c r="CI123" s="1038"/>
      <c r="CJ123" s="1039"/>
      <c r="CK123" s="1045"/>
      <c r="CL123" s="1046"/>
      <c r="CM123" s="1046"/>
      <c r="CN123" s="1046"/>
      <c r="CO123" s="1047"/>
      <c r="CP123" s="1055" t="s">
        <v>404</v>
      </c>
      <c r="CQ123" s="1056"/>
      <c r="CR123" s="1056"/>
      <c r="CS123" s="1056"/>
      <c r="CT123" s="1056"/>
      <c r="CU123" s="1056"/>
      <c r="CV123" s="1056"/>
      <c r="CW123" s="1056"/>
      <c r="CX123" s="1056"/>
      <c r="CY123" s="1056"/>
      <c r="CZ123" s="1056"/>
      <c r="DA123" s="1056"/>
      <c r="DB123" s="1056"/>
      <c r="DC123" s="1056"/>
      <c r="DD123" s="1056"/>
      <c r="DE123" s="1056"/>
      <c r="DF123" s="1057"/>
      <c r="DG123" s="994">
        <v>352120</v>
      </c>
      <c r="DH123" s="995"/>
      <c r="DI123" s="995"/>
      <c r="DJ123" s="995"/>
      <c r="DK123" s="996"/>
      <c r="DL123" s="997">
        <v>355884</v>
      </c>
      <c r="DM123" s="995"/>
      <c r="DN123" s="995"/>
      <c r="DO123" s="995"/>
      <c r="DP123" s="996"/>
      <c r="DQ123" s="997">
        <v>334767</v>
      </c>
      <c r="DR123" s="995"/>
      <c r="DS123" s="995"/>
      <c r="DT123" s="995"/>
      <c r="DU123" s="996"/>
      <c r="DV123" s="998">
        <v>0.5</v>
      </c>
      <c r="DW123" s="999"/>
      <c r="DX123" s="999"/>
      <c r="DY123" s="999"/>
      <c r="DZ123" s="1000"/>
    </row>
    <row r="124" spans="1:130" s="230" customFormat="1" ht="26.25" customHeight="1" thickBot="1" x14ac:dyDescent="0.25">
      <c r="A124" s="1093"/>
      <c r="B124" s="985"/>
      <c r="C124" s="958" t="s">
        <v>449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81.5</v>
      </c>
      <c r="BR124" s="1063"/>
      <c r="BS124" s="1063"/>
      <c r="BT124" s="1063"/>
      <c r="BU124" s="1063"/>
      <c r="BV124" s="1063">
        <v>94.7</v>
      </c>
      <c r="BW124" s="1063"/>
      <c r="BX124" s="1063"/>
      <c r="BY124" s="1063"/>
      <c r="BZ124" s="1063"/>
      <c r="CA124" s="1063">
        <v>112.9</v>
      </c>
      <c r="CB124" s="1063"/>
      <c r="CC124" s="1063"/>
      <c r="CD124" s="1063"/>
      <c r="CE124" s="1063"/>
      <c r="CF124" s="1064"/>
      <c r="CG124" s="1065"/>
      <c r="CH124" s="1065"/>
      <c r="CI124" s="1065"/>
      <c r="CJ124" s="1066"/>
      <c r="CK124" s="1048"/>
      <c r="CL124" s="1048"/>
      <c r="CM124" s="1048"/>
      <c r="CN124" s="1048"/>
      <c r="CO124" s="1049"/>
      <c r="CP124" s="1055" t="s">
        <v>462</v>
      </c>
      <c r="CQ124" s="1056"/>
      <c r="CR124" s="1056"/>
      <c r="CS124" s="1056"/>
      <c r="CT124" s="1056"/>
      <c r="CU124" s="1056"/>
      <c r="CV124" s="1056"/>
      <c r="CW124" s="1056"/>
      <c r="CX124" s="1056"/>
      <c r="CY124" s="1056"/>
      <c r="CZ124" s="1056"/>
      <c r="DA124" s="1056"/>
      <c r="DB124" s="1056"/>
      <c r="DC124" s="1056"/>
      <c r="DD124" s="1056"/>
      <c r="DE124" s="1056"/>
      <c r="DF124" s="1057"/>
      <c r="DG124" s="1040">
        <v>311758</v>
      </c>
      <c r="DH124" s="1022"/>
      <c r="DI124" s="1022"/>
      <c r="DJ124" s="1022"/>
      <c r="DK124" s="1023"/>
      <c r="DL124" s="1021">
        <v>281779</v>
      </c>
      <c r="DM124" s="1022"/>
      <c r="DN124" s="1022"/>
      <c r="DO124" s="1022"/>
      <c r="DP124" s="1023"/>
      <c r="DQ124" s="1021">
        <v>257340</v>
      </c>
      <c r="DR124" s="1022"/>
      <c r="DS124" s="1022"/>
      <c r="DT124" s="1022"/>
      <c r="DU124" s="1023"/>
      <c r="DV124" s="1024">
        <v>0.4</v>
      </c>
      <c r="DW124" s="1025"/>
      <c r="DX124" s="1025"/>
      <c r="DY124" s="1025"/>
      <c r="DZ124" s="1026"/>
    </row>
    <row r="125" spans="1:130" s="230" customFormat="1" ht="26.25" customHeight="1" x14ac:dyDescent="0.2">
      <c r="A125" s="1093"/>
      <c r="B125" s="985"/>
      <c r="C125" s="958" t="s">
        <v>451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463</v>
      </c>
      <c r="CL125" s="1043"/>
      <c r="CM125" s="1043"/>
      <c r="CN125" s="1043"/>
      <c r="CO125" s="1044"/>
      <c r="CP125" s="965" t="s">
        <v>464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4667</v>
      </c>
      <c r="AB127" s="995"/>
      <c r="AC127" s="995"/>
      <c r="AD127" s="995"/>
      <c r="AE127" s="996"/>
      <c r="AF127" s="997">
        <v>9793</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467</v>
      </c>
      <c r="AY127" s="1068"/>
      <c r="AZ127" s="1068"/>
      <c r="BA127" s="1068"/>
      <c r="BB127" s="1068"/>
      <c r="BC127" s="1068"/>
      <c r="BD127" s="1068"/>
      <c r="BE127" s="1069"/>
      <c r="BF127" s="1070" t="s">
        <v>468</v>
      </c>
      <c r="BG127" s="1068"/>
      <c r="BH127" s="1068"/>
      <c r="BI127" s="1068"/>
      <c r="BJ127" s="1068"/>
      <c r="BK127" s="1068"/>
      <c r="BL127" s="1069"/>
      <c r="BM127" s="1070" t="s">
        <v>469</v>
      </c>
      <c r="BN127" s="1068"/>
      <c r="BO127" s="1068"/>
      <c r="BP127" s="1068"/>
      <c r="BQ127" s="1068"/>
      <c r="BR127" s="1068"/>
      <c r="BS127" s="1069"/>
      <c r="BT127" s="1070" t="s">
        <v>470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v>850632</v>
      </c>
      <c r="DM127" s="962"/>
      <c r="DN127" s="962"/>
      <c r="DO127" s="962"/>
      <c r="DP127" s="962"/>
      <c r="DQ127" s="962">
        <v>6338778</v>
      </c>
      <c r="DR127" s="962"/>
      <c r="DS127" s="962"/>
      <c r="DT127" s="962"/>
      <c r="DU127" s="962"/>
      <c r="DV127" s="963">
        <v>10</v>
      </c>
      <c r="DW127" s="963"/>
      <c r="DX127" s="963"/>
      <c r="DY127" s="963"/>
      <c r="DZ127" s="964"/>
    </row>
    <row r="128" spans="1:130" s="230" customFormat="1" ht="26.25" customHeight="1" thickBot="1" x14ac:dyDescent="0.25">
      <c r="A128" s="1077" t="s">
        <v>472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473</v>
      </c>
      <c r="X128" s="1079"/>
      <c r="Y128" s="1079"/>
      <c r="Z128" s="1080"/>
      <c r="AA128" s="1081">
        <v>443794</v>
      </c>
      <c r="AB128" s="1082"/>
      <c r="AC128" s="1082"/>
      <c r="AD128" s="1082"/>
      <c r="AE128" s="1083"/>
      <c r="AF128" s="1084">
        <v>559337</v>
      </c>
      <c r="AG128" s="1082"/>
      <c r="AH128" s="1082"/>
      <c r="AI128" s="1082"/>
      <c r="AJ128" s="1083"/>
      <c r="AK128" s="1084">
        <v>461169</v>
      </c>
      <c r="AL128" s="1082"/>
      <c r="AM128" s="1082"/>
      <c r="AN128" s="1082"/>
      <c r="AO128" s="1083"/>
      <c r="AP128" s="1085"/>
      <c r="AQ128" s="1086"/>
      <c r="AR128" s="1086"/>
      <c r="AS128" s="1086"/>
      <c r="AT128" s="1087"/>
      <c r="AU128" s="232"/>
      <c r="AV128" s="232"/>
      <c r="AW128" s="232"/>
      <c r="AX128" s="932" t="s">
        <v>474</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476</v>
      </c>
      <c r="X129" s="1107"/>
      <c r="Y129" s="1107"/>
      <c r="Z129" s="1108"/>
      <c r="AA129" s="994">
        <v>74230208</v>
      </c>
      <c r="AB129" s="995"/>
      <c r="AC129" s="995"/>
      <c r="AD129" s="995"/>
      <c r="AE129" s="996"/>
      <c r="AF129" s="997">
        <v>73071998</v>
      </c>
      <c r="AG129" s="995"/>
      <c r="AH129" s="995"/>
      <c r="AI129" s="995"/>
      <c r="AJ129" s="996"/>
      <c r="AK129" s="997">
        <v>73990155</v>
      </c>
      <c r="AL129" s="995"/>
      <c r="AM129" s="995"/>
      <c r="AN129" s="995"/>
      <c r="AO129" s="996"/>
      <c r="AP129" s="1109"/>
      <c r="AQ129" s="1110"/>
      <c r="AR129" s="1110"/>
      <c r="AS129" s="1110"/>
      <c r="AT129" s="1111"/>
      <c r="AU129" s="233"/>
      <c r="AV129" s="233"/>
      <c r="AW129" s="233"/>
      <c r="AX129" s="1101" t="s">
        <v>477</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479</v>
      </c>
      <c r="X130" s="1107"/>
      <c r="Y130" s="1107"/>
      <c r="Z130" s="1108"/>
      <c r="AA130" s="994">
        <v>10740361</v>
      </c>
      <c r="AB130" s="995"/>
      <c r="AC130" s="995"/>
      <c r="AD130" s="995"/>
      <c r="AE130" s="996"/>
      <c r="AF130" s="997">
        <v>10664576</v>
      </c>
      <c r="AG130" s="995"/>
      <c r="AH130" s="995"/>
      <c r="AI130" s="995"/>
      <c r="AJ130" s="996"/>
      <c r="AK130" s="997">
        <v>10552143</v>
      </c>
      <c r="AL130" s="995"/>
      <c r="AM130" s="995"/>
      <c r="AN130" s="995"/>
      <c r="AO130" s="996"/>
      <c r="AP130" s="1109"/>
      <c r="AQ130" s="1110"/>
      <c r="AR130" s="1110"/>
      <c r="AS130" s="1110"/>
      <c r="AT130" s="1111"/>
      <c r="AU130" s="233"/>
      <c r="AV130" s="233"/>
      <c r="AW130" s="233"/>
      <c r="AX130" s="1101" t="s">
        <v>480</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481</v>
      </c>
      <c r="X131" s="1144"/>
      <c r="Y131" s="1144"/>
      <c r="Z131" s="1145"/>
      <c r="AA131" s="1040">
        <v>63489847</v>
      </c>
      <c r="AB131" s="1022"/>
      <c r="AC131" s="1022"/>
      <c r="AD131" s="1022"/>
      <c r="AE131" s="1023"/>
      <c r="AF131" s="1021">
        <v>62407422</v>
      </c>
      <c r="AG131" s="1022"/>
      <c r="AH131" s="1022"/>
      <c r="AI131" s="1022"/>
      <c r="AJ131" s="1023"/>
      <c r="AK131" s="1021">
        <v>63438012</v>
      </c>
      <c r="AL131" s="1022"/>
      <c r="AM131" s="1022"/>
      <c r="AN131" s="1022"/>
      <c r="AO131" s="1023"/>
      <c r="AP131" s="1146"/>
      <c r="AQ131" s="1147"/>
      <c r="AR131" s="1147"/>
      <c r="AS131" s="1147"/>
      <c r="AT131" s="1148"/>
      <c r="AU131" s="233"/>
      <c r="AV131" s="233"/>
      <c r="AW131" s="233"/>
      <c r="AX131" s="1119" t="s">
        <v>482</v>
      </c>
      <c r="AY131" s="762"/>
      <c r="AZ131" s="762"/>
      <c r="BA131" s="762"/>
      <c r="BB131" s="762"/>
      <c r="BC131" s="762"/>
      <c r="BD131" s="762"/>
      <c r="BE131" s="1072"/>
      <c r="BF131" s="1120">
        <v>112.9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484</v>
      </c>
      <c r="W132" s="1130"/>
      <c r="X132" s="1130"/>
      <c r="Y132" s="1130"/>
      <c r="Z132" s="1131"/>
      <c r="AA132" s="1132">
        <v>8.528047012</v>
      </c>
      <c r="AB132" s="1133"/>
      <c r="AC132" s="1133"/>
      <c r="AD132" s="1133"/>
      <c r="AE132" s="1134"/>
      <c r="AF132" s="1135">
        <v>8.7748889870000006</v>
      </c>
      <c r="AG132" s="1133"/>
      <c r="AH132" s="1133"/>
      <c r="AI132" s="1133"/>
      <c r="AJ132" s="1134"/>
      <c r="AK132" s="1135">
        <v>9.3135011859999999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485</v>
      </c>
      <c r="W133" s="1113"/>
      <c r="X133" s="1113"/>
      <c r="Y133" s="1113"/>
      <c r="Z133" s="1114"/>
      <c r="AA133" s="1115">
        <v>8.8000000000000007</v>
      </c>
      <c r="AB133" s="1116"/>
      <c r="AC133" s="1116"/>
      <c r="AD133" s="1116"/>
      <c r="AE133" s="1117"/>
      <c r="AF133" s="1115">
        <v>8.6</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vG0o/ylJBGWKFjg3lyS2Y39eNxYNg4FlSp2zm76r8b93+43ElMHrnsOy5Pe3j+zaM/mCK4HHX+CV/JVogAspw==" saltValue="UAy1DTj/APC1hHLUK7YC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bPbThwqOrGCq5avee8q1a9UhZBR40cFd2QTu7b/daLa48t2qKXGIM/LLSEq5A70VJAQGQfl161FCaU7M4I4oQ==" saltValue="PrV15OPobDD2zkdwPVO5H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B/ntRaNw3lDTHSQwRG1omzaa2wVz82399ubjVSs3aEolhb5U8iTwIN5BgaskwnDRoM2tftYMCq9oDXwf16sTg==" saltValue="YmdbdyT1D44wLDuvDMi7L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489</v>
      </c>
      <c r="AP7" s="272"/>
      <c r="AQ7" s="273" t="s">
        <v>490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491</v>
      </c>
      <c r="AQ8" s="279" t="s">
        <v>492</v>
      </c>
      <c r="AR8" s="280" t="s">
        <v>493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494</v>
      </c>
      <c r="AL9" s="1153"/>
      <c r="AM9" s="1153"/>
      <c r="AN9" s="1154"/>
      <c r="AO9" s="281">
        <v>20923454</v>
      </c>
      <c r="AP9" s="281">
        <v>70374</v>
      </c>
      <c r="AQ9" s="282">
        <v>62936</v>
      </c>
      <c r="AR9" s="283">
        <v>11.8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495</v>
      </c>
      <c r="AL10" s="1153"/>
      <c r="AM10" s="1153"/>
      <c r="AN10" s="1154"/>
      <c r="AO10" s="284">
        <v>51758</v>
      </c>
      <c r="AP10" s="284">
        <v>174</v>
      </c>
      <c r="AQ10" s="285">
        <v>1734</v>
      </c>
      <c r="AR10" s="286">
        <v>-90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496</v>
      </c>
      <c r="AL11" s="1153"/>
      <c r="AM11" s="1153"/>
      <c r="AN11" s="1154"/>
      <c r="AO11" s="284">
        <v>19902</v>
      </c>
      <c r="AP11" s="284">
        <v>67</v>
      </c>
      <c r="AQ11" s="285">
        <v>694</v>
      </c>
      <c r="AR11" s="286">
        <v>-90.3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497</v>
      </c>
      <c r="AL12" s="1153"/>
      <c r="AM12" s="1153"/>
      <c r="AN12" s="1154"/>
      <c r="AO12" s="284">
        <v>10096</v>
      </c>
      <c r="AP12" s="284">
        <v>34</v>
      </c>
      <c r="AQ12" s="285">
        <v>24</v>
      </c>
      <c r="AR12" s="286">
        <v>41.7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498</v>
      </c>
      <c r="AL13" s="1153"/>
      <c r="AM13" s="1153"/>
      <c r="AN13" s="1154"/>
      <c r="AO13" s="284">
        <v>801201</v>
      </c>
      <c r="AP13" s="284">
        <v>2695</v>
      </c>
      <c r="AQ13" s="285">
        <v>1996</v>
      </c>
      <c r="AR13" s="286">
        <v>35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499</v>
      </c>
      <c r="AL14" s="1153"/>
      <c r="AM14" s="1153"/>
      <c r="AN14" s="1154"/>
      <c r="AO14" s="284">
        <v>392875</v>
      </c>
      <c r="AP14" s="284">
        <v>1321</v>
      </c>
      <c r="AQ14" s="285">
        <v>1351</v>
      </c>
      <c r="AR14" s="286">
        <v>-2.2000000000000002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500</v>
      </c>
      <c r="AL15" s="1156"/>
      <c r="AM15" s="1156"/>
      <c r="AN15" s="1157"/>
      <c r="AO15" s="284">
        <v>-523858</v>
      </c>
      <c r="AP15" s="284">
        <v>-1762</v>
      </c>
      <c r="AQ15" s="285">
        <v>-1933</v>
      </c>
      <c r="AR15" s="286">
        <v>-8.8000000000000007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21675428</v>
      </c>
      <c r="AP16" s="284">
        <v>72904</v>
      </c>
      <c r="AQ16" s="285">
        <v>66802</v>
      </c>
      <c r="AR16" s="286">
        <v>9.1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505</v>
      </c>
      <c r="AL21" s="1159"/>
      <c r="AM21" s="1159"/>
      <c r="AN21" s="1160"/>
      <c r="AO21" s="297">
        <v>7.82</v>
      </c>
      <c r="AP21" s="298">
        <v>6.52</v>
      </c>
      <c r="AQ21" s="299">
        <v>1.3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506</v>
      </c>
      <c r="AL22" s="1159"/>
      <c r="AM22" s="1159"/>
      <c r="AN22" s="1160"/>
      <c r="AO22" s="302">
        <v>98</v>
      </c>
      <c r="AP22" s="303">
        <v>99.2</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489</v>
      </c>
      <c r="AP30" s="272"/>
      <c r="AQ30" s="273" t="s">
        <v>490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491</v>
      </c>
      <c r="AQ31" s="279" t="s">
        <v>492</v>
      </c>
      <c r="AR31" s="280" t="s">
        <v>493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510</v>
      </c>
      <c r="AL32" s="1167"/>
      <c r="AM32" s="1167"/>
      <c r="AN32" s="1168"/>
      <c r="AO32" s="312">
        <v>13431715</v>
      </c>
      <c r="AP32" s="312">
        <v>45177</v>
      </c>
      <c r="AQ32" s="313">
        <v>37417</v>
      </c>
      <c r="AR32" s="314">
        <v>20.7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511</v>
      </c>
      <c r="AL33" s="1167"/>
      <c r="AM33" s="1167"/>
      <c r="AN33" s="116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513</v>
      </c>
      <c r="AL34" s="1167"/>
      <c r="AM34" s="1167"/>
      <c r="AN34" s="1168"/>
      <c r="AO34" s="312" t="s">
        <v>512</v>
      </c>
      <c r="AP34" s="312" t="s">
        <v>512</v>
      </c>
      <c r="AQ34" s="313">
        <v>46</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514</v>
      </c>
      <c r="AL35" s="1167"/>
      <c r="AM35" s="1167"/>
      <c r="AN35" s="1168"/>
      <c r="AO35" s="312">
        <v>3489897</v>
      </c>
      <c r="AP35" s="312">
        <v>11738</v>
      </c>
      <c r="AQ35" s="313">
        <v>8245</v>
      </c>
      <c r="AR35" s="314">
        <v>42.4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515</v>
      </c>
      <c r="AL36" s="1167"/>
      <c r="AM36" s="1167"/>
      <c r="AN36" s="1168"/>
      <c r="AO36" s="312" t="s">
        <v>512</v>
      </c>
      <c r="AP36" s="312" t="s">
        <v>512</v>
      </c>
      <c r="AQ36" s="313">
        <v>440</v>
      </c>
      <c r="AR36" s="314" t="s">
        <v>512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516</v>
      </c>
      <c r="AL37" s="1167"/>
      <c r="AM37" s="1167"/>
      <c r="AN37" s="1168"/>
      <c r="AO37" s="312" t="s">
        <v>512</v>
      </c>
      <c r="AP37" s="312" t="s">
        <v>512</v>
      </c>
      <c r="AQ37" s="313">
        <v>558</v>
      </c>
      <c r="AR37" s="314" t="s">
        <v>512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517</v>
      </c>
      <c r="AL38" s="1170"/>
      <c r="AM38" s="1170"/>
      <c r="AN38" s="1171"/>
      <c r="AO38" s="315" t="s">
        <v>512</v>
      </c>
      <c r="AP38" s="315" t="s">
        <v>512</v>
      </c>
      <c r="AQ38" s="316">
        <v>1</v>
      </c>
      <c r="AR38" s="304" t="s">
        <v>512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518</v>
      </c>
      <c r="AL39" s="1170"/>
      <c r="AM39" s="1170"/>
      <c r="AN39" s="1171"/>
      <c r="AO39" s="312">
        <v>-461169</v>
      </c>
      <c r="AP39" s="312">
        <v>-1551</v>
      </c>
      <c r="AQ39" s="313">
        <v>-7933</v>
      </c>
      <c r="AR39" s="314">
        <v>-80.400000000000006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519</v>
      </c>
      <c r="AL40" s="1167"/>
      <c r="AM40" s="1167"/>
      <c r="AN40" s="1168"/>
      <c r="AO40" s="312">
        <v>-10552143</v>
      </c>
      <c r="AP40" s="312">
        <v>-35491</v>
      </c>
      <c r="AQ40" s="313">
        <v>-28055</v>
      </c>
      <c r="AR40" s="314">
        <v>26.5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5908300</v>
      </c>
      <c r="AP41" s="312">
        <v>19872</v>
      </c>
      <c r="AQ41" s="313">
        <v>10719</v>
      </c>
      <c r="AR41" s="314">
        <v>85.4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489</v>
      </c>
      <c r="AN49" s="1163" t="s">
        <v>522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523</v>
      </c>
      <c r="AO50" s="329" t="s">
        <v>524</v>
      </c>
      <c r="AP50" s="330" t="s">
        <v>525</v>
      </c>
      <c r="AQ50" s="331" t="s">
        <v>526</v>
      </c>
      <c r="AR50" s="332" t="s">
        <v>527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528</v>
      </c>
      <c r="AL51" s="325"/>
      <c r="AM51" s="333">
        <v>13673569</v>
      </c>
      <c r="AN51" s="334">
        <v>44481</v>
      </c>
      <c r="AO51" s="335">
        <v>7.3</v>
      </c>
      <c r="AP51" s="336">
        <v>51849</v>
      </c>
      <c r="AQ51" s="337">
        <v>11.6</v>
      </c>
      <c r="AR51" s="338">
        <v>-4.3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529</v>
      </c>
      <c r="AM52" s="341">
        <v>5330047</v>
      </c>
      <c r="AN52" s="342">
        <v>17339</v>
      </c>
      <c r="AO52" s="343">
        <v>17.100000000000001</v>
      </c>
      <c r="AP52" s="344">
        <v>26326</v>
      </c>
      <c r="AQ52" s="345">
        <v>9.6</v>
      </c>
      <c r="AR52" s="346">
        <v>7.5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530</v>
      </c>
      <c r="AL53" s="325"/>
      <c r="AM53" s="333">
        <v>21422628</v>
      </c>
      <c r="AN53" s="334">
        <v>70148</v>
      </c>
      <c r="AO53" s="335">
        <v>57.7</v>
      </c>
      <c r="AP53" s="336">
        <v>52191</v>
      </c>
      <c r="AQ53" s="337">
        <v>0.7</v>
      </c>
      <c r="AR53" s="338">
        <v>57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529</v>
      </c>
      <c r="AM54" s="341">
        <v>6631159</v>
      </c>
      <c r="AN54" s="342">
        <v>21714</v>
      </c>
      <c r="AO54" s="343">
        <v>25.2</v>
      </c>
      <c r="AP54" s="344">
        <v>26807</v>
      </c>
      <c r="AQ54" s="345">
        <v>1.8</v>
      </c>
      <c r="AR54" s="346">
        <v>23.4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531</v>
      </c>
      <c r="AL55" s="325"/>
      <c r="AM55" s="333">
        <v>22677114</v>
      </c>
      <c r="AN55" s="334">
        <v>74812</v>
      </c>
      <c r="AO55" s="335">
        <v>6.6</v>
      </c>
      <c r="AP55" s="336">
        <v>48105</v>
      </c>
      <c r="AQ55" s="337">
        <v>-7.8</v>
      </c>
      <c r="AR55" s="338">
        <v>14.4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529</v>
      </c>
      <c r="AM56" s="341">
        <v>6668561</v>
      </c>
      <c r="AN56" s="342">
        <v>22000</v>
      </c>
      <c r="AO56" s="343">
        <v>1.3</v>
      </c>
      <c r="AP56" s="344">
        <v>24072</v>
      </c>
      <c r="AQ56" s="345">
        <v>-10.199999999999999</v>
      </c>
      <c r="AR56" s="346">
        <v>11.5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532</v>
      </c>
      <c r="AL57" s="325"/>
      <c r="AM57" s="333">
        <v>16480955</v>
      </c>
      <c r="AN57" s="334">
        <v>54851</v>
      </c>
      <c r="AO57" s="335">
        <v>-26.7</v>
      </c>
      <c r="AP57" s="336">
        <v>47446</v>
      </c>
      <c r="AQ57" s="337">
        <v>-1.4</v>
      </c>
      <c r="AR57" s="338">
        <v>-25.3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529</v>
      </c>
      <c r="AM58" s="341">
        <v>8820709</v>
      </c>
      <c r="AN58" s="342">
        <v>29356</v>
      </c>
      <c r="AO58" s="343">
        <v>33.4</v>
      </c>
      <c r="AP58" s="344">
        <v>24371</v>
      </c>
      <c r="AQ58" s="345">
        <v>1.2</v>
      </c>
      <c r="AR58" s="346">
        <v>32.200000000000003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533</v>
      </c>
      <c r="AL59" s="325"/>
      <c r="AM59" s="333">
        <v>17753936</v>
      </c>
      <c r="AN59" s="334">
        <v>59714</v>
      </c>
      <c r="AO59" s="335">
        <v>8.9</v>
      </c>
      <c r="AP59" s="336">
        <v>48387</v>
      </c>
      <c r="AQ59" s="337">
        <v>2</v>
      </c>
      <c r="AR59" s="338">
        <v>6.9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529</v>
      </c>
      <c r="AM60" s="341">
        <v>9426796</v>
      </c>
      <c r="AN60" s="342">
        <v>31706</v>
      </c>
      <c r="AO60" s="343">
        <v>8</v>
      </c>
      <c r="AP60" s="344">
        <v>25592</v>
      </c>
      <c r="AQ60" s="345">
        <v>5</v>
      </c>
      <c r="AR60" s="346">
        <v>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534</v>
      </c>
      <c r="AL61" s="347"/>
      <c r="AM61" s="348">
        <v>18401640</v>
      </c>
      <c r="AN61" s="349">
        <v>60801</v>
      </c>
      <c r="AO61" s="350">
        <v>10.8</v>
      </c>
      <c r="AP61" s="351">
        <v>49596</v>
      </c>
      <c r="AQ61" s="352">
        <v>1</v>
      </c>
      <c r="AR61" s="338">
        <v>9.8000000000000007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529</v>
      </c>
      <c r="AM62" s="341">
        <v>7375454</v>
      </c>
      <c r="AN62" s="342">
        <v>24423</v>
      </c>
      <c r="AO62" s="343">
        <v>17</v>
      </c>
      <c r="AP62" s="344">
        <v>25434</v>
      </c>
      <c r="AQ62" s="345">
        <v>1.5</v>
      </c>
      <c r="AR62" s="346">
        <v>15.5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scxdvK7rmvjs8sk/9/S55e8gtyfJEompyfBL3rO+ci5Vs+++oz2r6caJP6nKgQOYR17FwIP3r/3CiXRkQB4COg==" saltValue="9NzbvSrOIooIxX6vp544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486</v>
      </c>
    </row>
    <row r="121" spans="125:125" ht="13.5" hidden="1" customHeight="1" x14ac:dyDescent="0.2">
      <c r="DU121" s="259"/>
    </row>
  </sheetData>
  <sheetProtection algorithmName="SHA-512" hashValue="7qrITlaQRku+OHPqCipF0Y64/EERo/IvgHaVy5yiocCJPIFPMrNkvrvfspYVMrfJgHqYjqCjgk/WLEB1rZ9SlQ==" saltValue="DporR+EwEObeP4DXUakFU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486</v>
      </c>
    </row>
  </sheetData>
  <sheetProtection algorithmName="SHA-512" hashValue="RMtmEVTCuEFtvdWTyL6BQXsQHmwFwt4sqS2HlXXhqswmVT0LLYRCOXcQCHsHn1oasmpAw6bqKPte/9xfRzfrzA==" saltValue="upLMn6EEdorPU2868VfoI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536</v>
      </c>
      <c r="G46" s="8" t="s">
        <v>537</v>
      </c>
      <c r="H46" s="8" t="s">
        <v>538</v>
      </c>
      <c r="I46" s="8" t="s">
        <v>539</v>
      </c>
      <c r="J46" s="9" t="s">
        <v>540</v>
      </c>
    </row>
    <row r="47" spans="2:10" ht="57.75" customHeight="1" x14ac:dyDescent="0.2">
      <c r="B47" s="10"/>
      <c r="C47" s="1175" t="s">
        <v>3</v>
      </c>
      <c r="D47" s="1175"/>
      <c r="E47" s="1176"/>
      <c r="F47" s="11">
        <v>5.71</v>
      </c>
      <c r="G47" s="12">
        <v>4.83</v>
      </c>
      <c r="H47" s="12">
        <v>5.69</v>
      </c>
      <c r="I47" s="12">
        <v>5.65</v>
      </c>
      <c r="J47" s="13">
        <v>3.99</v>
      </c>
    </row>
    <row r="48" spans="2:10" ht="57.75" customHeight="1" x14ac:dyDescent="0.2">
      <c r="B48" s="14"/>
      <c r="C48" s="1177" t="s">
        <v>4</v>
      </c>
      <c r="D48" s="1177"/>
      <c r="E48" s="1178"/>
      <c r="F48" s="15">
        <v>2.4</v>
      </c>
      <c r="G48" s="16">
        <v>2.52</v>
      </c>
      <c r="H48" s="16">
        <v>2.56</v>
      </c>
      <c r="I48" s="16">
        <v>2.5099999999999998</v>
      </c>
      <c r="J48" s="17">
        <v>2.56</v>
      </c>
    </row>
    <row r="49" spans="2:10" ht="57.75" customHeight="1" thickBot="1" x14ac:dyDescent="0.25">
      <c r="B49" s="18"/>
      <c r="C49" s="1179" t="s">
        <v>5</v>
      </c>
      <c r="D49" s="1179"/>
      <c r="E49" s="1180"/>
      <c r="F49" s="19" t="s">
        <v>541</v>
      </c>
      <c r="G49" s="20" t="s">
        <v>542</v>
      </c>
      <c r="H49" s="20">
        <v>1.04</v>
      </c>
      <c r="I49" s="20" t="s">
        <v>543</v>
      </c>
      <c r="J49" s="21" t="s">
        <v>544</v>
      </c>
    </row>
    <row r="50" spans="2:10" ht="13" x14ac:dyDescent="0.2"/>
  </sheetData>
  <sheetProtection algorithmName="SHA-512" hashValue="ygU9p2vyApBuJPgzK+OSmHjRAJVg8b8RvnlKGF12mEatCOGY9efB2lCI5ymkdKpfwT5wFR+zIDjXe9YAsLRbmw==" saltValue="N38dk+2Qt5Mm3viL0xuAK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2025-03-13T02:14:43Z</cp:lastPrinted>
  <dcterms:created xsi:type="dcterms:W3CDTF">2025-02-19T00:43:57Z</dcterms:created>
  <dcterms:modified xsi:type="dcterms:W3CDTF">2025-09-11T01:27:04Z</dcterms:modified>
  <cp:category/>
</cp:coreProperties>
</file>