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<sst xmlns="http://schemas.openxmlformats.org/spreadsheetml/2006/main" xmlns:r="http://schemas.openxmlformats.org/officeDocument/2006/relationships" count="551" uniqueCount="551">
  <si>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</si>
  <si>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</si>
  <si>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</si>
  <si>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</si>
  <si>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</si>
  <si>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</si>
  <si>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</si>
  <si>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</si>
  <si>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</si>
  <si>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</si>
  <si>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</si>
  <si>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</si>
  <si>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</si>
  <si>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</si>
  <si>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</si>
  <si>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</si>
  <si>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</si>
  <si>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</si>
  <si>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</si>
  <si>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</si>
  <si>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</si>
  <si>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</si>
  <si>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</si>
  <si>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</si>
  <si>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</si>
  <si>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</si>
  <si>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</si>
  <si>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</si>
  <si>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</si>
  <si>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</si>
  <si>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</si>
  <si>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</si>
  <si>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</si>
  <si>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</si>
  <si>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</si>
  <si>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</si>
  <si>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</si>
  <si>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</si>
  <si>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</si>
  <si>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</si>
  <si>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</si>
  <si>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</si>
  <si>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</si>
  <si>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</si>
  <si>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大館市小規模水道等事業特別会計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</si>
  <si>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</si>
  <si>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</si>
  <si>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</si>
  <si>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</si>
  <si>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</si>
  <si>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</si>
  <si>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</si>
  <si>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</si>
  <si>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</si>
  <si>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</si>
  <si>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</si>
  <si>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</si>
  <si>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</si>
  <si>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</si>
  <si>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</si>
  <si>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</si>
  <si>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</si>
  <si>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</si>
  <si>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</si>
  <si>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</si>
  <si>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</si>
  <si>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</si>
  <si>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</si>
  <si>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</si>
  <si>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</si>
  <si>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</si>
  <si>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</si>
  <si>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</si>
  <si>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</si>
  <si>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</si>
  <si>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</si>
  <si>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</si>
  <si>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</si>
  <si>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</si>
  <si>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</si>
  <si>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</si>
  <si>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</si>
  <si>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大館市都市計画事業特別会計</t>
  </si>
  <si>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</si>
  <si>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</si>
  <si>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</si>
  <si>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</si>
  <si>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</si>
  <si>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</si>
  <si>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</si>
  <si>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</si>
  <si>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</si>
  <si>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</si>
  <si>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</si>
  <si>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</si>
  <si>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</si>
  <si>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</si>
  <si>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</si>
  <si>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</si>
  <si>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</si>
  <si>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</si>
  <si>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</si>
  <si>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</si>
  <si>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</si>
  <si>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</si>
  <si>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</si>
  <si>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</si>
  <si>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大館市奨学資金特別会計</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</si>
  <si>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</si>
  <si>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</si>
  <si>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</si>
  <si>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</si>
  <si>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</si>
  <si>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</si>
  <si>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</si>
  <si>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</si>
  <si>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</si>
  <si>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</si>
  <si>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</si>
  <si>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</si>
  <si>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</si>
  <si>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</si>
  <si>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</si>
  <si>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</si>
  <si>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</si>
  <si>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</si>
  <si>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</si>
  <si>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</si>
  <si>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</si>
  <si>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</si>
  <si>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</si>
  <si>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-6.7</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</si>
  <si>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</si>
  <si>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</si>
  <si>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</si>
  <si>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</si>
  <si>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</si>
  <si>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</si>
  <si>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</si>
  <si>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</si>
  <si>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</si>
  <si>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</si>
  <si>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</si>
  <si>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</si>
  <si>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</si>
  <si>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</si>
  <si>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</si>
  <si>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</si>
  <si>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</si>
  <si>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</si>
  <si>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</si>
  <si>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</si>
  <si>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</si>
  <si>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</si>
  <si>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</si>
  <si>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</si>
  <si>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</si>
  <si>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</si>
  <si>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</si>
  <si>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</si>
  <si>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</si>
  <si>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</si>
  <si>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</si>
  <si>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大館市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</si>
  <si>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</si>
  <si>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</si>
  <si>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</si>
  <si>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</si>
  <si>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</si>
  <si>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</si>
  <si>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</si>
  <si>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</si>
  <si>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</si>
  <si>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公共施設適正管理基金</t>
    <rPh sb="0" eb="2">
      <t>コウキョウ</t>
    </rPh>
    <rPh sb="2" eb="4">
      <t>シセツ</t>
    </rPh>
    <rPh sb="4" eb="6">
      <t>テキセイ</t>
    </rPh>
    <rPh sb="6" eb="8">
      <t>カンリ</t>
    </rPh>
    <rPh sb="8" eb="10">
      <t>キキン</t>
    </rPh>
    <phoneticPr fontId="5"/>
  </si>
  <si>
    <t>近畿</t>
    <rPh sb="0" eb="2">
      <t>キンキ</t>
    </rPh>
    <phoneticPr fontId="33"/>
  </si>
  <si>
    <t>(Ｃ)－(Ｄ)</t>
  </si>
  <si>
    <t>内訳</t>
    <rPh sb="0" eb="2">
      <t>ウチワケ</t>
    </rPh>
    <phoneticPr fontId="33"/>
  </si>
  <si>
    <t>大館市土地取得特別会計</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</si>
  <si>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</si>
  <si>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</si>
  <si>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</si>
  <si>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</si>
  <si>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大館市介護サービス事業特別会計</t>
  </si>
  <si>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</si>
  <si>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</si>
  <si>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</si>
  <si>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</si>
  <si>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</si>
  <si>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</si>
  <si>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</si>
  <si>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</si>
  <si>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</si>
  <si>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</si>
  <si>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</si>
  <si>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</si>
  <si>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</si>
  <si>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</si>
  <si>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</si>
  <si>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</si>
  <si>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</si>
  <si>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</si>
  <si>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</si>
  <si>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</si>
  <si>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</si>
  <si>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</si>
  <si>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</si>
  <si>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</si>
  <si>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</si>
  <si>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</si>
  <si>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</si>
  <si>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</si>
  <si>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</si>
  <si>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</si>
  <si>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</si>
  <si>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</si>
  <si>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大館市国民健康保険特別会計</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</si>
  <si>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</si>
  <si>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</si>
  <si>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</si>
  <si>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 0.66</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</si>
  <si>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</si>
  <si>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</si>
  <si>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</si>
  <si>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</si>
  <si>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</si>
  <si>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</si>
  <si>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</si>
  <si>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</si>
  <si>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</si>
  <si>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</si>
  <si>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</si>
  <si>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</si>
  <si>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</si>
  <si>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</si>
  <si>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大館市病院事業会計</t>
  </si>
  <si>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</si>
  <si>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</si>
  <si>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</si>
  <si>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</si>
  <si>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</si>
  <si>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大館市工業用水道事業会計</t>
  </si>
  <si>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</si>
  <si>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</si>
  <si>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</si>
  <si>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</si>
  <si>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</si>
  <si>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</si>
  <si>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</si>
  <si>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</si>
  <si>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</si>
  <si>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</si>
  <si>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秋田県市町村総合事務組合（一般会計）</t>
  </si>
  <si>
    <t>地方債現在高</t>
  </si>
  <si>
    <t>・計</t>
  </si>
  <si>
    <t>　うち公的資金</t>
    <rPh sb="3" eb="5">
      <t>コウテキ</t>
    </rPh>
    <phoneticPr fontId="33"/>
  </si>
  <si>
    <t>計</t>
    <rPh sb="0" eb="1">
      <t>ケイ</t>
    </rPh>
    <phoneticPr fontId="33"/>
  </si>
  <si>
    <t>大館市後期高齢者医療特別会計</t>
  </si>
  <si>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</si>
  <si>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</si>
  <si>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</si>
  <si>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</si>
  <si>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</si>
  <si>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</si>
  <si>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</si>
  <si>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</si>
  <si>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</si>
  <si>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</si>
  <si>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</si>
  <si>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</si>
  <si>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</si>
  <si>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</si>
  <si>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</si>
  <si>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</si>
  <si>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</si>
  <si>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</si>
  <si>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</si>
  <si>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</si>
  <si>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</si>
  <si>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</si>
  <si>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</si>
  <si>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</si>
  <si>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</si>
  <si>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</si>
  <si>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</si>
  <si>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</si>
  <si>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</si>
  <si>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</si>
  <si>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</si>
  <si>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</si>
  <si>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</si>
  <si>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</si>
  <si>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</si>
  <si>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</si>
  <si>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</si>
  <si>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</si>
  <si>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</si>
  <si>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</si>
  <si>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</si>
  <si>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</si>
  <si>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</si>
  <si>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</si>
  <si>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</si>
  <si>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</si>
  <si>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</si>
  <si>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</si>
  <si>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</si>
  <si>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</si>
  <si>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秋田県大館市</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</si>
  <si>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</si>
  <si>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</si>
  <si>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</si>
  <si>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</si>
  <si>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</si>
  <si>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</si>
  <si>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</si>
  <si>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</si>
  <si>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</si>
  <si>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</si>
  <si>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</si>
  <si>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</si>
  <si>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</si>
  <si>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区分</t>
  </si>
  <si>
    <t>大館市休日夜間急患センター特別会計</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</si>
  <si>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</si>
  <si>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</si>
  <si>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</si>
  <si>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</si>
  <si>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</si>
  <si>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</si>
  <si>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</si>
  <si>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</si>
  <si>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</si>
  <si>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</si>
  <si>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</si>
  <si>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</si>
  <si>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</si>
  <si>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</si>
  <si>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</si>
  <si>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県北環境保全センター</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</si>
  <si>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</si>
  <si>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</si>
  <si>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</si>
  <si>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</si>
  <si>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</si>
  <si>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</si>
  <si>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</si>
  <si>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</si>
  <si>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</si>
  <si>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</si>
  <si>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</si>
  <si>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</si>
  <si>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</si>
  <si>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</si>
  <si>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</si>
  <si>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</si>
  <si>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</si>
  <si>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</si>
  <si>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</si>
  <si>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</si>
  <si>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</si>
  <si>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</si>
  <si>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</si>
  <si>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</si>
  <si>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大館市農業集落排水事業特別会計</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</si>
  <si>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</si>
  <si>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</si>
  <si>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</si>
  <si>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</si>
  <si>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</si>
  <si>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</si>
  <si>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</si>
  <si>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</si>
  <si>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</si>
  <si>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</si>
  <si>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</si>
  <si>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</si>
  <si>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</si>
  <si>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</si>
  <si>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</si>
  <si>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</si>
  <si>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</si>
  <si>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</si>
  <si>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</si>
  <si>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</si>
  <si>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</si>
  <si>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</si>
  <si>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</si>
  <si>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</si>
  <si>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</si>
  <si>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</si>
  <si>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</si>
  <si>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増減率(%)(B)</t>
    <rPh sb="0" eb="3">
      <t>ゾウゲンリツ</t>
    </rPh>
    <phoneticPr fontId="33"/>
  </si>
  <si>
    <t>義務的経費計</t>
    <rPh sb="0" eb="3">
      <t>ギムテキ</t>
    </rPh>
    <rPh sb="3" eb="5">
      <t>ケイヒ</t>
    </rPh>
    <rPh sb="5" eb="6">
      <t>ケイ</t>
    </rPh>
    <phoneticPr fontId="33"/>
  </si>
  <si>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</si>
  <si>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</si>
  <si>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</si>
  <si>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</si>
  <si>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</si>
  <si>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</si>
  <si>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</si>
  <si>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</si>
  <si>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</si>
  <si>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</si>
  <si>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</si>
  <si>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</si>
  <si>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</si>
  <si>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</si>
  <si>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</si>
  <si>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</si>
  <si>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</si>
  <si>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</si>
  <si>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</si>
  <si>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</si>
  <si>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</si>
  <si>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</si>
  <si>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</si>
  <si>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</si>
  <si>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</si>
  <si>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</si>
  <si>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</si>
  <si>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</si>
  <si>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</si>
  <si>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</si>
  <si>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</si>
  <si>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</si>
  <si>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</si>
  <si>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</si>
  <si>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</si>
  <si>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</si>
  <si>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</si>
  <si>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</si>
  <si>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</si>
  <si>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</si>
  <si>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</si>
  <si>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</si>
  <si>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</si>
  <si>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</si>
  <si>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</si>
  <si>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</si>
  <si>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</si>
  <si>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</si>
  <si>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</si>
  <si>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</si>
  <si>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</si>
  <si>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</si>
  <si>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</si>
  <si>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</si>
  <si>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</si>
  <si>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</si>
  <si>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</si>
  <si>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</si>
  <si>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</si>
  <si>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</si>
  <si>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</si>
  <si>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</si>
  <si>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</si>
  <si>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</si>
  <si>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</si>
  <si>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</si>
  <si>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大館市温泉開発特別会計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</si>
  <si>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</si>
  <si>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</si>
  <si>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</si>
  <si>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</si>
  <si>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大館市介護保険特別会計</t>
  </si>
  <si>
    <t>純損益
（形式収支）</t>
  </si>
  <si>
    <t>左のうち
一般会計等
繰入見込額</t>
  </si>
  <si>
    <t>大館市水道事業会計</t>
  </si>
  <si>
    <t>法適用企業</t>
  </si>
  <si>
    <t>大館市下水道事業会計</t>
  </si>
  <si>
    <t>大館市公設総合地方卸売市場特別会計</t>
  </si>
  <si>
    <t>大館市戸別浄化槽整備事業特別会計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</si>
  <si>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</si>
  <si>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</si>
  <si>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</si>
  <si>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</si>
  <si>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</si>
  <si>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</si>
  <si>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</si>
  <si>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</si>
  <si>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</si>
  <si>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</si>
  <si>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</si>
  <si>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</si>
  <si>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</si>
  <si>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</si>
  <si>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</si>
  <si>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</si>
  <si>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</si>
  <si>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</si>
  <si>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</si>
  <si>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</si>
  <si>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</si>
  <si>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</si>
  <si>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</si>
  <si>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</si>
  <si>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</si>
  <si>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</si>
  <si>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増減率(%)(A)</t>
    <rPh sb="0" eb="3">
      <t>ゾウゲンリツ</t>
    </rPh>
    <phoneticPr fontId="33"/>
  </si>
  <si>
    <t>当該団体(円)</t>
    <rPh sb="0" eb="2">
      <t>トウガイ</t>
    </rPh>
    <rPh sb="2" eb="4">
      <t>ダンタイ</t>
    </rPh>
    <rPh sb="5" eb="6">
      <t>エン</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</si>
  <si>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</si>
  <si>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</si>
  <si>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</si>
  <si>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</si>
  <si>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</si>
  <si>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</si>
  <si>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</si>
  <si>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</si>
  <si>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</si>
  <si>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</si>
  <si>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</si>
  <si>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</si>
  <si>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</si>
  <si>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</si>
  <si>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秋田県後期高齢者医療広域連合（一般会計）</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</si>
  <si>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</si>
  <si>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</si>
  <si>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</si>
  <si>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 1.11</t>
  </si>
  <si>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</si>
  <si>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</si>
  <si>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</si>
  <si>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</si>
  <si>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</si>
  <si>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</si>
  <si>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</si>
  <si>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</si>
  <si>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</si>
  <si>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</si>
  <si>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</si>
  <si>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</si>
  <si>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</si>
  <si>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</si>
  <si>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</si>
  <si>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</si>
  <si>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</si>
  <si>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</si>
  <si>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</si>
  <si>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</si>
  <si>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0.40</t>
  </si>
  <si>
    <t>▲ 0.46</t>
  </si>
  <si>
    <t>その他会計（赤字）</t>
  </si>
  <si>
    <t>▲ 3.68</t>
  </si>
  <si>
    <t>‐</t>
  </si>
  <si>
    <t>秋田県市町村総合事務組合（交通災害共済事業等特別会計）</t>
  </si>
  <si>
    <t>秋田県市町村会館管理組合（一般会計）</t>
  </si>
  <si>
    <t>秋田県後期高齢者医療広域連合（後期高齢者医療特別会計）</t>
  </si>
  <si>
    <t>大館市文教振興事業団</t>
  </si>
  <si>
    <t>ふるさと応援寄附基金</t>
    <rPh sb="4" eb="6">
      <t>オウエン</t>
    </rPh>
    <rPh sb="6" eb="8">
      <t>キフ</t>
    </rPh>
    <rPh sb="8" eb="10">
      <t>キキン</t>
    </rPh>
    <phoneticPr fontId="5"/>
  </si>
  <si>
    <t>ふるさと基金</t>
    <rPh sb="4" eb="6">
      <t>キキン</t>
    </rPh>
    <phoneticPr fontId="5"/>
  </si>
  <si>
    <t>社会福祉環境整備基金</t>
    <rPh sb="0" eb="2">
      <t>シャカイ</t>
    </rPh>
    <rPh sb="2" eb="4">
      <t>フクシ</t>
    </rPh>
    <rPh sb="4" eb="6">
      <t>カンキョウ</t>
    </rPh>
    <rPh sb="6" eb="8">
      <t>セイビ</t>
    </rPh>
    <rPh sb="8" eb="10">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</si>
</sst>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1" applyNumberFormat="1" applyFont="1" applyBorder="1" applyAlignment="1" applyProtection="1">
      <alignment horizontal="right" vertical="center" shrinkToFit="1"/>
      <protection locked="0"/>
    </xf>
    <xf numFmtId="183" fontId="17" fillId="0" borderId="97" xfId="16" applyNumberFormat="1" applyFont="1" applyBorder="1" applyAlignment="1" applyProtection="1">
      <alignment horizontal="right" vertical="center" shrinkToFit="1"/>
      <protection locked="0"/>
    </xf>
    <xf numFmtId="183" fontId="17" fillId="5" borderId="98" xfId="11" applyNumberFormat="1" applyFont="1" applyFill="1" applyBorder="1" applyAlignment="1" applyProtection="1">
      <alignment horizontal="right" vertical="center" shrinkToFit="1"/>
      <protection locked="0"/>
    </xf>
    <xf numFmtId="183" fontId="17" fillId="0" borderId="99"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100"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7"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96"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1" xfId="11" applyFont="1" applyBorder="1" applyAlignment="1" applyProtection="1">
      <alignment horizontal="left" vertical="center" shrinkToFit="1"/>
      <protection locked="0"/>
    </xf>
    <xf numFmtId="0" fontId="17" fillId="0" borderId="96"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96" xfId="12" applyNumberFormat="1" applyFont="1" applyBorder="1" applyAlignment="1" applyProtection="1">
      <alignment horizontal="right" vertical="center" shrinkToFit="1"/>
      <protection locked="0"/>
    </xf>
    <xf numFmtId="184" fontId="17" fillId="3" borderId="96"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8"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70209</c:v>
                </c:pt>
                <c:pt idx="1">
                  <c:v>119750</c:v>
                </c:pt>
                <c:pt idx="2">
                  <c:v>83477</c:v>
                </c:pt>
                <c:pt idx="3">
                  <c:v>64482</c:v>
                </c:pt>
                <c:pt idx="4">
                  <c:v>70690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8.2200000000000006</c:v>
                </c:pt>
                <c:pt idx="1">
                  <c:v>8.34</c:v>
                </c:pt>
                <c:pt idx="2">
                  <c:v>9.61</c:v>
                </c:pt>
                <c:pt idx="3">
                  <c:v>8.02</c:v>
                </c:pt>
                <c:pt idx="4">
                  <c:v>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6.53</c:v>
                </c:pt>
                <c:pt idx="1">
                  <c:v>5.68</c:v>
                </c:pt>
                <c:pt idx="2">
                  <c:v>6.01</c:v>
                </c:pt>
                <c:pt idx="3">
                  <c:v>5.14</c:v>
                </c:pt>
                <c:pt idx="4">
                  <c:v>5.75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-0.4</c:v>
                </c:pt>
                <c:pt idx="2">
                  <c:v>4.07</c:v>
                </c:pt>
                <c:pt idx="3">
                  <c:v>-1.1100000000000001</c:v>
                </c:pt>
                <c:pt idx="4">
                  <c:v>0.27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6.e-002</c:v>
                </c:pt>
                <c:pt idx="2">
                  <c:v>#N/A</c:v>
                </c:pt>
                <c:pt idx="3">
                  <c:v>6.e-002</c:v>
                </c:pt>
                <c:pt idx="4">
                  <c:v>#N/A</c:v>
                </c:pt>
                <c:pt idx="5">
                  <c:v>5.e-002</c:v>
                </c:pt>
                <c:pt idx="6">
                  <c:v>#N/A</c:v>
                </c:pt>
                <c:pt idx="7">
                  <c:v>6.e-002</c:v>
                </c:pt>
                <c:pt idx="8">
                  <c:v>#N/A</c:v>
                </c:pt>
                <c:pt idx="9">
                  <c:v>7.0000000000000007e-002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1.01</c:v>
                </c:pt>
                <c:pt idx="2">
                  <c:v>#N/A</c:v>
                </c:pt>
                <c:pt idx="3">
                  <c:v>0.65</c:v>
                </c:pt>
                <c:pt idx="4">
                  <c:v>#N/A</c:v>
                </c:pt>
                <c:pt idx="5">
                  <c:v>0.36</c:v>
                </c:pt>
                <c:pt idx="6">
                  <c:v>#N/A</c:v>
                </c:pt>
                <c:pt idx="7">
                  <c:v>0.46</c:v>
                </c:pt>
                <c:pt idx="8">
                  <c:v>#N/A</c:v>
                </c:pt>
                <c:pt idx="9">
                  <c:v>4.e-002</c:v>
                </c:pt>
              </c:numCache>
            </c:numRef>
          </c:val>
        </c:ser>
        <c:ser>
          <c:idx val="3"/>
          <c:order val="3"/>
          <c:tx>
            <c:strRef>
              <c:f>データシート!$A$30</c:f>
              <c:strCache>
                <c:ptCount val="1"/>
                <c:pt idx="0">
                  <c:v>大館市休日夜間急患センター特別会計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1.e-002</c:v>
                </c:pt>
                <c:pt idx="4">
                  <c:v>#N/A</c:v>
                </c:pt>
                <c:pt idx="5">
                  <c:v>0</c:v>
                </c:pt>
                <c:pt idx="6">
                  <c:v>#N/A</c:v>
                </c:pt>
                <c:pt idx="7">
                  <c:v>2.e-002</c:v>
                </c:pt>
                <c:pt idx="8">
                  <c:v>#N/A</c:v>
                </c:pt>
                <c:pt idx="9">
                  <c:v>7.0000000000000007e-002</c:v>
                </c:pt>
              </c:numCache>
            </c:numRef>
          </c:val>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0.68</c:v>
                </c:pt>
                <c:pt idx="4">
                  <c:v>#N/A</c:v>
                </c:pt>
                <c:pt idx="5">
                  <c:v>1.1599999999999999</c:v>
                </c:pt>
                <c:pt idx="6">
                  <c:v>#N/A</c:v>
                </c:pt>
                <c:pt idx="7">
                  <c:v>0.64</c:v>
                </c:pt>
                <c:pt idx="8">
                  <c:v>#N/A</c:v>
                </c:pt>
                <c:pt idx="9">
                  <c:v>0.66</c:v>
                </c:pt>
              </c:numCache>
            </c:numRef>
          </c:val>
        </c:ser>
        <c:ser>
          <c:idx val="5"/>
          <c:order val="5"/>
          <c:tx>
            <c:strRef>
              <c:f>データシート!$A$32</c:f>
              <c:strCache>
                <c:ptCount val="1"/>
                <c:pt idx="0">
                  <c:v>大館市工業用水道事業会計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0.71</c:v>
                </c:pt>
                <c:pt idx="4">
                  <c:v>#N/A</c:v>
                </c:pt>
                <c:pt idx="5">
                  <c:v>0.79</c:v>
                </c:pt>
                <c:pt idx="6">
                  <c:v>#N/A</c:v>
                </c:pt>
                <c:pt idx="7">
                  <c:v>0.79</c:v>
                </c:pt>
                <c:pt idx="8">
                  <c:v>#N/A</c:v>
                </c:pt>
                <c:pt idx="9">
                  <c:v>0.71</c:v>
                </c:pt>
              </c:numCache>
            </c:numRef>
          </c:val>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1.5699999999999998</c:v>
                </c:pt>
                <c:pt idx="2">
                  <c:v>#N/A</c:v>
                </c:pt>
                <c:pt idx="3">
                  <c:v>1.48</c:v>
                </c:pt>
                <c:pt idx="4">
                  <c:v>#N/A</c:v>
                </c:pt>
                <c:pt idx="5">
                  <c:v>1.98</c:v>
                </c:pt>
                <c:pt idx="6">
                  <c:v>#N/A</c:v>
                </c:pt>
                <c:pt idx="7">
                  <c:v>1.88</c:v>
                </c:pt>
                <c:pt idx="8">
                  <c:v>#N/A</c:v>
                </c:pt>
                <c:pt idx="9">
                  <c:v>1.44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8.19</c:v>
                </c:pt>
                <c:pt idx="2">
                  <c:v>#N/A</c:v>
                </c:pt>
                <c:pt idx="3">
                  <c:v>8.3000000000000007</c:v>
                </c:pt>
                <c:pt idx="4">
                  <c:v>#N/A</c:v>
                </c:pt>
                <c:pt idx="5">
                  <c:v>9.57</c:v>
                </c:pt>
                <c:pt idx="6">
                  <c:v>#N/A</c:v>
                </c:pt>
                <c:pt idx="7">
                  <c:v>7.97</c:v>
                </c:pt>
                <c:pt idx="8">
                  <c:v>#N/A</c:v>
                </c:pt>
                <c:pt idx="9">
                  <c:v>7.44</c:v>
                </c:pt>
              </c:numCache>
            </c:numRef>
          </c:val>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c:v>
                </c:pt>
                <c:pt idx="2">
                  <c:v>#N/A</c:v>
                </c:pt>
                <c:pt idx="3">
                  <c:v>10.34</c:v>
                </c:pt>
                <c:pt idx="4">
                  <c:v>#N/A</c:v>
                </c:pt>
                <c:pt idx="5">
                  <c:v>11.01</c:v>
                </c:pt>
                <c:pt idx="6">
                  <c:v>#N/A</c:v>
                </c:pt>
                <c:pt idx="7">
                  <c:v>11.84</c:v>
                </c:pt>
                <c:pt idx="8">
                  <c:v>#N/A</c:v>
                </c:pt>
                <c:pt idx="9">
                  <c:v>11.84</c:v>
                </c:pt>
              </c:numCache>
            </c:numRef>
          </c:val>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0.46</c:v>
                </c:pt>
                <c:pt idx="1">
                  <c:v>#N/A</c:v>
                </c:pt>
                <c:pt idx="2">
                  <c:v>#N/A</c:v>
                </c:pt>
                <c:pt idx="3">
                  <c:v>0</c:v>
                </c:pt>
                <c:pt idx="4">
                  <c:v>0.66</c:v>
                </c:pt>
                <c:pt idx="5">
                  <c:v>#N/A</c:v>
                </c:pt>
                <c:pt idx="6">
                  <c:v>1.21</c:v>
                </c:pt>
                <c:pt idx="7">
                  <c:v>#N/A</c:v>
                </c:pt>
                <c:pt idx="8">
                  <c:v>3.68</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3377</c:v>
                </c:pt>
                <c:pt idx="5">
                  <c:v>3380</c:v>
                </c:pt>
                <c:pt idx="8">
                  <c:v>3287</c:v>
                </c:pt>
                <c:pt idx="11">
                  <c:v>3276</c:v>
                </c:pt>
                <c:pt idx="14">
                  <c:v>3334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199</c:v>
                </c:pt>
                <c:pt idx="3">
                  <c:v>71</c:v>
                </c:pt>
                <c:pt idx="6">
                  <c:v>7</c:v>
                </c:pt>
                <c:pt idx="9">
                  <c:v>238</c:v>
                </c:pt>
                <c:pt idx="12">
                  <c:v>238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1504</c:v>
                </c:pt>
                <c:pt idx="3">
                  <c:v>1467</c:v>
                </c:pt>
                <c:pt idx="6">
                  <c:v>1461</c:v>
                </c:pt>
                <c:pt idx="9">
                  <c:v>1529</c:v>
                </c:pt>
                <c:pt idx="12">
                  <c:v>1525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3254</c:v>
                </c:pt>
                <c:pt idx="3">
                  <c:v>3313</c:v>
                </c:pt>
                <c:pt idx="6">
                  <c:v>3411</c:v>
                </c:pt>
                <c:pt idx="9">
                  <c:v>3476</c:v>
                </c:pt>
                <c:pt idx="12">
                  <c:v>3409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1580</c:v>
                </c:pt>
                <c:pt idx="2">
                  <c:v>#N/A</c:v>
                </c:pt>
                <c:pt idx="3">
                  <c:v>#N/A</c:v>
                </c:pt>
                <c:pt idx="4">
                  <c:v>1471</c:v>
                </c:pt>
                <c:pt idx="5">
                  <c:v>#N/A</c:v>
                </c:pt>
                <c:pt idx="6">
                  <c:v>#N/A</c:v>
                </c:pt>
                <c:pt idx="7">
                  <c:v>1592</c:v>
                </c:pt>
                <c:pt idx="8">
                  <c:v>#N/A</c:v>
                </c:pt>
                <c:pt idx="9">
                  <c:v>#N/A</c:v>
                </c:pt>
                <c:pt idx="10">
                  <c:v>1967</c:v>
                </c:pt>
                <c:pt idx="11">
                  <c:v>#N/A</c:v>
                </c:pt>
                <c:pt idx="12">
                  <c:v>#N/A</c:v>
                </c:pt>
                <c:pt idx="13">
                  <c:v>1838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35720</c:v>
                </c:pt>
                <c:pt idx="5">
                  <c:v>37465</c:v>
                </c:pt>
                <c:pt idx="8">
                  <c:v>37219</c:v>
                </c:pt>
                <c:pt idx="11">
                  <c:v>36886</c:v>
                </c:pt>
                <c:pt idx="14">
                  <c:v>36510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933</c:v>
                </c:pt>
                <c:pt idx="5">
                  <c:v>887</c:v>
                </c:pt>
                <c:pt idx="8">
                  <c:v>784</c:v>
                </c:pt>
                <c:pt idx="11">
                  <c:v>974</c:v>
                </c:pt>
                <c:pt idx="14">
                  <c:v>851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7834</c:v>
                </c:pt>
                <c:pt idx="5">
                  <c:v>7231</c:v>
                </c:pt>
                <c:pt idx="8">
                  <c:v>7206</c:v>
                </c:pt>
                <c:pt idx="11">
                  <c:v>6580</c:v>
                </c:pt>
                <c:pt idx="14">
                  <c:v>6659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5795</c:v>
                </c:pt>
                <c:pt idx="3">
                  <c:v>5836</c:v>
                </c:pt>
                <c:pt idx="6">
                  <c:v>5838</c:v>
                </c:pt>
                <c:pt idx="9">
                  <c:v>6130</c:v>
                </c:pt>
                <c:pt idx="12">
                  <c:v>6414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21122</c:v>
                </c:pt>
                <c:pt idx="3">
                  <c:v>20668</c:v>
                </c:pt>
                <c:pt idx="6">
                  <c:v>20801</c:v>
                </c:pt>
                <c:pt idx="9">
                  <c:v>20054</c:v>
                </c:pt>
                <c:pt idx="12">
                  <c:v>20258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91</c:v>
                </c:pt>
                <c:pt idx="3">
                  <c:v>2332</c:v>
                </c:pt>
                <c:pt idx="6">
                  <c:v>2325</c:v>
                </c:pt>
                <c:pt idx="9">
                  <c:v>2087</c:v>
                </c:pt>
                <c:pt idx="12">
                  <c:v>1849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30714</c:v>
                </c:pt>
                <c:pt idx="3">
                  <c:v>33092</c:v>
                </c:pt>
                <c:pt idx="6">
                  <c:v>32122</c:v>
                </c:pt>
                <c:pt idx="9">
                  <c:v>30763</c:v>
                </c:pt>
                <c:pt idx="12">
                  <c:v>30309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13235</c:v>
                </c:pt>
                <c:pt idx="2">
                  <c:v>#N/A</c:v>
                </c:pt>
                <c:pt idx="3">
                  <c:v>#N/A</c:v>
                </c:pt>
                <c:pt idx="4">
                  <c:v>16346</c:v>
                </c:pt>
                <c:pt idx="5">
                  <c:v>#N/A</c:v>
                </c:pt>
                <c:pt idx="6">
                  <c:v>#N/A</c:v>
                </c:pt>
                <c:pt idx="7">
                  <c:v>15876</c:v>
                </c:pt>
                <c:pt idx="8">
                  <c:v>#N/A</c:v>
                </c:pt>
                <c:pt idx="9">
                  <c:v>#N/A</c:v>
                </c:pt>
                <c:pt idx="10">
                  <c:v>14595</c:v>
                </c:pt>
                <c:pt idx="11">
                  <c:v>#N/A</c:v>
                </c:pt>
                <c:pt idx="12">
                  <c:v>#N/A</c:v>
                </c:pt>
                <c:pt idx="13">
                  <c:v>14810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1354</c:v>
                </c:pt>
                <c:pt idx="1">
                  <c:v>1122</c:v>
                </c:pt>
                <c:pt idx="2">
                  <c:v>1269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696</c:v>
                </c:pt>
                <c:pt idx="1">
                  <c:v>696</c:v>
                </c:pt>
                <c:pt idx="2">
                  <c:v>791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5857</c:v>
                </c:pt>
                <c:pt idx="1">
                  <c:v>5019</c:v>
                </c:pt>
                <c:pt idx="2">
                  <c:v>4692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66,807
66,375
913.22
43,631,118
41,714,100
1,664,942
22,048,909
30,308,915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a:t>
          </a:r>
          <a:r>
            <a:rPr kumimoji="1" lang="en-US" altLang="ja-JP" sz="1300">
              <a:latin typeface="ＭＳ Ｐゴシック"/>
              <a:ea typeface="ＭＳ Ｐゴシック"/>
            </a:rPr>
            <a:t>5</a:t>
          </a:r>
          <a:r>
            <a:rPr kumimoji="1" lang="ja-JP" altLang="en-US" sz="1300">
              <a:latin typeface="ＭＳ Ｐゴシック"/>
              <a:ea typeface="ＭＳ Ｐゴシック"/>
            </a:rPr>
            <a:t>年間の財政力指数は</a:t>
          </a:r>
          <a:r>
            <a:rPr kumimoji="1" lang="en-US" altLang="ja-JP" sz="1300">
              <a:latin typeface="ＭＳ Ｐゴシック"/>
              <a:ea typeface="ＭＳ Ｐゴシック"/>
            </a:rPr>
            <a:t>0.4</a:t>
          </a:r>
          <a:r>
            <a:rPr kumimoji="1" lang="ja-JP" altLang="en-US" sz="1300">
              <a:latin typeface="ＭＳ Ｐゴシック"/>
              <a:ea typeface="ＭＳ Ｐゴシック"/>
            </a:rPr>
            <a:t>台で推移し、類似団体平均を下回っている。主な要因は、長引く地方経済の低迷や土地価格の下落、評価替え等による市税収入の伸び悩みによるものである。</a:t>
          </a:r>
        </a:p>
        <a:p>
          <a:r>
            <a:rPr kumimoji="1" lang="ja-JP" altLang="en-US" sz="1300">
              <a:latin typeface="ＭＳ Ｐゴシック"/>
              <a:ea typeface="ＭＳ Ｐゴシック"/>
            </a:rPr>
            <a:t>　５年度は、分子となる基準財政収入額及び分母となる基準財政需要額がともに増加し単年度の指数は増加したが、３か年平均値であるため前年度と同値となった。</a:t>
          </a:r>
        </a:p>
        <a:p>
          <a:r>
            <a:rPr kumimoji="1" lang="ja-JP" altLang="en-US" sz="1300">
              <a:latin typeface="ＭＳ Ｐゴシック"/>
              <a:ea typeface="ＭＳ Ｐゴシック"/>
            </a:rPr>
            <a:t>　今後も市税を中心とした歳入確保に努め、歳出の徹底的な見直しを行い財政基盤の強化を図る。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6" name="テキスト ボックス 55"/>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8" name="テキスト ボックス 57"/>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50165</xdr:rowOff>
    </xdr:from>
    <xdr:to xmlns:xdr="http://schemas.openxmlformats.org/drawingml/2006/spreadsheetDrawing">
      <xdr:col>23</xdr:col>
      <xdr:colOff>133350</xdr:colOff>
      <xdr:row>45</xdr:row>
      <xdr:rowOff>32385</xdr:rowOff>
    </xdr:to>
    <xdr:cxnSp macro="">
      <xdr:nvCxnSpPr>
        <xdr:cNvPr id="64" name="直線コネクタ 63"/>
        <xdr:cNvCxnSpPr/>
      </xdr:nvCxnSpPr>
      <xdr:spPr>
        <a:xfrm flipV="1">
          <a:off x="4544060" y="6158865"/>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49555"/>
    <xdr:sp macro="" textlink="">
      <xdr:nvSpPr>
        <xdr:cNvPr id="65" name="財政力最小値テキスト"/>
        <xdr:cNvSpPr txBox="1"/>
      </xdr:nvSpPr>
      <xdr:spPr>
        <a:xfrm>
          <a:off x="4615180" y="7435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32385</xdr:rowOff>
    </xdr:from>
    <xdr:to xmlns:xdr="http://schemas.openxmlformats.org/drawingml/2006/spreadsheetDrawing">
      <xdr:col>24</xdr:col>
      <xdr:colOff>12700</xdr:colOff>
      <xdr:row>45</xdr:row>
      <xdr:rowOff>32385</xdr:rowOff>
    </xdr:to>
    <xdr:cxnSp macro="">
      <xdr:nvCxnSpPr>
        <xdr:cNvPr id="66" name="直線コネクタ 65"/>
        <xdr:cNvCxnSpPr/>
      </xdr:nvCxnSpPr>
      <xdr:spPr>
        <a:xfrm>
          <a:off x="4455160" y="7461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132715</xdr:rowOff>
    </xdr:from>
    <xdr:ext cx="762000" cy="249555"/>
    <xdr:sp macro="" textlink="">
      <xdr:nvSpPr>
        <xdr:cNvPr id="67" name="財政力最大値テキスト"/>
        <xdr:cNvSpPr txBox="1"/>
      </xdr:nvSpPr>
      <xdr:spPr>
        <a:xfrm>
          <a:off x="4615180" y="5911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50165</xdr:rowOff>
    </xdr:from>
    <xdr:to xmlns:xdr="http://schemas.openxmlformats.org/drawingml/2006/spreadsheetDrawing">
      <xdr:col>24</xdr:col>
      <xdr:colOff>12700</xdr:colOff>
      <xdr:row>37</xdr:row>
      <xdr:rowOff>50165</xdr:rowOff>
    </xdr:to>
    <xdr:cxnSp macro="">
      <xdr:nvCxnSpPr>
        <xdr:cNvPr id="68" name="直線コネクタ 67"/>
        <xdr:cNvCxnSpPr/>
      </xdr:nvCxnSpPr>
      <xdr:spPr>
        <a:xfrm>
          <a:off x="4455160" y="6158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81280</xdr:rowOff>
    </xdr:from>
    <xdr:to xmlns:xdr="http://schemas.openxmlformats.org/drawingml/2006/spreadsheetDrawing">
      <xdr:col>23</xdr:col>
      <xdr:colOff>133350</xdr:colOff>
      <xdr:row>44</xdr:row>
      <xdr:rowOff>81280</xdr:rowOff>
    </xdr:to>
    <xdr:cxnSp macro="">
      <xdr:nvCxnSpPr>
        <xdr:cNvPr id="69" name="直線コネクタ 68"/>
        <xdr:cNvCxnSpPr/>
      </xdr:nvCxnSpPr>
      <xdr:spPr>
        <a:xfrm>
          <a:off x="3776980" y="73456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17145</xdr:rowOff>
    </xdr:from>
    <xdr:ext cx="762000" cy="248920"/>
    <xdr:sp macro="" textlink="">
      <xdr:nvSpPr>
        <xdr:cNvPr id="70" name="財政力平均値テキスト"/>
        <xdr:cNvSpPr txBox="1"/>
      </xdr:nvSpPr>
      <xdr:spPr>
        <a:xfrm>
          <a:off x="4615180" y="678624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99060</xdr:rowOff>
    </xdr:to>
    <xdr:sp macro="" textlink="">
      <xdr:nvSpPr>
        <xdr:cNvPr id="71" name="フローチャート: 判断 70"/>
        <xdr:cNvSpPr/>
      </xdr:nvSpPr>
      <xdr:spPr>
        <a:xfrm>
          <a:off x="4493260" y="6935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81280</xdr:rowOff>
    </xdr:from>
    <xdr:to xmlns:xdr="http://schemas.openxmlformats.org/drawingml/2006/spreadsheetDrawing">
      <xdr:col>19</xdr:col>
      <xdr:colOff>133350</xdr:colOff>
      <xdr:row>44</xdr:row>
      <xdr:rowOff>81280</xdr:rowOff>
    </xdr:to>
    <xdr:cxnSp macro="">
      <xdr:nvCxnSpPr>
        <xdr:cNvPr id="72" name="直線コネクタ 71"/>
        <xdr:cNvCxnSpPr/>
      </xdr:nvCxnSpPr>
      <xdr:spPr>
        <a:xfrm>
          <a:off x="2959100" y="73456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153670</xdr:rowOff>
    </xdr:from>
    <xdr:to xmlns:xdr="http://schemas.openxmlformats.org/drawingml/2006/spreadsheetDrawing">
      <xdr:col>19</xdr:col>
      <xdr:colOff>184150</xdr:colOff>
      <xdr:row>42</xdr:row>
      <xdr:rowOff>86360</xdr:rowOff>
    </xdr:to>
    <xdr:sp macro="" textlink="">
      <xdr:nvSpPr>
        <xdr:cNvPr id="73" name="フローチャート: 判断 72"/>
        <xdr:cNvSpPr/>
      </xdr:nvSpPr>
      <xdr:spPr>
        <a:xfrm>
          <a:off x="3726180" y="692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95885</xdr:rowOff>
    </xdr:from>
    <xdr:ext cx="736600" cy="248920"/>
    <xdr:sp macro="" textlink="">
      <xdr:nvSpPr>
        <xdr:cNvPr id="74" name="テキスト ボックス 73"/>
        <xdr:cNvSpPr txBox="1"/>
      </xdr:nvSpPr>
      <xdr:spPr>
        <a:xfrm>
          <a:off x="3431540" y="66998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81280</xdr:rowOff>
    </xdr:from>
    <xdr:to xmlns:xdr="http://schemas.openxmlformats.org/drawingml/2006/spreadsheetDrawing">
      <xdr:col>15</xdr:col>
      <xdr:colOff>82550</xdr:colOff>
      <xdr:row>44</xdr:row>
      <xdr:rowOff>81280</xdr:rowOff>
    </xdr:to>
    <xdr:cxnSp macro="">
      <xdr:nvCxnSpPr>
        <xdr:cNvPr id="75" name="直線コネクタ 74"/>
        <xdr:cNvCxnSpPr/>
      </xdr:nvCxnSpPr>
      <xdr:spPr>
        <a:xfrm>
          <a:off x="2141220" y="73456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140335</xdr:rowOff>
    </xdr:from>
    <xdr:to xmlns:xdr="http://schemas.openxmlformats.org/drawingml/2006/spreadsheetDrawing">
      <xdr:col>15</xdr:col>
      <xdr:colOff>133350</xdr:colOff>
      <xdr:row>42</xdr:row>
      <xdr:rowOff>73025</xdr:rowOff>
    </xdr:to>
    <xdr:sp macro="" textlink="">
      <xdr:nvSpPr>
        <xdr:cNvPr id="76" name="フローチャート: 判断 75"/>
        <xdr:cNvSpPr/>
      </xdr:nvSpPr>
      <xdr:spPr>
        <a:xfrm>
          <a:off x="2908300" y="690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83185</xdr:rowOff>
    </xdr:from>
    <xdr:ext cx="762000" cy="248920"/>
    <xdr:sp macro="" textlink="">
      <xdr:nvSpPr>
        <xdr:cNvPr id="77" name="テキスト ボックス 76"/>
        <xdr:cNvSpPr txBox="1"/>
      </xdr:nvSpPr>
      <xdr:spPr>
        <a:xfrm>
          <a:off x="261366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81280</xdr:rowOff>
    </xdr:from>
    <xdr:to xmlns:xdr="http://schemas.openxmlformats.org/drawingml/2006/spreadsheetDrawing">
      <xdr:col>11</xdr:col>
      <xdr:colOff>31750</xdr:colOff>
      <xdr:row>44</xdr:row>
      <xdr:rowOff>81280</xdr:rowOff>
    </xdr:to>
    <xdr:cxnSp macro="">
      <xdr:nvCxnSpPr>
        <xdr:cNvPr id="78" name="直線コネクタ 77"/>
        <xdr:cNvCxnSpPr/>
      </xdr:nvCxnSpPr>
      <xdr:spPr>
        <a:xfrm>
          <a:off x="1341120" y="7345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102235</xdr:rowOff>
    </xdr:from>
    <xdr:to xmlns:xdr="http://schemas.openxmlformats.org/drawingml/2006/spreadsheetDrawing">
      <xdr:col>11</xdr:col>
      <xdr:colOff>82550</xdr:colOff>
      <xdr:row>42</xdr:row>
      <xdr:rowOff>34925</xdr:rowOff>
    </xdr:to>
    <xdr:sp macro="" textlink="">
      <xdr:nvSpPr>
        <xdr:cNvPr id="79" name="フローチャート: 判断 78"/>
        <xdr:cNvSpPr/>
      </xdr:nvSpPr>
      <xdr:spPr>
        <a:xfrm>
          <a:off x="2108200" y="68713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44450</xdr:rowOff>
    </xdr:from>
    <xdr:ext cx="762000" cy="249555"/>
    <xdr:sp macro="" textlink="">
      <xdr:nvSpPr>
        <xdr:cNvPr id="80" name="テキスト ボックス 79"/>
        <xdr:cNvSpPr txBox="1"/>
      </xdr:nvSpPr>
      <xdr:spPr>
        <a:xfrm>
          <a:off x="1795780" y="6648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127635</xdr:rowOff>
    </xdr:from>
    <xdr:to xmlns:xdr="http://schemas.openxmlformats.org/drawingml/2006/spreadsheetDrawing">
      <xdr:col>7</xdr:col>
      <xdr:colOff>31750</xdr:colOff>
      <xdr:row>42</xdr:row>
      <xdr:rowOff>60960</xdr:rowOff>
    </xdr:to>
    <xdr:sp macro="" textlink="">
      <xdr:nvSpPr>
        <xdr:cNvPr id="81" name="フローチャート: 判断 80"/>
        <xdr:cNvSpPr/>
      </xdr:nvSpPr>
      <xdr:spPr>
        <a:xfrm>
          <a:off x="1290320" y="689673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70485</xdr:rowOff>
    </xdr:from>
    <xdr:ext cx="762000" cy="249555"/>
    <xdr:sp macro="" textlink="">
      <xdr:nvSpPr>
        <xdr:cNvPr id="82" name="テキスト ボックス 81"/>
        <xdr:cNvSpPr txBox="1"/>
      </xdr:nvSpPr>
      <xdr:spPr>
        <a:xfrm>
          <a:off x="977900" y="6674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3" name="テキスト ボックス 82"/>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4" name="テキスト ボックス 83"/>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5" name="テキスト ボックス 84"/>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6" name="テキスト ボックス 85"/>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7" name="テキスト ボックス 86"/>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32385</xdr:rowOff>
    </xdr:from>
    <xdr:to xmlns:xdr="http://schemas.openxmlformats.org/drawingml/2006/spreadsheetDrawing">
      <xdr:col>23</xdr:col>
      <xdr:colOff>184150</xdr:colOff>
      <xdr:row>44</xdr:row>
      <xdr:rowOff>130175</xdr:rowOff>
    </xdr:to>
    <xdr:sp macro="" textlink="">
      <xdr:nvSpPr>
        <xdr:cNvPr id="88" name="楕円 87"/>
        <xdr:cNvSpPr/>
      </xdr:nvSpPr>
      <xdr:spPr>
        <a:xfrm>
          <a:off x="4493260" y="729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97155</xdr:rowOff>
    </xdr:from>
    <xdr:ext cx="762000" cy="248920"/>
    <xdr:sp macro="" textlink="">
      <xdr:nvSpPr>
        <xdr:cNvPr id="89" name="財政力該当値テキスト"/>
        <xdr:cNvSpPr txBox="1"/>
      </xdr:nvSpPr>
      <xdr:spPr>
        <a:xfrm>
          <a:off x="4615180" y="7196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32385</xdr:rowOff>
    </xdr:from>
    <xdr:to xmlns:xdr="http://schemas.openxmlformats.org/drawingml/2006/spreadsheetDrawing">
      <xdr:col>19</xdr:col>
      <xdr:colOff>184150</xdr:colOff>
      <xdr:row>44</xdr:row>
      <xdr:rowOff>130175</xdr:rowOff>
    </xdr:to>
    <xdr:sp macro="" textlink="">
      <xdr:nvSpPr>
        <xdr:cNvPr id="90" name="楕円 89"/>
        <xdr:cNvSpPr/>
      </xdr:nvSpPr>
      <xdr:spPr>
        <a:xfrm>
          <a:off x="3726180" y="729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116205</xdr:rowOff>
    </xdr:from>
    <xdr:ext cx="736600" cy="248920"/>
    <xdr:sp macro="" textlink="">
      <xdr:nvSpPr>
        <xdr:cNvPr id="91" name="テキスト ボックス 90"/>
        <xdr:cNvSpPr txBox="1"/>
      </xdr:nvSpPr>
      <xdr:spPr>
        <a:xfrm>
          <a:off x="3431540" y="73806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32385</xdr:rowOff>
    </xdr:from>
    <xdr:to xmlns:xdr="http://schemas.openxmlformats.org/drawingml/2006/spreadsheetDrawing">
      <xdr:col>15</xdr:col>
      <xdr:colOff>133350</xdr:colOff>
      <xdr:row>44</xdr:row>
      <xdr:rowOff>130175</xdr:rowOff>
    </xdr:to>
    <xdr:sp macro="" textlink="">
      <xdr:nvSpPr>
        <xdr:cNvPr id="92" name="楕円 91"/>
        <xdr:cNvSpPr/>
      </xdr:nvSpPr>
      <xdr:spPr>
        <a:xfrm>
          <a:off x="2908300" y="729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116205</xdr:rowOff>
    </xdr:from>
    <xdr:ext cx="762000" cy="248920"/>
    <xdr:sp macro="" textlink="">
      <xdr:nvSpPr>
        <xdr:cNvPr id="93" name="テキスト ボックス 92"/>
        <xdr:cNvSpPr txBox="1"/>
      </xdr:nvSpPr>
      <xdr:spPr>
        <a:xfrm>
          <a:off x="261366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32385</xdr:rowOff>
    </xdr:from>
    <xdr:to xmlns:xdr="http://schemas.openxmlformats.org/drawingml/2006/spreadsheetDrawing">
      <xdr:col>11</xdr:col>
      <xdr:colOff>82550</xdr:colOff>
      <xdr:row>44</xdr:row>
      <xdr:rowOff>130175</xdr:rowOff>
    </xdr:to>
    <xdr:sp macro="" textlink="">
      <xdr:nvSpPr>
        <xdr:cNvPr id="94" name="楕円 93"/>
        <xdr:cNvSpPr/>
      </xdr:nvSpPr>
      <xdr:spPr>
        <a:xfrm>
          <a:off x="2108200" y="72967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116205</xdr:rowOff>
    </xdr:from>
    <xdr:ext cx="762000" cy="248920"/>
    <xdr:sp macro="" textlink="">
      <xdr:nvSpPr>
        <xdr:cNvPr id="95" name="テキスト ボックス 94"/>
        <xdr:cNvSpPr txBox="1"/>
      </xdr:nvSpPr>
      <xdr:spPr>
        <a:xfrm>
          <a:off x="179578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32385</xdr:rowOff>
    </xdr:from>
    <xdr:to xmlns:xdr="http://schemas.openxmlformats.org/drawingml/2006/spreadsheetDrawing">
      <xdr:col>7</xdr:col>
      <xdr:colOff>31750</xdr:colOff>
      <xdr:row>44</xdr:row>
      <xdr:rowOff>130175</xdr:rowOff>
    </xdr:to>
    <xdr:sp macro="" textlink="">
      <xdr:nvSpPr>
        <xdr:cNvPr id="96" name="楕円 95"/>
        <xdr:cNvSpPr/>
      </xdr:nvSpPr>
      <xdr:spPr>
        <a:xfrm>
          <a:off x="1290320" y="72967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116205</xdr:rowOff>
    </xdr:from>
    <xdr:ext cx="762000" cy="248920"/>
    <xdr:sp macro="" textlink="">
      <xdr:nvSpPr>
        <xdr:cNvPr id="97" name="テキスト ボックス 96"/>
        <xdr:cNvSpPr txBox="1"/>
      </xdr:nvSpPr>
      <xdr:spPr>
        <a:xfrm>
          <a:off x="97790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9" name="テキスト ボックス 98"/>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５年度は</a:t>
          </a:r>
          <a:r>
            <a:rPr kumimoji="1" lang="en-US" altLang="ja-JP" sz="1300">
              <a:latin typeface="ＭＳ Ｐゴシック"/>
              <a:ea typeface="ＭＳ Ｐゴシック"/>
            </a:rPr>
            <a:t>94.2</a:t>
          </a:r>
          <a:r>
            <a:rPr kumimoji="1" lang="ja-JP" altLang="en-US" sz="1300">
              <a:latin typeface="ＭＳ Ｐゴシック"/>
              <a:ea typeface="ＭＳ Ｐゴシック"/>
            </a:rPr>
            <a:t>％と類似団体平均を上回っており、分子となる経常経費において障害者自立支援給付費や人件費等の増により前年度比</a:t>
          </a:r>
          <a:r>
            <a:rPr kumimoji="1" lang="en-US" altLang="ja-JP" sz="1300">
              <a:latin typeface="ＭＳ Ｐゴシック"/>
              <a:ea typeface="ＭＳ Ｐゴシック"/>
            </a:rPr>
            <a:t>33,135</a:t>
          </a:r>
          <a:r>
            <a:rPr kumimoji="1" lang="ja-JP" altLang="en-US" sz="1300">
              <a:latin typeface="ＭＳ Ｐゴシック"/>
              <a:ea typeface="ＭＳ Ｐゴシック"/>
            </a:rPr>
            <a:t>千円の増となったが、分母においても普通交付税や固定資産税の増により前年度比</a:t>
          </a:r>
          <a:r>
            <a:rPr kumimoji="1" lang="en-US" altLang="ja-JP" sz="1300">
              <a:latin typeface="ＭＳ Ｐゴシック"/>
              <a:ea typeface="ＭＳ Ｐゴシック"/>
            </a:rPr>
            <a:t>26,515</a:t>
          </a:r>
          <a:r>
            <a:rPr kumimoji="1" lang="ja-JP" altLang="en-US" sz="1300">
              <a:latin typeface="ＭＳ Ｐゴシック"/>
              <a:ea typeface="ＭＳ Ｐゴシック"/>
            </a:rPr>
            <a:t>千円の増となったことで、比率は前年度と同ポイントとなった。</a:t>
          </a:r>
        </a:p>
        <a:p>
          <a:r>
            <a:rPr kumimoji="1" lang="ja-JP" altLang="en-US" sz="1300">
              <a:latin typeface="ＭＳ Ｐゴシック"/>
              <a:ea typeface="ＭＳ Ｐゴシック"/>
            </a:rPr>
            <a:t>　今後も病院事業の経営改善及び職員定員適正化計画の着実な実施により比率の改善を図る。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1" name="テキスト ボックス 110"/>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3" name="テキスト ボックス 112"/>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4" name="直線コネクタ 113"/>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5" name="テキスト ボックス 114"/>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6" name="直線コネクタ 115"/>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7" name="テキスト ボックス 116"/>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8" name="直線コネクタ 117"/>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19" name="テキスト ボックス 118"/>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0" name="直線コネクタ 119"/>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1" name="テキスト ボックス 120"/>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2" name="直線コネクタ 121"/>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3" name="テキスト ボックス 122"/>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157480</xdr:rowOff>
    </xdr:from>
    <xdr:to xmlns:xdr="http://schemas.openxmlformats.org/drawingml/2006/spreadsheetDrawing">
      <xdr:col>23</xdr:col>
      <xdr:colOff>133350</xdr:colOff>
      <xdr:row>67</xdr:row>
      <xdr:rowOff>30480</xdr:rowOff>
    </xdr:to>
    <xdr:cxnSp macro="">
      <xdr:nvCxnSpPr>
        <xdr:cNvPr id="125" name="直線コネクタ 124"/>
        <xdr:cNvCxnSpPr/>
      </xdr:nvCxnSpPr>
      <xdr:spPr>
        <a:xfrm flipV="1">
          <a:off x="4544060" y="9568180"/>
          <a:ext cx="0" cy="1524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3810</xdr:rowOff>
    </xdr:from>
    <xdr:ext cx="762000" cy="249555"/>
    <xdr:sp macro="" textlink="">
      <xdr:nvSpPr>
        <xdr:cNvPr id="126" name="財政構造の弾力性最小値テキスト"/>
        <xdr:cNvSpPr txBox="1"/>
      </xdr:nvSpPr>
      <xdr:spPr>
        <a:xfrm>
          <a:off x="4615180" y="11065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30480</xdr:rowOff>
    </xdr:from>
    <xdr:to xmlns:xdr="http://schemas.openxmlformats.org/drawingml/2006/spreadsheetDrawing">
      <xdr:col>24</xdr:col>
      <xdr:colOff>12700</xdr:colOff>
      <xdr:row>67</xdr:row>
      <xdr:rowOff>30480</xdr:rowOff>
    </xdr:to>
    <xdr:cxnSp macro="">
      <xdr:nvCxnSpPr>
        <xdr:cNvPr id="127" name="直線コネクタ 126"/>
        <xdr:cNvCxnSpPr/>
      </xdr:nvCxnSpPr>
      <xdr:spPr>
        <a:xfrm>
          <a:off x="4455160" y="11092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74930</xdr:rowOff>
    </xdr:from>
    <xdr:ext cx="762000" cy="249555"/>
    <xdr:sp macro="" textlink="">
      <xdr:nvSpPr>
        <xdr:cNvPr id="128" name="財政構造の弾力性最大値テキスト"/>
        <xdr:cNvSpPr txBox="1"/>
      </xdr:nvSpPr>
      <xdr:spPr>
        <a:xfrm>
          <a:off x="4615180" y="9320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157480</xdr:rowOff>
    </xdr:from>
    <xdr:to xmlns:xdr="http://schemas.openxmlformats.org/drawingml/2006/spreadsheetDrawing">
      <xdr:col>24</xdr:col>
      <xdr:colOff>12700</xdr:colOff>
      <xdr:row>57</xdr:row>
      <xdr:rowOff>157480</xdr:rowOff>
    </xdr:to>
    <xdr:cxnSp macro="">
      <xdr:nvCxnSpPr>
        <xdr:cNvPr id="129" name="直線コネクタ 128"/>
        <xdr:cNvCxnSpPr/>
      </xdr:nvCxnSpPr>
      <xdr:spPr>
        <a:xfrm>
          <a:off x="4455160" y="9568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151765</xdr:rowOff>
    </xdr:from>
    <xdr:to xmlns:xdr="http://schemas.openxmlformats.org/drawingml/2006/spreadsheetDrawing">
      <xdr:col>23</xdr:col>
      <xdr:colOff>133350</xdr:colOff>
      <xdr:row>63</xdr:row>
      <xdr:rowOff>151765</xdr:rowOff>
    </xdr:to>
    <xdr:cxnSp macro="">
      <xdr:nvCxnSpPr>
        <xdr:cNvPr id="130" name="直線コネクタ 129"/>
        <xdr:cNvCxnSpPr/>
      </xdr:nvCxnSpPr>
      <xdr:spPr>
        <a:xfrm>
          <a:off x="3776980" y="105530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107315</xdr:rowOff>
    </xdr:from>
    <xdr:ext cx="762000" cy="249555"/>
    <xdr:sp macro="" textlink="">
      <xdr:nvSpPr>
        <xdr:cNvPr id="131" name="財政構造の弾力性平均値テキスト"/>
        <xdr:cNvSpPr txBox="1"/>
      </xdr:nvSpPr>
      <xdr:spPr>
        <a:xfrm>
          <a:off x="4615180" y="101784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92075</xdr:rowOff>
    </xdr:from>
    <xdr:to xmlns:xdr="http://schemas.openxmlformats.org/drawingml/2006/spreadsheetDrawing">
      <xdr:col>23</xdr:col>
      <xdr:colOff>184150</xdr:colOff>
      <xdr:row>63</xdr:row>
      <xdr:rowOff>24765</xdr:rowOff>
    </xdr:to>
    <xdr:sp macro="" textlink="">
      <xdr:nvSpPr>
        <xdr:cNvPr id="132" name="フローチャート: 判断 131"/>
        <xdr:cNvSpPr/>
      </xdr:nvSpPr>
      <xdr:spPr>
        <a:xfrm>
          <a:off x="4493260" y="1032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10160</xdr:rowOff>
    </xdr:from>
    <xdr:to xmlns:xdr="http://schemas.openxmlformats.org/drawingml/2006/spreadsheetDrawing">
      <xdr:col>19</xdr:col>
      <xdr:colOff>133350</xdr:colOff>
      <xdr:row>63</xdr:row>
      <xdr:rowOff>151765</xdr:rowOff>
    </xdr:to>
    <xdr:cxnSp macro="">
      <xdr:nvCxnSpPr>
        <xdr:cNvPr id="133" name="直線コネクタ 132"/>
        <xdr:cNvCxnSpPr/>
      </xdr:nvCxnSpPr>
      <xdr:spPr>
        <a:xfrm>
          <a:off x="2959100" y="10246360"/>
          <a:ext cx="81788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135890</xdr:rowOff>
    </xdr:from>
    <xdr:to xmlns:xdr="http://schemas.openxmlformats.org/drawingml/2006/spreadsheetDrawing">
      <xdr:col>19</xdr:col>
      <xdr:colOff>184150</xdr:colOff>
      <xdr:row>62</xdr:row>
      <xdr:rowOff>68580</xdr:rowOff>
    </xdr:to>
    <xdr:sp macro="" textlink="">
      <xdr:nvSpPr>
        <xdr:cNvPr id="134" name="フローチャート: 判断 133"/>
        <xdr:cNvSpPr/>
      </xdr:nvSpPr>
      <xdr:spPr>
        <a:xfrm>
          <a:off x="3726180" y="1020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78105</xdr:rowOff>
    </xdr:from>
    <xdr:ext cx="736600" cy="249555"/>
    <xdr:sp macro="" textlink="">
      <xdr:nvSpPr>
        <xdr:cNvPr id="135" name="テキスト ボックス 134"/>
        <xdr:cNvSpPr txBox="1"/>
      </xdr:nvSpPr>
      <xdr:spPr>
        <a:xfrm>
          <a:off x="3431540" y="99841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10160</xdr:rowOff>
    </xdr:from>
    <xdr:to xmlns:xdr="http://schemas.openxmlformats.org/drawingml/2006/spreadsheetDrawing">
      <xdr:col>15</xdr:col>
      <xdr:colOff>82550</xdr:colOff>
      <xdr:row>63</xdr:row>
      <xdr:rowOff>68580</xdr:rowOff>
    </xdr:to>
    <xdr:cxnSp macro="">
      <xdr:nvCxnSpPr>
        <xdr:cNvPr id="136" name="直線コネクタ 135"/>
        <xdr:cNvCxnSpPr/>
      </xdr:nvCxnSpPr>
      <xdr:spPr>
        <a:xfrm flipV="1">
          <a:off x="2141220" y="10246360"/>
          <a:ext cx="81788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122555</xdr:rowOff>
    </xdr:from>
    <xdr:to xmlns:xdr="http://schemas.openxmlformats.org/drawingml/2006/spreadsheetDrawing">
      <xdr:col>15</xdr:col>
      <xdr:colOff>133350</xdr:colOff>
      <xdr:row>60</xdr:row>
      <xdr:rowOff>55245</xdr:rowOff>
    </xdr:to>
    <xdr:sp macro="" textlink="">
      <xdr:nvSpPr>
        <xdr:cNvPr id="137" name="フローチャート: 判断 136"/>
        <xdr:cNvSpPr/>
      </xdr:nvSpPr>
      <xdr:spPr>
        <a:xfrm>
          <a:off x="2908300" y="986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64770</xdr:rowOff>
    </xdr:from>
    <xdr:ext cx="762000" cy="249555"/>
    <xdr:sp macro="" textlink="">
      <xdr:nvSpPr>
        <xdr:cNvPr id="138" name="テキスト ボックス 137"/>
        <xdr:cNvSpPr txBox="1"/>
      </xdr:nvSpPr>
      <xdr:spPr>
        <a:xfrm>
          <a:off x="2613660" y="9640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84455</xdr:rowOff>
    </xdr:from>
    <xdr:to xmlns:xdr="http://schemas.openxmlformats.org/drawingml/2006/spreadsheetDrawing">
      <xdr:col>11</xdr:col>
      <xdr:colOff>31750</xdr:colOff>
      <xdr:row>63</xdr:row>
      <xdr:rowOff>68580</xdr:rowOff>
    </xdr:to>
    <xdr:cxnSp macro="">
      <xdr:nvCxnSpPr>
        <xdr:cNvPr id="139" name="直線コネクタ 138"/>
        <xdr:cNvCxnSpPr/>
      </xdr:nvCxnSpPr>
      <xdr:spPr>
        <a:xfrm>
          <a:off x="1341120" y="10320655"/>
          <a:ext cx="8001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45085</xdr:rowOff>
    </xdr:from>
    <xdr:to xmlns:xdr="http://schemas.openxmlformats.org/drawingml/2006/spreadsheetDrawing">
      <xdr:col>11</xdr:col>
      <xdr:colOff>82550</xdr:colOff>
      <xdr:row>62</xdr:row>
      <xdr:rowOff>142875</xdr:rowOff>
    </xdr:to>
    <xdr:sp macro="" textlink="">
      <xdr:nvSpPr>
        <xdr:cNvPr id="140" name="フローチャート: 判断 139"/>
        <xdr:cNvSpPr/>
      </xdr:nvSpPr>
      <xdr:spPr>
        <a:xfrm>
          <a:off x="2108200" y="102812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153035</xdr:rowOff>
    </xdr:from>
    <xdr:ext cx="762000" cy="248920"/>
    <xdr:sp macro="" textlink="">
      <xdr:nvSpPr>
        <xdr:cNvPr id="141" name="テキスト ボックス 140"/>
        <xdr:cNvSpPr txBox="1"/>
      </xdr:nvSpPr>
      <xdr:spPr>
        <a:xfrm>
          <a:off x="1795780" y="10059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63500</xdr:rowOff>
    </xdr:from>
    <xdr:to xmlns:xdr="http://schemas.openxmlformats.org/drawingml/2006/spreadsheetDrawing">
      <xdr:col>7</xdr:col>
      <xdr:colOff>31750</xdr:colOff>
      <xdr:row>62</xdr:row>
      <xdr:rowOff>161290</xdr:rowOff>
    </xdr:to>
    <xdr:sp macro="" textlink="">
      <xdr:nvSpPr>
        <xdr:cNvPr id="142" name="フローチャート: 判断 141"/>
        <xdr:cNvSpPr/>
      </xdr:nvSpPr>
      <xdr:spPr>
        <a:xfrm>
          <a:off x="1290320" y="102997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146685</xdr:rowOff>
    </xdr:from>
    <xdr:ext cx="762000" cy="249555"/>
    <xdr:sp macro="" textlink="">
      <xdr:nvSpPr>
        <xdr:cNvPr id="143" name="テキスト ボックス 142"/>
        <xdr:cNvSpPr txBox="1"/>
      </xdr:nvSpPr>
      <xdr:spPr>
        <a:xfrm>
          <a:off x="977900" y="10382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4" name="テキスト ボックス 143"/>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5" name="テキスト ボックス 144"/>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6" name="テキスト ボックス 145"/>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7" name="テキスト ボックス 146"/>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8" name="テキスト ボックス 147"/>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102870</xdr:rowOff>
    </xdr:from>
    <xdr:to xmlns:xdr="http://schemas.openxmlformats.org/drawingml/2006/spreadsheetDrawing">
      <xdr:col>23</xdr:col>
      <xdr:colOff>184150</xdr:colOff>
      <xdr:row>64</xdr:row>
      <xdr:rowOff>35560</xdr:rowOff>
    </xdr:to>
    <xdr:sp macro="" textlink="">
      <xdr:nvSpPr>
        <xdr:cNvPr id="149" name="楕円 148"/>
        <xdr:cNvSpPr/>
      </xdr:nvSpPr>
      <xdr:spPr>
        <a:xfrm>
          <a:off x="4493260" y="1050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75565</xdr:rowOff>
    </xdr:from>
    <xdr:ext cx="762000" cy="249555"/>
    <xdr:sp macro="" textlink="">
      <xdr:nvSpPr>
        <xdr:cNvPr id="150" name="財政構造の弾力性該当値テキスト"/>
        <xdr:cNvSpPr txBox="1"/>
      </xdr:nvSpPr>
      <xdr:spPr>
        <a:xfrm>
          <a:off x="4615180" y="10476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102870</xdr:rowOff>
    </xdr:from>
    <xdr:to xmlns:xdr="http://schemas.openxmlformats.org/drawingml/2006/spreadsheetDrawing">
      <xdr:col>19</xdr:col>
      <xdr:colOff>184150</xdr:colOff>
      <xdr:row>64</xdr:row>
      <xdr:rowOff>35560</xdr:rowOff>
    </xdr:to>
    <xdr:sp macro="" textlink="">
      <xdr:nvSpPr>
        <xdr:cNvPr id="151" name="楕円 150"/>
        <xdr:cNvSpPr/>
      </xdr:nvSpPr>
      <xdr:spPr>
        <a:xfrm>
          <a:off x="3726180" y="1050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20955</xdr:rowOff>
    </xdr:from>
    <xdr:ext cx="736600" cy="248920"/>
    <xdr:sp macro="" textlink="">
      <xdr:nvSpPr>
        <xdr:cNvPr id="152" name="テキスト ボックス 151"/>
        <xdr:cNvSpPr txBox="1"/>
      </xdr:nvSpPr>
      <xdr:spPr>
        <a:xfrm>
          <a:off x="3431540" y="105873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127000</xdr:rowOff>
    </xdr:from>
    <xdr:to xmlns:xdr="http://schemas.openxmlformats.org/drawingml/2006/spreadsheetDrawing">
      <xdr:col>15</xdr:col>
      <xdr:colOff>133350</xdr:colOff>
      <xdr:row>62</xdr:row>
      <xdr:rowOff>59690</xdr:rowOff>
    </xdr:to>
    <xdr:sp macro="" textlink="">
      <xdr:nvSpPr>
        <xdr:cNvPr id="153" name="楕円 152"/>
        <xdr:cNvSpPr/>
      </xdr:nvSpPr>
      <xdr:spPr>
        <a:xfrm>
          <a:off x="290830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44450</xdr:rowOff>
    </xdr:from>
    <xdr:ext cx="762000" cy="249555"/>
    <xdr:sp macro="" textlink="">
      <xdr:nvSpPr>
        <xdr:cNvPr id="154" name="テキスト ボックス 153"/>
        <xdr:cNvSpPr txBox="1"/>
      </xdr:nvSpPr>
      <xdr:spPr>
        <a:xfrm>
          <a:off x="2613660" y="10280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19685</xdr:rowOff>
    </xdr:from>
    <xdr:to xmlns:xdr="http://schemas.openxmlformats.org/drawingml/2006/spreadsheetDrawing">
      <xdr:col>11</xdr:col>
      <xdr:colOff>82550</xdr:colOff>
      <xdr:row>63</xdr:row>
      <xdr:rowOff>117475</xdr:rowOff>
    </xdr:to>
    <xdr:sp macro="" textlink="">
      <xdr:nvSpPr>
        <xdr:cNvPr id="155" name="楕円 154"/>
        <xdr:cNvSpPr/>
      </xdr:nvSpPr>
      <xdr:spPr>
        <a:xfrm>
          <a:off x="2108200" y="104209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102870</xdr:rowOff>
    </xdr:from>
    <xdr:ext cx="762000" cy="249555"/>
    <xdr:sp macro="" textlink="">
      <xdr:nvSpPr>
        <xdr:cNvPr id="156" name="テキスト ボックス 155"/>
        <xdr:cNvSpPr txBox="1"/>
      </xdr:nvSpPr>
      <xdr:spPr>
        <a:xfrm>
          <a:off x="1795780" y="10504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35560</xdr:rowOff>
    </xdr:from>
    <xdr:to xmlns:xdr="http://schemas.openxmlformats.org/drawingml/2006/spreadsheetDrawing">
      <xdr:col>7</xdr:col>
      <xdr:colOff>31750</xdr:colOff>
      <xdr:row>62</xdr:row>
      <xdr:rowOff>133350</xdr:rowOff>
    </xdr:to>
    <xdr:sp macro="" textlink="">
      <xdr:nvSpPr>
        <xdr:cNvPr id="157" name="楕円 156"/>
        <xdr:cNvSpPr/>
      </xdr:nvSpPr>
      <xdr:spPr>
        <a:xfrm>
          <a:off x="1290320" y="10271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142875</xdr:rowOff>
    </xdr:from>
    <xdr:ext cx="762000" cy="249555"/>
    <xdr:sp macro="" textlink="">
      <xdr:nvSpPr>
        <xdr:cNvPr id="158" name="テキスト ボックス 157"/>
        <xdr:cNvSpPr txBox="1"/>
      </xdr:nvSpPr>
      <xdr:spPr>
        <a:xfrm>
          <a:off x="977900" y="10048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9" name="正方形/長方形 158"/>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0" name="テキスト ボックス 159"/>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1" name="テキスト ボックス 160"/>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[191,227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2" name="正方形/長方形 161"/>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3" name="正方形/長方形 162"/>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4" name="正方形/長方形 163"/>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5" name="正方形/長方形 164"/>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6" name="正方形/長方形 165"/>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7" name="正方形/長方形 166"/>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8" name="正方形/長方形 167"/>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9" name="正方形/長方形 168"/>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0" name="正方形/長方形 169"/>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1" name="テキスト ボックス 170"/>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人口１人当たりの人件費・物件費等が</a:t>
          </a:r>
          <a:r>
            <a:rPr kumimoji="1" lang="en-US" altLang="ja-JP" sz="1300">
              <a:latin typeface="ＭＳ Ｐゴシック"/>
              <a:ea typeface="ＭＳ Ｐゴシック"/>
            </a:rPr>
            <a:t>191,227</a:t>
          </a:r>
          <a:r>
            <a:rPr kumimoji="1" lang="ja-JP" altLang="en-US" sz="1300">
              <a:latin typeface="ＭＳ Ｐゴシック"/>
              <a:ea typeface="ＭＳ Ｐゴシック"/>
            </a:rPr>
            <a:t>円と類似団体の平均より高くなっている。人口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人当たり職員数が類似団体平均より多いこと、県の人事委員会勧告に準じた給与改定に基づく人件費の増や公共施設の管理を指定管理者への委託を推し進めていることによる物件費の増等がその要因である。</a:t>
          </a:r>
        </a:p>
        <a:p>
          <a:r>
            <a:rPr kumimoji="1" lang="ja-JP" altLang="en-US" sz="1300">
              <a:latin typeface="ＭＳ Ｐゴシック"/>
              <a:ea typeface="ＭＳ Ｐゴシック"/>
            </a:rPr>
            <a:t>　このため、今後も職員定員適正化計画に基づく職員の適正配置や大館市公共施設等総合管理計画に基づく施設の適正管理等により人件費、物件費の抑制を図り、数値の改善を図る。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2" name="テキスト ボックス 171"/>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3" name="直線コネクタ 172"/>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4" name="テキスト ボックス 173"/>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5" name="直線コネクタ 174"/>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6" name="テキスト ボックス 175"/>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7" name="直線コネクタ 176"/>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8" name="テキスト ボックス 177"/>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9" name="直線コネクタ 178"/>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0" name="テキスト ボックス 179"/>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1" name="直線コネクタ 180"/>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2" name="テキスト ボックス 181"/>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3" name="直線コネクタ 182"/>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4" name="テキスト ボックス 183"/>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5" name="直線コネクタ 184"/>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6" name="テキスト ボックス 185"/>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88900</xdr:rowOff>
    </xdr:from>
    <xdr:to xmlns:xdr="http://schemas.openxmlformats.org/drawingml/2006/spreadsheetDrawing">
      <xdr:col>23</xdr:col>
      <xdr:colOff>133350</xdr:colOff>
      <xdr:row>89</xdr:row>
      <xdr:rowOff>118110</xdr:rowOff>
    </xdr:to>
    <xdr:cxnSp macro="">
      <xdr:nvCxnSpPr>
        <xdr:cNvPr id="188" name="直線コネクタ 187"/>
        <xdr:cNvCxnSpPr/>
      </xdr:nvCxnSpPr>
      <xdr:spPr>
        <a:xfrm flipV="1">
          <a:off x="4544060" y="1329690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91440</xdr:rowOff>
    </xdr:from>
    <xdr:ext cx="762000" cy="248920"/>
    <xdr:sp macro="" textlink="">
      <xdr:nvSpPr>
        <xdr:cNvPr id="189" name="人件費・物件費等の状況最小値テキスト"/>
        <xdr:cNvSpPr txBox="1"/>
      </xdr:nvSpPr>
      <xdr:spPr>
        <a:xfrm>
          <a:off x="4615180" y="14785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118110</xdr:rowOff>
    </xdr:from>
    <xdr:to xmlns:xdr="http://schemas.openxmlformats.org/drawingml/2006/spreadsheetDrawing">
      <xdr:col>24</xdr:col>
      <xdr:colOff>12700</xdr:colOff>
      <xdr:row>89</xdr:row>
      <xdr:rowOff>118110</xdr:rowOff>
    </xdr:to>
    <xdr:cxnSp macro="">
      <xdr:nvCxnSpPr>
        <xdr:cNvPr id="190" name="直線コネクタ 189"/>
        <xdr:cNvCxnSpPr/>
      </xdr:nvCxnSpPr>
      <xdr:spPr>
        <a:xfrm>
          <a:off x="4455160" y="14812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6350</xdr:rowOff>
    </xdr:from>
    <xdr:ext cx="762000" cy="249555"/>
    <xdr:sp macro="" textlink="">
      <xdr:nvSpPr>
        <xdr:cNvPr id="191" name="人件費・物件費等の状況最大値テキスト"/>
        <xdr:cNvSpPr txBox="1"/>
      </xdr:nvSpPr>
      <xdr:spPr>
        <a:xfrm>
          <a:off x="4615180" y="13049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88900</xdr:rowOff>
    </xdr:from>
    <xdr:to xmlns:xdr="http://schemas.openxmlformats.org/drawingml/2006/spreadsheetDrawing">
      <xdr:col>24</xdr:col>
      <xdr:colOff>12700</xdr:colOff>
      <xdr:row>80</xdr:row>
      <xdr:rowOff>88900</xdr:rowOff>
    </xdr:to>
    <xdr:cxnSp macro="">
      <xdr:nvCxnSpPr>
        <xdr:cNvPr id="192" name="直線コネクタ 191"/>
        <xdr:cNvCxnSpPr/>
      </xdr:nvCxnSpPr>
      <xdr:spPr>
        <a:xfrm>
          <a:off x="4455160" y="13296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127635</xdr:rowOff>
    </xdr:from>
    <xdr:to xmlns:xdr="http://schemas.openxmlformats.org/drawingml/2006/spreadsheetDrawing">
      <xdr:col>23</xdr:col>
      <xdr:colOff>133350</xdr:colOff>
      <xdr:row>85</xdr:row>
      <xdr:rowOff>38735</xdr:rowOff>
    </xdr:to>
    <xdr:cxnSp macro="">
      <xdr:nvCxnSpPr>
        <xdr:cNvPr id="193" name="直線コネクタ 192"/>
        <xdr:cNvCxnSpPr/>
      </xdr:nvCxnSpPr>
      <xdr:spPr>
        <a:xfrm flipV="1">
          <a:off x="3776980" y="13996035"/>
          <a:ext cx="7670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104775</xdr:rowOff>
    </xdr:from>
    <xdr:ext cx="762000" cy="249555"/>
    <xdr:sp macro="" textlink="">
      <xdr:nvSpPr>
        <xdr:cNvPr id="194" name="人件費・物件費等の状況平均値テキスト"/>
        <xdr:cNvSpPr txBox="1"/>
      </xdr:nvSpPr>
      <xdr:spPr>
        <a:xfrm>
          <a:off x="4615180" y="134778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89535</xdr:rowOff>
    </xdr:from>
    <xdr:to xmlns:xdr="http://schemas.openxmlformats.org/drawingml/2006/spreadsheetDrawing">
      <xdr:col>23</xdr:col>
      <xdr:colOff>184150</xdr:colOff>
      <xdr:row>83</xdr:row>
      <xdr:rowOff>22225</xdr:rowOff>
    </xdr:to>
    <xdr:sp macro="" textlink="">
      <xdr:nvSpPr>
        <xdr:cNvPr id="195" name="フローチャート: 判断 194"/>
        <xdr:cNvSpPr/>
      </xdr:nvSpPr>
      <xdr:spPr>
        <a:xfrm>
          <a:off x="4493260" y="13627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20955</xdr:rowOff>
    </xdr:from>
    <xdr:to xmlns:xdr="http://schemas.openxmlformats.org/drawingml/2006/spreadsheetDrawing">
      <xdr:col>19</xdr:col>
      <xdr:colOff>133350</xdr:colOff>
      <xdr:row>85</xdr:row>
      <xdr:rowOff>38735</xdr:rowOff>
    </xdr:to>
    <xdr:cxnSp macro="">
      <xdr:nvCxnSpPr>
        <xdr:cNvPr id="196" name="直線コネクタ 195"/>
        <xdr:cNvCxnSpPr/>
      </xdr:nvCxnSpPr>
      <xdr:spPr>
        <a:xfrm>
          <a:off x="2959100" y="14054455"/>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92075</xdr:rowOff>
    </xdr:from>
    <xdr:to xmlns:xdr="http://schemas.openxmlformats.org/drawingml/2006/spreadsheetDrawing">
      <xdr:col>19</xdr:col>
      <xdr:colOff>184150</xdr:colOff>
      <xdr:row>83</xdr:row>
      <xdr:rowOff>24765</xdr:rowOff>
    </xdr:to>
    <xdr:sp macro="" textlink="">
      <xdr:nvSpPr>
        <xdr:cNvPr id="197" name="フローチャート: 判断 196"/>
        <xdr:cNvSpPr/>
      </xdr:nvSpPr>
      <xdr:spPr>
        <a:xfrm>
          <a:off x="3726180" y="1363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34290</xdr:rowOff>
    </xdr:from>
    <xdr:ext cx="736600" cy="249555"/>
    <xdr:sp macro="" textlink="">
      <xdr:nvSpPr>
        <xdr:cNvPr id="198" name="テキスト ボックス 197"/>
        <xdr:cNvSpPr txBox="1"/>
      </xdr:nvSpPr>
      <xdr:spPr>
        <a:xfrm>
          <a:off x="3431540" y="134073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156845</xdr:rowOff>
    </xdr:from>
    <xdr:to xmlns:xdr="http://schemas.openxmlformats.org/drawingml/2006/spreadsheetDrawing">
      <xdr:col>15</xdr:col>
      <xdr:colOff>82550</xdr:colOff>
      <xdr:row>85</xdr:row>
      <xdr:rowOff>20955</xdr:rowOff>
    </xdr:to>
    <xdr:cxnSp macro="">
      <xdr:nvCxnSpPr>
        <xdr:cNvPr id="199" name="直線コネクタ 198"/>
        <xdr:cNvCxnSpPr/>
      </xdr:nvCxnSpPr>
      <xdr:spPr>
        <a:xfrm>
          <a:off x="2141220" y="13860145"/>
          <a:ext cx="81788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51435</xdr:rowOff>
    </xdr:from>
    <xdr:to xmlns:xdr="http://schemas.openxmlformats.org/drawingml/2006/spreadsheetDrawing">
      <xdr:col>15</xdr:col>
      <xdr:colOff>133350</xdr:colOff>
      <xdr:row>82</xdr:row>
      <xdr:rowOff>149225</xdr:rowOff>
    </xdr:to>
    <xdr:sp macro="" textlink="">
      <xdr:nvSpPr>
        <xdr:cNvPr id="200" name="フローチャート: 判断 199"/>
        <xdr:cNvSpPr/>
      </xdr:nvSpPr>
      <xdr:spPr>
        <a:xfrm>
          <a:off x="2908300" y="1358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159385</xdr:rowOff>
    </xdr:from>
    <xdr:ext cx="762000" cy="248920"/>
    <xdr:sp macro="" textlink="">
      <xdr:nvSpPr>
        <xdr:cNvPr id="201" name="テキスト ボックス 200"/>
        <xdr:cNvSpPr txBox="1"/>
      </xdr:nvSpPr>
      <xdr:spPr>
        <a:xfrm>
          <a:off x="2613660" y="133673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60960</xdr:rowOff>
    </xdr:from>
    <xdr:to xmlns:xdr="http://schemas.openxmlformats.org/drawingml/2006/spreadsheetDrawing">
      <xdr:col>11</xdr:col>
      <xdr:colOff>31750</xdr:colOff>
      <xdr:row>83</xdr:row>
      <xdr:rowOff>156845</xdr:rowOff>
    </xdr:to>
    <xdr:cxnSp macro="">
      <xdr:nvCxnSpPr>
        <xdr:cNvPr id="202" name="直線コネクタ 201"/>
        <xdr:cNvCxnSpPr/>
      </xdr:nvCxnSpPr>
      <xdr:spPr>
        <a:xfrm>
          <a:off x="1341120" y="13764260"/>
          <a:ext cx="8001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163830</xdr:rowOff>
    </xdr:from>
    <xdr:to xmlns:xdr="http://schemas.openxmlformats.org/drawingml/2006/spreadsheetDrawing">
      <xdr:col>11</xdr:col>
      <xdr:colOff>82550</xdr:colOff>
      <xdr:row>82</xdr:row>
      <xdr:rowOff>96520</xdr:rowOff>
    </xdr:to>
    <xdr:sp macro="" textlink="">
      <xdr:nvSpPr>
        <xdr:cNvPr id="203" name="フローチャート: 判断 202"/>
        <xdr:cNvSpPr/>
      </xdr:nvSpPr>
      <xdr:spPr>
        <a:xfrm>
          <a:off x="2108200" y="13536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106045</xdr:rowOff>
    </xdr:from>
    <xdr:ext cx="762000" cy="249555"/>
    <xdr:sp macro="" textlink="">
      <xdr:nvSpPr>
        <xdr:cNvPr id="204" name="テキスト ボックス 203"/>
        <xdr:cNvSpPr txBox="1"/>
      </xdr:nvSpPr>
      <xdr:spPr>
        <a:xfrm>
          <a:off x="1795780" y="13314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88265</xdr:rowOff>
    </xdr:from>
    <xdr:to xmlns:xdr="http://schemas.openxmlformats.org/drawingml/2006/spreadsheetDrawing">
      <xdr:col>7</xdr:col>
      <xdr:colOff>31750</xdr:colOff>
      <xdr:row>82</xdr:row>
      <xdr:rowOff>20955</xdr:rowOff>
    </xdr:to>
    <xdr:sp macro="" textlink="">
      <xdr:nvSpPr>
        <xdr:cNvPr id="205" name="フローチャート: 判断 204"/>
        <xdr:cNvSpPr/>
      </xdr:nvSpPr>
      <xdr:spPr>
        <a:xfrm>
          <a:off x="1290320" y="13461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30480</xdr:rowOff>
    </xdr:from>
    <xdr:ext cx="762000" cy="248920"/>
    <xdr:sp macro="" textlink="">
      <xdr:nvSpPr>
        <xdr:cNvPr id="206" name="テキスト ボックス 205"/>
        <xdr:cNvSpPr txBox="1"/>
      </xdr:nvSpPr>
      <xdr:spPr>
        <a:xfrm>
          <a:off x="977900" y="1323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78740</xdr:rowOff>
    </xdr:from>
    <xdr:to xmlns:xdr="http://schemas.openxmlformats.org/drawingml/2006/spreadsheetDrawing">
      <xdr:col>23</xdr:col>
      <xdr:colOff>184150</xdr:colOff>
      <xdr:row>85</xdr:row>
      <xdr:rowOff>11430</xdr:rowOff>
    </xdr:to>
    <xdr:sp macro="" textlink="">
      <xdr:nvSpPr>
        <xdr:cNvPr id="212" name="楕円 211"/>
        <xdr:cNvSpPr/>
      </xdr:nvSpPr>
      <xdr:spPr>
        <a:xfrm>
          <a:off x="4493260" y="1394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52070</xdr:rowOff>
    </xdr:from>
    <xdr:ext cx="762000" cy="248920"/>
    <xdr:sp macro="" textlink="">
      <xdr:nvSpPr>
        <xdr:cNvPr id="213" name="人件費・物件費等の状況該当値テキスト"/>
        <xdr:cNvSpPr txBox="1"/>
      </xdr:nvSpPr>
      <xdr:spPr>
        <a:xfrm>
          <a:off x="4615180" y="13920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155575</xdr:rowOff>
    </xdr:from>
    <xdr:to xmlns:xdr="http://schemas.openxmlformats.org/drawingml/2006/spreadsheetDrawing">
      <xdr:col>19</xdr:col>
      <xdr:colOff>184150</xdr:colOff>
      <xdr:row>85</xdr:row>
      <xdr:rowOff>88265</xdr:rowOff>
    </xdr:to>
    <xdr:sp macro="" textlink="">
      <xdr:nvSpPr>
        <xdr:cNvPr id="214" name="楕円 213"/>
        <xdr:cNvSpPr/>
      </xdr:nvSpPr>
      <xdr:spPr>
        <a:xfrm>
          <a:off x="3726180" y="14023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73025</xdr:rowOff>
    </xdr:from>
    <xdr:ext cx="736600" cy="249555"/>
    <xdr:sp macro="" textlink="">
      <xdr:nvSpPr>
        <xdr:cNvPr id="215" name="テキスト ボックス 214"/>
        <xdr:cNvSpPr txBox="1"/>
      </xdr:nvSpPr>
      <xdr:spPr>
        <a:xfrm>
          <a:off x="3431540" y="141065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137160</xdr:rowOff>
    </xdr:from>
    <xdr:to xmlns:xdr="http://schemas.openxmlformats.org/drawingml/2006/spreadsheetDrawing">
      <xdr:col>15</xdr:col>
      <xdr:colOff>133350</xdr:colOff>
      <xdr:row>85</xdr:row>
      <xdr:rowOff>69850</xdr:rowOff>
    </xdr:to>
    <xdr:sp macro="" textlink="">
      <xdr:nvSpPr>
        <xdr:cNvPr id="216" name="楕円 215"/>
        <xdr:cNvSpPr/>
      </xdr:nvSpPr>
      <xdr:spPr>
        <a:xfrm>
          <a:off x="2908300" y="1400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55245</xdr:rowOff>
    </xdr:from>
    <xdr:ext cx="762000" cy="248920"/>
    <xdr:sp macro="" textlink="">
      <xdr:nvSpPr>
        <xdr:cNvPr id="217" name="テキスト ボックス 216"/>
        <xdr:cNvSpPr txBox="1"/>
      </xdr:nvSpPr>
      <xdr:spPr>
        <a:xfrm>
          <a:off x="2613660" y="140887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107315</xdr:rowOff>
    </xdr:from>
    <xdr:to xmlns:xdr="http://schemas.openxmlformats.org/drawingml/2006/spreadsheetDrawing">
      <xdr:col>11</xdr:col>
      <xdr:colOff>82550</xdr:colOff>
      <xdr:row>84</xdr:row>
      <xdr:rowOff>40005</xdr:rowOff>
    </xdr:to>
    <xdr:sp macro="" textlink="">
      <xdr:nvSpPr>
        <xdr:cNvPr id="218" name="楕円 217"/>
        <xdr:cNvSpPr/>
      </xdr:nvSpPr>
      <xdr:spPr>
        <a:xfrm>
          <a:off x="2108200" y="138106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26035</xdr:rowOff>
    </xdr:from>
    <xdr:ext cx="762000" cy="248920"/>
    <xdr:sp macro="" textlink="">
      <xdr:nvSpPr>
        <xdr:cNvPr id="219" name="テキスト ボックス 218"/>
        <xdr:cNvSpPr txBox="1"/>
      </xdr:nvSpPr>
      <xdr:spPr>
        <a:xfrm>
          <a:off x="1795780" y="138944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12065</xdr:rowOff>
    </xdr:from>
    <xdr:to xmlns:xdr="http://schemas.openxmlformats.org/drawingml/2006/spreadsheetDrawing">
      <xdr:col>7</xdr:col>
      <xdr:colOff>31750</xdr:colOff>
      <xdr:row>83</xdr:row>
      <xdr:rowOff>109855</xdr:rowOff>
    </xdr:to>
    <xdr:sp macro="" textlink="">
      <xdr:nvSpPr>
        <xdr:cNvPr id="220" name="楕円 219"/>
        <xdr:cNvSpPr/>
      </xdr:nvSpPr>
      <xdr:spPr>
        <a:xfrm>
          <a:off x="1290320" y="137153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95250</xdr:rowOff>
    </xdr:from>
    <xdr:ext cx="762000" cy="248920"/>
    <xdr:sp macro="" textlink="">
      <xdr:nvSpPr>
        <xdr:cNvPr id="221" name="テキスト ボックス 220"/>
        <xdr:cNvSpPr txBox="1"/>
      </xdr:nvSpPr>
      <xdr:spPr>
        <a:xfrm>
          <a:off x="977900" y="13798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大きな制度改正はなく、類似団体より低い指数となっている。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今後も地域の民間企業の給与水準との均衡を基本とし、国や県の動向等を踏まえ、給与の適正化に努める。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38" name="テキスト ボックス 237"/>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0" name="テキスト ボックス 239"/>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2" name="テキスト ボックス 241"/>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4" name="テキスト ボックス 243"/>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6" name="テキスト ボックス 245"/>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48" name="テキスト ボックス 247"/>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27305</xdr:rowOff>
    </xdr:from>
    <xdr:to xmlns:xdr="http://schemas.openxmlformats.org/drawingml/2006/spreadsheetDrawing">
      <xdr:col>81</xdr:col>
      <xdr:colOff>44450</xdr:colOff>
      <xdr:row>89</xdr:row>
      <xdr:rowOff>133985</xdr:rowOff>
    </xdr:to>
    <xdr:cxnSp macro="">
      <xdr:nvCxnSpPr>
        <xdr:cNvPr id="252" name="直線コネクタ 251"/>
        <xdr:cNvCxnSpPr/>
      </xdr:nvCxnSpPr>
      <xdr:spPr>
        <a:xfrm flipV="1">
          <a:off x="15577820" y="1340040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106680</xdr:rowOff>
    </xdr:from>
    <xdr:ext cx="761365" cy="249555"/>
    <xdr:sp macro="" textlink="">
      <xdr:nvSpPr>
        <xdr:cNvPr id="253" name="給与水準   （国との比較）最小値テキスト"/>
        <xdr:cNvSpPr txBox="1"/>
      </xdr:nvSpPr>
      <xdr:spPr>
        <a:xfrm>
          <a:off x="15666720" y="148005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133985</xdr:rowOff>
    </xdr:from>
    <xdr:to xmlns:xdr="http://schemas.openxmlformats.org/drawingml/2006/spreadsheetDrawing">
      <xdr:col>81</xdr:col>
      <xdr:colOff>133350</xdr:colOff>
      <xdr:row>89</xdr:row>
      <xdr:rowOff>133985</xdr:rowOff>
    </xdr:to>
    <xdr:cxnSp macro="">
      <xdr:nvCxnSpPr>
        <xdr:cNvPr id="254" name="直線コネクタ 253"/>
        <xdr:cNvCxnSpPr/>
      </xdr:nvCxnSpPr>
      <xdr:spPr>
        <a:xfrm>
          <a:off x="15506700" y="14827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109855</xdr:rowOff>
    </xdr:from>
    <xdr:ext cx="761365" cy="249555"/>
    <xdr:sp macro="" textlink="">
      <xdr:nvSpPr>
        <xdr:cNvPr id="255" name="給与水準   （国との比較）最大値テキスト"/>
        <xdr:cNvSpPr txBox="1"/>
      </xdr:nvSpPr>
      <xdr:spPr>
        <a:xfrm>
          <a:off x="15666720" y="13152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27305</xdr:rowOff>
    </xdr:from>
    <xdr:to xmlns:xdr="http://schemas.openxmlformats.org/drawingml/2006/spreadsheetDrawing">
      <xdr:col>81</xdr:col>
      <xdr:colOff>133350</xdr:colOff>
      <xdr:row>81</xdr:row>
      <xdr:rowOff>27305</xdr:rowOff>
    </xdr:to>
    <xdr:cxnSp macro="">
      <xdr:nvCxnSpPr>
        <xdr:cNvPr id="256" name="直線コネクタ 255"/>
        <xdr:cNvCxnSpPr/>
      </xdr:nvCxnSpPr>
      <xdr:spPr>
        <a:xfrm>
          <a:off x="15506700" y="134004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146685</xdr:rowOff>
    </xdr:from>
    <xdr:to xmlns:xdr="http://schemas.openxmlformats.org/drawingml/2006/spreadsheetDrawing">
      <xdr:col>81</xdr:col>
      <xdr:colOff>44450</xdr:colOff>
      <xdr:row>86</xdr:row>
      <xdr:rowOff>48260</xdr:rowOff>
    </xdr:to>
    <xdr:cxnSp macro="">
      <xdr:nvCxnSpPr>
        <xdr:cNvPr id="257" name="直線コネクタ 256"/>
        <xdr:cNvCxnSpPr/>
      </xdr:nvCxnSpPr>
      <xdr:spPr>
        <a:xfrm flipV="1">
          <a:off x="14810740" y="14180185"/>
          <a:ext cx="7670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154305</xdr:rowOff>
    </xdr:from>
    <xdr:ext cx="761365" cy="248920"/>
    <xdr:sp macro="" textlink="">
      <xdr:nvSpPr>
        <xdr:cNvPr id="258" name="給与水準   （国との比較）平均値テキスト"/>
        <xdr:cNvSpPr txBox="1"/>
      </xdr:nvSpPr>
      <xdr:spPr>
        <a:xfrm>
          <a:off x="15666720" y="141878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15875</xdr:rowOff>
    </xdr:from>
    <xdr:to xmlns:xdr="http://schemas.openxmlformats.org/drawingml/2006/spreadsheetDrawing">
      <xdr:col>81</xdr:col>
      <xdr:colOff>95250</xdr:colOff>
      <xdr:row>86</xdr:row>
      <xdr:rowOff>113665</xdr:rowOff>
    </xdr:to>
    <xdr:sp macro="" textlink="">
      <xdr:nvSpPr>
        <xdr:cNvPr id="259" name="フローチャート: 判断 258"/>
        <xdr:cNvSpPr/>
      </xdr:nvSpPr>
      <xdr:spPr>
        <a:xfrm>
          <a:off x="15533370" y="142144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48260</xdr:rowOff>
    </xdr:from>
    <xdr:to xmlns:xdr="http://schemas.openxmlformats.org/drawingml/2006/spreadsheetDrawing">
      <xdr:col>77</xdr:col>
      <xdr:colOff>44450</xdr:colOff>
      <xdr:row>86</xdr:row>
      <xdr:rowOff>64770</xdr:rowOff>
    </xdr:to>
    <xdr:cxnSp macro="">
      <xdr:nvCxnSpPr>
        <xdr:cNvPr id="260" name="直線コネクタ 259"/>
        <xdr:cNvCxnSpPr/>
      </xdr:nvCxnSpPr>
      <xdr:spPr>
        <a:xfrm flipV="1">
          <a:off x="13999210" y="14246860"/>
          <a:ext cx="8115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48895</xdr:rowOff>
    </xdr:from>
    <xdr:to xmlns:xdr="http://schemas.openxmlformats.org/drawingml/2006/spreadsheetDrawing">
      <xdr:col>77</xdr:col>
      <xdr:colOff>95250</xdr:colOff>
      <xdr:row>86</xdr:row>
      <xdr:rowOff>146685</xdr:rowOff>
    </xdr:to>
    <xdr:sp macro="" textlink="">
      <xdr:nvSpPr>
        <xdr:cNvPr id="261" name="フローチャート: 判断 260"/>
        <xdr:cNvSpPr/>
      </xdr:nvSpPr>
      <xdr:spPr>
        <a:xfrm>
          <a:off x="14766290" y="142474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132080</xdr:rowOff>
    </xdr:from>
    <xdr:ext cx="735965" cy="249555"/>
    <xdr:sp macro="" textlink="">
      <xdr:nvSpPr>
        <xdr:cNvPr id="262" name="テキスト ボックス 261"/>
        <xdr:cNvSpPr txBox="1"/>
      </xdr:nvSpPr>
      <xdr:spPr>
        <a:xfrm>
          <a:off x="14465300" y="143306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31115</xdr:rowOff>
    </xdr:from>
    <xdr:to xmlns:xdr="http://schemas.openxmlformats.org/drawingml/2006/spreadsheetDrawing">
      <xdr:col>72</xdr:col>
      <xdr:colOff>191770</xdr:colOff>
      <xdr:row>86</xdr:row>
      <xdr:rowOff>64770</xdr:rowOff>
    </xdr:to>
    <xdr:cxnSp macro="">
      <xdr:nvCxnSpPr>
        <xdr:cNvPr id="263" name="直線コネクタ 262"/>
        <xdr:cNvCxnSpPr/>
      </xdr:nvCxnSpPr>
      <xdr:spPr>
        <a:xfrm>
          <a:off x="13192760" y="1422971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65405</xdr:rowOff>
    </xdr:from>
    <xdr:to xmlns:xdr="http://schemas.openxmlformats.org/drawingml/2006/spreadsheetDrawing">
      <xdr:col>73</xdr:col>
      <xdr:colOff>44450</xdr:colOff>
      <xdr:row>86</xdr:row>
      <xdr:rowOff>163195</xdr:rowOff>
    </xdr:to>
    <xdr:sp macro="" textlink="">
      <xdr:nvSpPr>
        <xdr:cNvPr id="264" name="フローチャート: 判断 263"/>
        <xdr:cNvSpPr/>
      </xdr:nvSpPr>
      <xdr:spPr>
        <a:xfrm>
          <a:off x="13959840" y="142640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149225</xdr:rowOff>
    </xdr:from>
    <xdr:ext cx="761365" cy="248920"/>
    <xdr:sp macro="" textlink="">
      <xdr:nvSpPr>
        <xdr:cNvPr id="265" name="テキスト ボックス 264"/>
        <xdr:cNvSpPr txBox="1"/>
      </xdr:nvSpPr>
      <xdr:spPr>
        <a:xfrm>
          <a:off x="13647420" y="143478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31115</xdr:rowOff>
    </xdr:from>
    <xdr:to xmlns:xdr="http://schemas.openxmlformats.org/drawingml/2006/spreadsheetDrawing">
      <xdr:col>68</xdr:col>
      <xdr:colOff>152400</xdr:colOff>
      <xdr:row>86</xdr:row>
      <xdr:rowOff>31115</xdr:rowOff>
    </xdr:to>
    <xdr:cxnSp macro="">
      <xdr:nvCxnSpPr>
        <xdr:cNvPr id="266" name="直線コネクタ 265"/>
        <xdr:cNvCxnSpPr/>
      </xdr:nvCxnSpPr>
      <xdr:spPr>
        <a:xfrm>
          <a:off x="12374880" y="1422971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48895</xdr:rowOff>
    </xdr:from>
    <xdr:to xmlns:xdr="http://schemas.openxmlformats.org/drawingml/2006/spreadsheetDrawing">
      <xdr:col>68</xdr:col>
      <xdr:colOff>191770</xdr:colOff>
      <xdr:row>86</xdr:row>
      <xdr:rowOff>146685</xdr:rowOff>
    </xdr:to>
    <xdr:sp macro="" textlink="">
      <xdr:nvSpPr>
        <xdr:cNvPr id="267" name="フローチャート: 判断 266"/>
        <xdr:cNvSpPr/>
      </xdr:nvSpPr>
      <xdr:spPr>
        <a:xfrm>
          <a:off x="13141960" y="142474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132080</xdr:rowOff>
    </xdr:from>
    <xdr:ext cx="761365" cy="249555"/>
    <xdr:sp macro="" textlink="">
      <xdr:nvSpPr>
        <xdr:cNvPr id="268" name="テキスト ボックス 267"/>
        <xdr:cNvSpPr txBox="1"/>
      </xdr:nvSpPr>
      <xdr:spPr>
        <a:xfrm>
          <a:off x="12847320" y="143306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81915</xdr:rowOff>
    </xdr:from>
    <xdr:to xmlns:xdr="http://schemas.openxmlformats.org/drawingml/2006/spreadsheetDrawing">
      <xdr:col>64</xdr:col>
      <xdr:colOff>152400</xdr:colOff>
      <xdr:row>87</xdr:row>
      <xdr:rowOff>14605</xdr:rowOff>
    </xdr:to>
    <xdr:sp macro="" textlink="">
      <xdr:nvSpPr>
        <xdr:cNvPr id="269" name="フローチャート: 判断 268"/>
        <xdr:cNvSpPr/>
      </xdr:nvSpPr>
      <xdr:spPr>
        <a:xfrm>
          <a:off x="12324080" y="1428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0</xdr:rowOff>
    </xdr:from>
    <xdr:ext cx="761365" cy="249555"/>
    <xdr:sp macro="" textlink="">
      <xdr:nvSpPr>
        <xdr:cNvPr id="270" name="テキスト ボックス 269"/>
        <xdr:cNvSpPr txBox="1"/>
      </xdr:nvSpPr>
      <xdr:spPr>
        <a:xfrm>
          <a:off x="12029440" y="143637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76" name="楕円 275"/>
        <xdr:cNvSpPr/>
      </xdr:nvSpPr>
      <xdr:spPr>
        <a:xfrm>
          <a:off x="15533370" y="141312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113665</xdr:rowOff>
    </xdr:from>
    <xdr:ext cx="761365" cy="249555"/>
    <xdr:sp macro="" textlink="">
      <xdr:nvSpPr>
        <xdr:cNvPr id="277" name="給与水準   （国との比較）該当値テキスト"/>
        <xdr:cNvSpPr txBox="1"/>
      </xdr:nvSpPr>
      <xdr:spPr>
        <a:xfrm>
          <a:off x="15666720" y="139820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164465</xdr:rowOff>
    </xdr:from>
    <xdr:to xmlns:xdr="http://schemas.openxmlformats.org/drawingml/2006/spreadsheetDrawing">
      <xdr:col>77</xdr:col>
      <xdr:colOff>95250</xdr:colOff>
      <xdr:row>86</xdr:row>
      <xdr:rowOff>97155</xdr:rowOff>
    </xdr:to>
    <xdr:sp macro="" textlink="">
      <xdr:nvSpPr>
        <xdr:cNvPr id="278" name="楕円 277"/>
        <xdr:cNvSpPr/>
      </xdr:nvSpPr>
      <xdr:spPr>
        <a:xfrm>
          <a:off x="14766290" y="141979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106680</xdr:rowOff>
    </xdr:from>
    <xdr:ext cx="735965" cy="249555"/>
    <xdr:sp macro="" textlink="">
      <xdr:nvSpPr>
        <xdr:cNvPr id="279" name="テキスト ボックス 278"/>
        <xdr:cNvSpPr txBox="1"/>
      </xdr:nvSpPr>
      <xdr:spPr>
        <a:xfrm>
          <a:off x="14465300" y="139750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15875</xdr:rowOff>
    </xdr:from>
    <xdr:to xmlns:xdr="http://schemas.openxmlformats.org/drawingml/2006/spreadsheetDrawing">
      <xdr:col>73</xdr:col>
      <xdr:colOff>44450</xdr:colOff>
      <xdr:row>86</xdr:row>
      <xdr:rowOff>113665</xdr:rowOff>
    </xdr:to>
    <xdr:sp macro="" textlink="">
      <xdr:nvSpPr>
        <xdr:cNvPr id="280" name="楕円 279"/>
        <xdr:cNvSpPr/>
      </xdr:nvSpPr>
      <xdr:spPr>
        <a:xfrm>
          <a:off x="13959840" y="142144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123825</xdr:rowOff>
    </xdr:from>
    <xdr:ext cx="761365" cy="248920"/>
    <xdr:sp macro="" textlink="">
      <xdr:nvSpPr>
        <xdr:cNvPr id="281" name="テキスト ボックス 280"/>
        <xdr:cNvSpPr txBox="1"/>
      </xdr:nvSpPr>
      <xdr:spPr>
        <a:xfrm>
          <a:off x="13647420" y="139922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147320</xdr:rowOff>
    </xdr:from>
    <xdr:to xmlns:xdr="http://schemas.openxmlformats.org/drawingml/2006/spreadsheetDrawing">
      <xdr:col>68</xdr:col>
      <xdr:colOff>191770</xdr:colOff>
      <xdr:row>86</xdr:row>
      <xdr:rowOff>80010</xdr:rowOff>
    </xdr:to>
    <xdr:sp macro="" textlink="">
      <xdr:nvSpPr>
        <xdr:cNvPr id="282" name="楕円 281"/>
        <xdr:cNvSpPr/>
      </xdr:nvSpPr>
      <xdr:spPr>
        <a:xfrm>
          <a:off x="13141960" y="141808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90170</xdr:rowOff>
    </xdr:from>
    <xdr:ext cx="761365" cy="248920"/>
    <xdr:sp macro="" textlink="">
      <xdr:nvSpPr>
        <xdr:cNvPr id="283" name="テキスト ボックス 282"/>
        <xdr:cNvSpPr txBox="1"/>
      </xdr:nvSpPr>
      <xdr:spPr>
        <a:xfrm>
          <a:off x="12847320" y="139585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147320</xdr:rowOff>
    </xdr:from>
    <xdr:to xmlns:xdr="http://schemas.openxmlformats.org/drawingml/2006/spreadsheetDrawing">
      <xdr:col>64</xdr:col>
      <xdr:colOff>152400</xdr:colOff>
      <xdr:row>86</xdr:row>
      <xdr:rowOff>80010</xdr:rowOff>
    </xdr:to>
    <xdr:sp macro="" textlink="">
      <xdr:nvSpPr>
        <xdr:cNvPr id="284" name="楕円 283"/>
        <xdr:cNvSpPr/>
      </xdr:nvSpPr>
      <xdr:spPr>
        <a:xfrm>
          <a:off x="12324080" y="1418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90170</xdr:rowOff>
    </xdr:from>
    <xdr:ext cx="761365" cy="248920"/>
    <xdr:sp macro="" textlink="">
      <xdr:nvSpPr>
        <xdr:cNvPr id="285" name="テキスト ボックス 284"/>
        <xdr:cNvSpPr txBox="1"/>
      </xdr:nvSpPr>
      <xdr:spPr>
        <a:xfrm>
          <a:off x="12029440" y="139585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人口の減少割合が高かったこと、また、インフラの老朽化対策のための技師の増員等により、増加した。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事務の権限移譲など全体業務量の増加により、人口が減少しても職員数を減らせる状況にはなく、２年度～５年度及び６年度～１０年度における職員定員適正化計画においても増員を計画しているため、今後しばらくは人口</a:t>
          </a:r>
          <a:r>
            <a:rPr kumimoji="1" lang="en-US" altLang="ja-JP" sz="1300">
              <a:solidFill>
                <a:schemeClr val="dk1"/>
              </a:solidFill>
              <a:effectLst/>
              <a:latin typeface="ＭＳ Ｐゴシック"/>
              <a:ea typeface="ＭＳ Ｐゴシック"/>
              <a:cs typeface="+mn-cs"/>
            </a:rPr>
            <a:t>1,000</a:t>
          </a:r>
          <a:r>
            <a:rPr kumimoji="1" lang="ja-JP" altLang="ja-JP" sz="1300">
              <a:solidFill>
                <a:schemeClr val="dk1"/>
              </a:solidFill>
              <a:effectLst/>
              <a:latin typeface="ＭＳ Ｐゴシック"/>
              <a:ea typeface="ＭＳ Ｐゴシック"/>
              <a:cs typeface="+mn-cs"/>
            </a:rPr>
            <a:t>人当たり職員数は微増していくと思われる。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2" name="直線コネクタ 301"/>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3" name="テキスト ボックス 302"/>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4" name="直線コネクタ 303"/>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5" name="テキスト ボックス 304"/>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6" name="直線コネクタ 305"/>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7" name="テキスト ボックス 306"/>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8" name="直線コネクタ 307"/>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9" name="テキスト ボックス 308"/>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0" name="直線コネクタ 309"/>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1" name="テキスト ボックス 310"/>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3" name="テキスト ボックス 312"/>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23495</xdr:rowOff>
    </xdr:from>
    <xdr:to xmlns:xdr="http://schemas.openxmlformats.org/drawingml/2006/spreadsheetDrawing">
      <xdr:col>81</xdr:col>
      <xdr:colOff>44450</xdr:colOff>
      <xdr:row>68</xdr:row>
      <xdr:rowOff>34290</xdr:rowOff>
    </xdr:to>
    <xdr:cxnSp macro="">
      <xdr:nvCxnSpPr>
        <xdr:cNvPr id="315" name="直線コネクタ 314"/>
        <xdr:cNvCxnSpPr/>
      </xdr:nvCxnSpPr>
      <xdr:spPr>
        <a:xfrm flipV="1">
          <a:off x="15577820" y="976439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6985</xdr:rowOff>
    </xdr:from>
    <xdr:ext cx="761365" cy="249555"/>
    <xdr:sp macro="" textlink="">
      <xdr:nvSpPr>
        <xdr:cNvPr id="316" name="定員管理の状況最小値テキスト"/>
        <xdr:cNvSpPr txBox="1"/>
      </xdr:nvSpPr>
      <xdr:spPr>
        <a:xfrm>
          <a:off x="15666720" y="112337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34290</xdr:rowOff>
    </xdr:from>
    <xdr:to xmlns:xdr="http://schemas.openxmlformats.org/drawingml/2006/spreadsheetDrawing">
      <xdr:col>81</xdr:col>
      <xdr:colOff>133350</xdr:colOff>
      <xdr:row>68</xdr:row>
      <xdr:rowOff>34290</xdr:rowOff>
    </xdr:to>
    <xdr:cxnSp macro="">
      <xdr:nvCxnSpPr>
        <xdr:cNvPr id="317" name="直線コネクタ 316"/>
        <xdr:cNvCxnSpPr/>
      </xdr:nvCxnSpPr>
      <xdr:spPr>
        <a:xfrm>
          <a:off x="15506700" y="11261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106045</xdr:rowOff>
    </xdr:from>
    <xdr:ext cx="761365" cy="249555"/>
    <xdr:sp macro="" textlink="">
      <xdr:nvSpPr>
        <xdr:cNvPr id="318" name="定員管理の状況最大値テキスト"/>
        <xdr:cNvSpPr txBox="1"/>
      </xdr:nvSpPr>
      <xdr:spPr>
        <a:xfrm>
          <a:off x="15666720" y="95167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23495</xdr:rowOff>
    </xdr:from>
    <xdr:to xmlns:xdr="http://schemas.openxmlformats.org/drawingml/2006/spreadsheetDrawing">
      <xdr:col>81</xdr:col>
      <xdr:colOff>133350</xdr:colOff>
      <xdr:row>59</xdr:row>
      <xdr:rowOff>23495</xdr:rowOff>
    </xdr:to>
    <xdr:cxnSp macro="">
      <xdr:nvCxnSpPr>
        <xdr:cNvPr id="319" name="直線コネクタ 318"/>
        <xdr:cNvCxnSpPr/>
      </xdr:nvCxnSpPr>
      <xdr:spPr>
        <a:xfrm>
          <a:off x="15506700" y="9764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6350</xdr:rowOff>
    </xdr:from>
    <xdr:to xmlns:xdr="http://schemas.openxmlformats.org/drawingml/2006/spreadsheetDrawing">
      <xdr:col>81</xdr:col>
      <xdr:colOff>44450</xdr:colOff>
      <xdr:row>65</xdr:row>
      <xdr:rowOff>64770</xdr:rowOff>
    </xdr:to>
    <xdr:cxnSp macro="">
      <xdr:nvCxnSpPr>
        <xdr:cNvPr id="320" name="直線コネクタ 319"/>
        <xdr:cNvCxnSpPr/>
      </xdr:nvCxnSpPr>
      <xdr:spPr>
        <a:xfrm>
          <a:off x="14810740" y="10737850"/>
          <a:ext cx="7670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46355</xdr:rowOff>
    </xdr:from>
    <xdr:ext cx="761365" cy="249555"/>
    <xdr:sp macro="" textlink="">
      <xdr:nvSpPr>
        <xdr:cNvPr id="321" name="定員管理の状況平均値テキスト"/>
        <xdr:cNvSpPr txBox="1"/>
      </xdr:nvSpPr>
      <xdr:spPr>
        <a:xfrm>
          <a:off x="15666720" y="1011745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30480</xdr:rowOff>
    </xdr:from>
    <xdr:to xmlns:xdr="http://schemas.openxmlformats.org/drawingml/2006/spreadsheetDrawing">
      <xdr:col>81</xdr:col>
      <xdr:colOff>95250</xdr:colOff>
      <xdr:row>62</xdr:row>
      <xdr:rowOff>128270</xdr:rowOff>
    </xdr:to>
    <xdr:sp macro="" textlink="">
      <xdr:nvSpPr>
        <xdr:cNvPr id="322" name="フローチャート: 判断 321"/>
        <xdr:cNvSpPr/>
      </xdr:nvSpPr>
      <xdr:spPr>
        <a:xfrm>
          <a:off x="15533370" y="102666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64</xdr:row>
      <xdr:rowOff>163830</xdr:rowOff>
    </xdr:from>
    <xdr:to xmlns:xdr="http://schemas.openxmlformats.org/drawingml/2006/spreadsheetDrawing">
      <xdr:col>77</xdr:col>
      <xdr:colOff>44450</xdr:colOff>
      <xdr:row>65</xdr:row>
      <xdr:rowOff>6350</xdr:rowOff>
    </xdr:to>
    <xdr:cxnSp macro="">
      <xdr:nvCxnSpPr>
        <xdr:cNvPr id="323" name="直線コネクタ 322"/>
        <xdr:cNvCxnSpPr/>
      </xdr:nvCxnSpPr>
      <xdr:spPr>
        <a:xfrm>
          <a:off x="13999210" y="10730230"/>
          <a:ext cx="8115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28575</xdr:rowOff>
    </xdr:from>
    <xdr:to xmlns:xdr="http://schemas.openxmlformats.org/drawingml/2006/spreadsheetDrawing">
      <xdr:col>77</xdr:col>
      <xdr:colOff>95250</xdr:colOff>
      <xdr:row>62</xdr:row>
      <xdr:rowOff>127000</xdr:rowOff>
    </xdr:to>
    <xdr:sp macro="" textlink="">
      <xdr:nvSpPr>
        <xdr:cNvPr id="324" name="フローチャート: 判断 323"/>
        <xdr:cNvSpPr/>
      </xdr:nvSpPr>
      <xdr:spPr>
        <a:xfrm>
          <a:off x="14766290" y="1026477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136525</xdr:rowOff>
    </xdr:from>
    <xdr:ext cx="735965" cy="249555"/>
    <xdr:sp macro="" textlink="">
      <xdr:nvSpPr>
        <xdr:cNvPr id="325" name="テキスト ボックス 324"/>
        <xdr:cNvSpPr txBox="1"/>
      </xdr:nvSpPr>
      <xdr:spPr>
        <a:xfrm>
          <a:off x="14465300" y="100425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132715</xdr:rowOff>
    </xdr:from>
    <xdr:to xmlns:xdr="http://schemas.openxmlformats.org/drawingml/2006/spreadsheetDrawing">
      <xdr:col>72</xdr:col>
      <xdr:colOff>191770</xdr:colOff>
      <xdr:row>64</xdr:row>
      <xdr:rowOff>163830</xdr:rowOff>
    </xdr:to>
    <xdr:cxnSp macro="">
      <xdr:nvCxnSpPr>
        <xdr:cNvPr id="326" name="直線コネクタ 325"/>
        <xdr:cNvCxnSpPr/>
      </xdr:nvCxnSpPr>
      <xdr:spPr>
        <a:xfrm>
          <a:off x="13192760" y="1069911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13335</xdr:rowOff>
    </xdr:from>
    <xdr:to xmlns:xdr="http://schemas.openxmlformats.org/drawingml/2006/spreadsheetDrawing">
      <xdr:col>73</xdr:col>
      <xdr:colOff>44450</xdr:colOff>
      <xdr:row>62</xdr:row>
      <xdr:rowOff>111125</xdr:rowOff>
    </xdr:to>
    <xdr:sp macro="" textlink="">
      <xdr:nvSpPr>
        <xdr:cNvPr id="327" name="フローチャート: 判断 326"/>
        <xdr:cNvSpPr/>
      </xdr:nvSpPr>
      <xdr:spPr>
        <a:xfrm>
          <a:off x="13959840" y="102495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121285</xdr:rowOff>
    </xdr:from>
    <xdr:ext cx="761365" cy="248920"/>
    <xdr:sp macro="" textlink="">
      <xdr:nvSpPr>
        <xdr:cNvPr id="328" name="テキスト ボックス 327"/>
        <xdr:cNvSpPr txBox="1"/>
      </xdr:nvSpPr>
      <xdr:spPr>
        <a:xfrm>
          <a:off x="13647420" y="100272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76200</xdr:rowOff>
    </xdr:from>
    <xdr:to xmlns:xdr="http://schemas.openxmlformats.org/drawingml/2006/spreadsheetDrawing">
      <xdr:col>68</xdr:col>
      <xdr:colOff>152400</xdr:colOff>
      <xdr:row>64</xdr:row>
      <xdr:rowOff>132715</xdr:rowOff>
    </xdr:to>
    <xdr:cxnSp macro="">
      <xdr:nvCxnSpPr>
        <xdr:cNvPr id="329" name="直線コネクタ 328"/>
        <xdr:cNvCxnSpPr/>
      </xdr:nvCxnSpPr>
      <xdr:spPr>
        <a:xfrm>
          <a:off x="12374880" y="10642600"/>
          <a:ext cx="8178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141605</xdr:rowOff>
    </xdr:from>
    <xdr:to xmlns:xdr="http://schemas.openxmlformats.org/drawingml/2006/spreadsheetDrawing">
      <xdr:col>68</xdr:col>
      <xdr:colOff>191770</xdr:colOff>
      <xdr:row>62</xdr:row>
      <xdr:rowOff>74295</xdr:rowOff>
    </xdr:to>
    <xdr:sp macro="" textlink="">
      <xdr:nvSpPr>
        <xdr:cNvPr id="330" name="フローチャート: 判断 329"/>
        <xdr:cNvSpPr/>
      </xdr:nvSpPr>
      <xdr:spPr>
        <a:xfrm>
          <a:off x="13141960" y="102127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84455</xdr:rowOff>
    </xdr:from>
    <xdr:ext cx="761365" cy="248920"/>
    <xdr:sp macro="" textlink="">
      <xdr:nvSpPr>
        <xdr:cNvPr id="331" name="テキスト ボックス 330"/>
        <xdr:cNvSpPr txBox="1"/>
      </xdr:nvSpPr>
      <xdr:spPr>
        <a:xfrm>
          <a:off x="12847320" y="99904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160655</xdr:rowOff>
    </xdr:from>
    <xdr:to xmlns:xdr="http://schemas.openxmlformats.org/drawingml/2006/spreadsheetDrawing">
      <xdr:col>64</xdr:col>
      <xdr:colOff>152400</xdr:colOff>
      <xdr:row>62</xdr:row>
      <xdr:rowOff>93980</xdr:rowOff>
    </xdr:to>
    <xdr:sp macro="" textlink="">
      <xdr:nvSpPr>
        <xdr:cNvPr id="332" name="フローチャート: 判断 331"/>
        <xdr:cNvSpPr/>
      </xdr:nvSpPr>
      <xdr:spPr>
        <a:xfrm>
          <a:off x="12324080" y="10231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103505</xdr:rowOff>
    </xdr:from>
    <xdr:ext cx="761365" cy="249555"/>
    <xdr:sp macro="" textlink="">
      <xdr:nvSpPr>
        <xdr:cNvPr id="333" name="テキスト ボックス 332"/>
        <xdr:cNvSpPr txBox="1"/>
      </xdr:nvSpPr>
      <xdr:spPr>
        <a:xfrm>
          <a:off x="12029440" y="100095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4" name="テキスト ボックス 333"/>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5" name="テキスト ボックス 334"/>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6" name="テキスト ボックス 335"/>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7" name="テキスト ボックス 336"/>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8" name="テキスト ボックス 337"/>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65</xdr:row>
      <xdr:rowOff>15875</xdr:rowOff>
    </xdr:from>
    <xdr:to xmlns:xdr="http://schemas.openxmlformats.org/drawingml/2006/spreadsheetDrawing">
      <xdr:col>81</xdr:col>
      <xdr:colOff>95250</xdr:colOff>
      <xdr:row>65</xdr:row>
      <xdr:rowOff>113665</xdr:rowOff>
    </xdr:to>
    <xdr:sp macro="" textlink="">
      <xdr:nvSpPr>
        <xdr:cNvPr id="339" name="楕円 338"/>
        <xdr:cNvSpPr/>
      </xdr:nvSpPr>
      <xdr:spPr>
        <a:xfrm>
          <a:off x="15533370" y="107473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154305</xdr:rowOff>
    </xdr:from>
    <xdr:ext cx="761365" cy="248920"/>
    <xdr:sp macro="" textlink="">
      <xdr:nvSpPr>
        <xdr:cNvPr id="340" name="定員管理の状況該当値テキスト"/>
        <xdr:cNvSpPr txBox="1"/>
      </xdr:nvSpPr>
      <xdr:spPr>
        <a:xfrm>
          <a:off x="15666720" y="107207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123190</xdr:rowOff>
    </xdr:from>
    <xdr:to xmlns:xdr="http://schemas.openxmlformats.org/drawingml/2006/spreadsheetDrawing">
      <xdr:col>77</xdr:col>
      <xdr:colOff>95250</xdr:colOff>
      <xdr:row>65</xdr:row>
      <xdr:rowOff>55880</xdr:rowOff>
    </xdr:to>
    <xdr:sp macro="" textlink="">
      <xdr:nvSpPr>
        <xdr:cNvPr id="341" name="楕円 340"/>
        <xdr:cNvSpPr/>
      </xdr:nvSpPr>
      <xdr:spPr>
        <a:xfrm>
          <a:off x="14766290" y="106895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40640</xdr:rowOff>
    </xdr:from>
    <xdr:ext cx="735965" cy="249555"/>
    <xdr:sp macro="" textlink="">
      <xdr:nvSpPr>
        <xdr:cNvPr id="342" name="テキスト ボックス 341"/>
        <xdr:cNvSpPr txBox="1"/>
      </xdr:nvSpPr>
      <xdr:spPr>
        <a:xfrm>
          <a:off x="14465300" y="107721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114935</xdr:rowOff>
    </xdr:from>
    <xdr:to xmlns:xdr="http://schemas.openxmlformats.org/drawingml/2006/spreadsheetDrawing">
      <xdr:col>73</xdr:col>
      <xdr:colOff>44450</xdr:colOff>
      <xdr:row>65</xdr:row>
      <xdr:rowOff>47625</xdr:rowOff>
    </xdr:to>
    <xdr:sp macro="" textlink="">
      <xdr:nvSpPr>
        <xdr:cNvPr id="343" name="楕円 342"/>
        <xdr:cNvSpPr/>
      </xdr:nvSpPr>
      <xdr:spPr>
        <a:xfrm>
          <a:off x="13959840" y="106813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33020</xdr:rowOff>
    </xdr:from>
    <xdr:ext cx="761365" cy="249555"/>
    <xdr:sp macro="" textlink="">
      <xdr:nvSpPr>
        <xdr:cNvPr id="344" name="テキスト ボックス 343"/>
        <xdr:cNvSpPr txBox="1"/>
      </xdr:nvSpPr>
      <xdr:spPr>
        <a:xfrm>
          <a:off x="13647420" y="107645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83820</xdr:rowOff>
    </xdr:from>
    <xdr:to xmlns:xdr="http://schemas.openxmlformats.org/drawingml/2006/spreadsheetDrawing">
      <xdr:col>68</xdr:col>
      <xdr:colOff>191770</xdr:colOff>
      <xdr:row>65</xdr:row>
      <xdr:rowOff>17145</xdr:rowOff>
    </xdr:to>
    <xdr:sp macro="" textlink="">
      <xdr:nvSpPr>
        <xdr:cNvPr id="345" name="楕円 344"/>
        <xdr:cNvSpPr/>
      </xdr:nvSpPr>
      <xdr:spPr>
        <a:xfrm>
          <a:off x="13141960" y="1065022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1905</xdr:rowOff>
    </xdr:from>
    <xdr:ext cx="761365" cy="249555"/>
    <xdr:sp macro="" textlink="">
      <xdr:nvSpPr>
        <xdr:cNvPr id="346" name="テキスト ボックス 345"/>
        <xdr:cNvSpPr txBox="1"/>
      </xdr:nvSpPr>
      <xdr:spPr>
        <a:xfrm>
          <a:off x="12847320" y="107334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27940</xdr:rowOff>
    </xdr:from>
    <xdr:to xmlns:xdr="http://schemas.openxmlformats.org/drawingml/2006/spreadsheetDrawing">
      <xdr:col>64</xdr:col>
      <xdr:colOff>152400</xdr:colOff>
      <xdr:row>64</xdr:row>
      <xdr:rowOff>125730</xdr:rowOff>
    </xdr:to>
    <xdr:sp macro="" textlink="">
      <xdr:nvSpPr>
        <xdr:cNvPr id="347" name="楕円 346"/>
        <xdr:cNvSpPr/>
      </xdr:nvSpPr>
      <xdr:spPr>
        <a:xfrm>
          <a:off x="12324080" y="1059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110490</xdr:rowOff>
    </xdr:from>
    <xdr:ext cx="761365" cy="249555"/>
    <xdr:sp macro="" textlink="">
      <xdr:nvSpPr>
        <xdr:cNvPr id="348" name="テキスト ボックス 347"/>
        <xdr:cNvSpPr txBox="1"/>
      </xdr:nvSpPr>
      <xdr:spPr>
        <a:xfrm>
          <a:off x="12029440" y="106768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0" name="テキスト ボックス 349"/>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1" name="テキスト ボックス 350"/>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3" name="正方形/長方形 352"/>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5" name="正方形/長方形 354"/>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7" name="正方形/長方形 356"/>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8" name="正方形/長方形 357"/>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9" name="正方形/長方形 358"/>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実質公債費比率は</a:t>
          </a:r>
          <a:r>
            <a:rPr kumimoji="1" lang="en-US" altLang="ja-JP" sz="1300">
              <a:solidFill>
                <a:sysClr val="windowText" lastClr="000000"/>
              </a:solidFill>
              <a:latin typeface="ＭＳ Ｐゴシック"/>
              <a:ea typeface="ＭＳ Ｐゴシック"/>
            </a:rPr>
            <a:t>9.4</a:t>
          </a:r>
          <a:r>
            <a:rPr kumimoji="1" lang="ja-JP" altLang="en-US" sz="1300">
              <a:solidFill>
                <a:sysClr val="windowText" lastClr="000000"/>
              </a:solidFill>
              <a:latin typeface="ＭＳ Ｐゴシック"/>
              <a:ea typeface="ＭＳ Ｐゴシック"/>
            </a:rPr>
            <a:t>％と類似団体平均を上回って推移してきている。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５年度は分子となる元利償還金が減少し、また、下水道事業債、病院事業債等の公営企業債の元利償還に対する繰入金の減少により単年度では減少したが、３か年平均では前年度比</a:t>
          </a:r>
          <a:r>
            <a:rPr kumimoji="1" lang="en-US" altLang="ja-JP" sz="1300">
              <a:solidFill>
                <a:sysClr val="windowText" lastClr="000000"/>
              </a:solidFill>
              <a:latin typeface="ＭＳ Ｐゴシック"/>
              <a:ea typeface="ＭＳ Ｐゴシック"/>
            </a:rPr>
            <a:t>0.6</a:t>
          </a:r>
          <a:r>
            <a:rPr kumimoji="1" lang="ja-JP" altLang="en-US" sz="1300">
              <a:solidFill>
                <a:sysClr val="windowText" lastClr="000000"/>
              </a:solidFill>
              <a:latin typeface="ＭＳ Ｐゴシック"/>
              <a:ea typeface="ＭＳ Ｐゴシック"/>
            </a:rPr>
            <a:t>ポイントの増となった。</a:t>
          </a:r>
        </a:p>
        <a:p>
          <a:r>
            <a:rPr kumimoji="1" lang="ja-JP" altLang="en-US" sz="1300">
              <a:solidFill>
                <a:sysClr val="windowText" lastClr="000000"/>
              </a:solidFill>
              <a:latin typeface="ＭＳ Ｐゴシック"/>
              <a:ea typeface="ＭＳ Ｐゴシック"/>
            </a:rPr>
            <a:t>　６年度も元利償還金は減少する見込みであるため、単年度では比率が減少することが見込まれるが、それ以降は、大館駅周辺整備事業や斎場建設事業の元利償還により比率の上昇が見込まれる。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2" name="テキスト ボックス 361"/>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3" name="直線コネクタ 362"/>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4" name="テキスト ボックス 363"/>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159385</xdr:rowOff>
    </xdr:from>
    <xdr:to xmlns:xdr="http://schemas.openxmlformats.org/drawingml/2006/spreadsheetDrawing">
      <xdr:col>85</xdr:col>
      <xdr:colOff>95250</xdr:colOff>
      <xdr:row>44</xdr:row>
      <xdr:rowOff>159385</xdr:rowOff>
    </xdr:to>
    <xdr:cxnSp macro="">
      <xdr:nvCxnSpPr>
        <xdr:cNvPr id="365" name="直線コネクタ 364"/>
        <xdr:cNvCxnSpPr/>
      </xdr:nvCxnSpPr>
      <xdr:spPr>
        <a:xfrm>
          <a:off x="1174242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62000" cy="248920"/>
    <xdr:sp macro="" textlink="">
      <xdr:nvSpPr>
        <xdr:cNvPr id="366" name="テキスト ボックス 365"/>
        <xdr:cNvSpPr txBox="1"/>
      </xdr:nvSpPr>
      <xdr:spPr>
        <a:xfrm>
          <a:off x="1105154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7" name="直線コネクタ 366"/>
        <xdr:cNvCxnSpPr/>
      </xdr:nvCxnSpPr>
      <xdr:spPr>
        <a:xfrm>
          <a:off x="1174242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52705</xdr:rowOff>
    </xdr:from>
    <xdr:ext cx="762000" cy="248920"/>
    <xdr:sp macro="" textlink="">
      <xdr:nvSpPr>
        <xdr:cNvPr id="368" name="テキスト ボックス 367"/>
        <xdr:cNvSpPr txBox="1"/>
      </xdr:nvSpPr>
      <xdr:spPr>
        <a:xfrm>
          <a:off x="1105154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55245</xdr:rowOff>
    </xdr:from>
    <xdr:to xmlns:xdr="http://schemas.openxmlformats.org/drawingml/2006/spreadsheetDrawing">
      <xdr:col>85</xdr:col>
      <xdr:colOff>95250</xdr:colOff>
      <xdr:row>39</xdr:row>
      <xdr:rowOff>55245</xdr:rowOff>
    </xdr:to>
    <xdr:cxnSp macro="">
      <xdr:nvCxnSpPr>
        <xdr:cNvPr id="369" name="直線コネクタ 368"/>
        <xdr:cNvCxnSpPr/>
      </xdr:nvCxnSpPr>
      <xdr:spPr>
        <a:xfrm>
          <a:off x="1174242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83185</xdr:rowOff>
    </xdr:from>
    <xdr:ext cx="762000" cy="248920"/>
    <xdr:sp macro="" textlink="">
      <xdr:nvSpPr>
        <xdr:cNvPr id="370" name="テキスト ボックス 369"/>
        <xdr:cNvSpPr txBox="1"/>
      </xdr:nvSpPr>
      <xdr:spPr>
        <a:xfrm>
          <a:off x="1105154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85725</xdr:rowOff>
    </xdr:from>
    <xdr:to xmlns:xdr="http://schemas.openxmlformats.org/drawingml/2006/spreadsheetDrawing">
      <xdr:col>85</xdr:col>
      <xdr:colOff>95250</xdr:colOff>
      <xdr:row>36</xdr:row>
      <xdr:rowOff>85725</xdr:rowOff>
    </xdr:to>
    <xdr:cxnSp macro="">
      <xdr:nvCxnSpPr>
        <xdr:cNvPr id="371" name="直線コネクタ 370"/>
        <xdr:cNvCxnSpPr/>
      </xdr:nvCxnSpPr>
      <xdr:spPr>
        <a:xfrm>
          <a:off x="1174242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113665</xdr:rowOff>
    </xdr:from>
    <xdr:ext cx="762000" cy="249555"/>
    <xdr:sp macro="" textlink="">
      <xdr:nvSpPr>
        <xdr:cNvPr id="372" name="テキスト ボックス 371"/>
        <xdr:cNvSpPr txBox="1"/>
      </xdr:nvSpPr>
      <xdr:spPr>
        <a:xfrm>
          <a:off x="1105154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10795</xdr:rowOff>
    </xdr:from>
    <xdr:to xmlns:xdr="http://schemas.openxmlformats.org/drawingml/2006/spreadsheetDrawing">
      <xdr:col>81</xdr:col>
      <xdr:colOff>44450</xdr:colOff>
      <xdr:row>45</xdr:row>
      <xdr:rowOff>40005</xdr:rowOff>
    </xdr:to>
    <xdr:cxnSp macro="">
      <xdr:nvCxnSpPr>
        <xdr:cNvPr id="375" name="直線コネクタ 374"/>
        <xdr:cNvCxnSpPr/>
      </xdr:nvCxnSpPr>
      <xdr:spPr>
        <a:xfrm flipV="1">
          <a:off x="15577820" y="5954395"/>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13335</xdr:rowOff>
    </xdr:from>
    <xdr:ext cx="761365" cy="249555"/>
    <xdr:sp macro="" textlink="">
      <xdr:nvSpPr>
        <xdr:cNvPr id="376" name="公債費負担の状況最小値テキスト"/>
        <xdr:cNvSpPr txBox="1"/>
      </xdr:nvSpPr>
      <xdr:spPr>
        <a:xfrm>
          <a:off x="15666720" y="7442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40005</xdr:rowOff>
    </xdr:from>
    <xdr:to xmlns:xdr="http://schemas.openxmlformats.org/drawingml/2006/spreadsheetDrawing">
      <xdr:col>81</xdr:col>
      <xdr:colOff>133350</xdr:colOff>
      <xdr:row>45</xdr:row>
      <xdr:rowOff>40005</xdr:rowOff>
    </xdr:to>
    <xdr:cxnSp macro="">
      <xdr:nvCxnSpPr>
        <xdr:cNvPr id="377" name="直線コネクタ 376"/>
        <xdr:cNvCxnSpPr/>
      </xdr:nvCxnSpPr>
      <xdr:spPr>
        <a:xfrm>
          <a:off x="15506700" y="7469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93980</xdr:rowOff>
    </xdr:from>
    <xdr:ext cx="761365" cy="248920"/>
    <xdr:sp macro="" textlink="">
      <xdr:nvSpPr>
        <xdr:cNvPr id="378" name="公債費負担の状況最大値テキスト"/>
        <xdr:cNvSpPr txBox="1"/>
      </xdr:nvSpPr>
      <xdr:spPr>
        <a:xfrm>
          <a:off x="15666720" y="57073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10795</xdr:rowOff>
    </xdr:from>
    <xdr:to xmlns:xdr="http://schemas.openxmlformats.org/drawingml/2006/spreadsheetDrawing">
      <xdr:col>81</xdr:col>
      <xdr:colOff>133350</xdr:colOff>
      <xdr:row>36</xdr:row>
      <xdr:rowOff>10795</xdr:rowOff>
    </xdr:to>
    <xdr:cxnSp macro="">
      <xdr:nvCxnSpPr>
        <xdr:cNvPr id="379" name="直線コネクタ 378"/>
        <xdr:cNvCxnSpPr/>
      </xdr:nvCxnSpPr>
      <xdr:spPr>
        <a:xfrm>
          <a:off x="15506700" y="5954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78105</xdr:rowOff>
    </xdr:from>
    <xdr:to xmlns:xdr="http://schemas.openxmlformats.org/drawingml/2006/spreadsheetDrawing">
      <xdr:col>81</xdr:col>
      <xdr:colOff>44450</xdr:colOff>
      <xdr:row>41</xdr:row>
      <xdr:rowOff>133985</xdr:rowOff>
    </xdr:to>
    <xdr:cxnSp macro="">
      <xdr:nvCxnSpPr>
        <xdr:cNvPr id="380" name="直線コネクタ 379"/>
        <xdr:cNvCxnSpPr/>
      </xdr:nvCxnSpPr>
      <xdr:spPr>
        <a:xfrm>
          <a:off x="14810740" y="6847205"/>
          <a:ext cx="7670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14605</xdr:rowOff>
    </xdr:from>
    <xdr:ext cx="761365" cy="249555"/>
    <xdr:sp macro="" textlink="">
      <xdr:nvSpPr>
        <xdr:cNvPr id="381" name="公債費負担の状況平均値テキスト"/>
        <xdr:cNvSpPr txBox="1"/>
      </xdr:nvSpPr>
      <xdr:spPr>
        <a:xfrm>
          <a:off x="15666720" y="645350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163830</xdr:rowOff>
    </xdr:from>
    <xdr:to xmlns:xdr="http://schemas.openxmlformats.org/drawingml/2006/spreadsheetDrawing">
      <xdr:col>81</xdr:col>
      <xdr:colOff>95250</xdr:colOff>
      <xdr:row>40</xdr:row>
      <xdr:rowOff>96520</xdr:rowOff>
    </xdr:to>
    <xdr:sp macro="" textlink="">
      <xdr:nvSpPr>
        <xdr:cNvPr id="382" name="フローチャート: 判断 381"/>
        <xdr:cNvSpPr/>
      </xdr:nvSpPr>
      <xdr:spPr>
        <a:xfrm>
          <a:off x="15533370" y="66027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22225</xdr:rowOff>
    </xdr:from>
    <xdr:to xmlns:xdr="http://schemas.openxmlformats.org/drawingml/2006/spreadsheetDrawing">
      <xdr:col>77</xdr:col>
      <xdr:colOff>44450</xdr:colOff>
      <xdr:row>41</xdr:row>
      <xdr:rowOff>78105</xdr:rowOff>
    </xdr:to>
    <xdr:cxnSp macro="">
      <xdr:nvCxnSpPr>
        <xdr:cNvPr id="383" name="直線コネクタ 382"/>
        <xdr:cNvCxnSpPr/>
      </xdr:nvCxnSpPr>
      <xdr:spPr>
        <a:xfrm>
          <a:off x="13999210" y="6791325"/>
          <a:ext cx="8115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154940</xdr:rowOff>
    </xdr:from>
    <xdr:to xmlns:xdr="http://schemas.openxmlformats.org/drawingml/2006/spreadsheetDrawing">
      <xdr:col>77</xdr:col>
      <xdr:colOff>95250</xdr:colOff>
      <xdr:row>40</xdr:row>
      <xdr:rowOff>87630</xdr:rowOff>
    </xdr:to>
    <xdr:sp macro="" textlink="">
      <xdr:nvSpPr>
        <xdr:cNvPr id="384" name="フローチャート: 判断 383"/>
        <xdr:cNvSpPr/>
      </xdr:nvSpPr>
      <xdr:spPr>
        <a:xfrm>
          <a:off x="14766290" y="6593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97155</xdr:rowOff>
    </xdr:from>
    <xdr:ext cx="735965" cy="248920"/>
    <xdr:sp macro="" textlink="">
      <xdr:nvSpPr>
        <xdr:cNvPr id="385" name="テキスト ボックス 384"/>
        <xdr:cNvSpPr txBox="1"/>
      </xdr:nvSpPr>
      <xdr:spPr>
        <a:xfrm>
          <a:off x="14465300" y="637095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22225</xdr:rowOff>
    </xdr:from>
    <xdr:to xmlns:xdr="http://schemas.openxmlformats.org/drawingml/2006/spreadsheetDrawing">
      <xdr:col>72</xdr:col>
      <xdr:colOff>191770</xdr:colOff>
      <xdr:row>41</xdr:row>
      <xdr:rowOff>40640</xdr:rowOff>
    </xdr:to>
    <xdr:cxnSp macro="">
      <xdr:nvCxnSpPr>
        <xdr:cNvPr id="386" name="直線コネクタ 385"/>
        <xdr:cNvCxnSpPr/>
      </xdr:nvCxnSpPr>
      <xdr:spPr>
        <a:xfrm flipV="1">
          <a:off x="13192760" y="679132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154940</xdr:rowOff>
    </xdr:from>
    <xdr:to xmlns:xdr="http://schemas.openxmlformats.org/drawingml/2006/spreadsheetDrawing">
      <xdr:col>73</xdr:col>
      <xdr:colOff>44450</xdr:colOff>
      <xdr:row>40</xdr:row>
      <xdr:rowOff>87630</xdr:rowOff>
    </xdr:to>
    <xdr:sp macro="" textlink="">
      <xdr:nvSpPr>
        <xdr:cNvPr id="387" name="フローチャート: 判断 386"/>
        <xdr:cNvSpPr/>
      </xdr:nvSpPr>
      <xdr:spPr>
        <a:xfrm>
          <a:off x="13959840" y="65938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97155</xdr:rowOff>
    </xdr:from>
    <xdr:ext cx="761365" cy="248920"/>
    <xdr:sp macro="" textlink="">
      <xdr:nvSpPr>
        <xdr:cNvPr id="388" name="テキスト ボックス 387"/>
        <xdr:cNvSpPr txBox="1"/>
      </xdr:nvSpPr>
      <xdr:spPr>
        <a:xfrm>
          <a:off x="13647420" y="6370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40640</xdr:rowOff>
    </xdr:from>
    <xdr:to xmlns:xdr="http://schemas.openxmlformats.org/drawingml/2006/spreadsheetDrawing">
      <xdr:col>68</xdr:col>
      <xdr:colOff>152400</xdr:colOff>
      <xdr:row>41</xdr:row>
      <xdr:rowOff>50165</xdr:rowOff>
    </xdr:to>
    <xdr:cxnSp macro="">
      <xdr:nvCxnSpPr>
        <xdr:cNvPr id="389" name="直線コネクタ 388"/>
        <xdr:cNvCxnSpPr/>
      </xdr:nvCxnSpPr>
      <xdr:spPr>
        <a:xfrm flipV="1">
          <a:off x="12374880" y="680974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136525</xdr:rowOff>
    </xdr:from>
    <xdr:to xmlns:xdr="http://schemas.openxmlformats.org/drawingml/2006/spreadsheetDrawing">
      <xdr:col>68</xdr:col>
      <xdr:colOff>191770</xdr:colOff>
      <xdr:row>40</xdr:row>
      <xdr:rowOff>69215</xdr:rowOff>
    </xdr:to>
    <xdr:sp macro="" textlink="">
      <xdr:nvSpPr>
        <xdr:cNvPr id="390" name="フローチャート: 判断 389"/>
        <xdr:cNvSpPr/>
      </xdr:nvSpPr>
      <xdr:spPr>
        <a:xfrm>
          <a:off x="13141960" y="65754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78740</xdr:rowOff>
    </xdr:from>
    <xdr:ext cx="761365" cy="249555"/>
    <xdr:sp macro="" textlink="">
      <xdr:nvSpPr>
        <xdr:cNvPr id="391" name="テキスト ボックス 390"/>
        <xdr:cNvSpPr txBox="1"/>
      </xdr:nvSpPr>
      <xdr:spPr>
        <a:xfrm>
          <a:off x="12847320" y="63525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154940</xdr:rowOff>
    </xdr:from>
    <xdr:to xmlns:xdr="http://schemas.openxmlformats.org/drawingml/2006/spreadsheetDrawing">
      <xdr:col>64</xdr:col>
      <xdr:colOff>152400</xdr:colOff>
      <xdr:row>40</xdr:row>
      <xdr:rowOff>87630</xdr:rowOff>
    </xdr:to>
    <xdr:sp macro="" textlink="">
      <xdr:nvSpPr>
        <xdr:cNvPr id="392" name="フローチャート: 判断 391"/>
        <xdr:cNvSpPr/>
      </xdr:nvSpPr>
      <xdr:spPr>
        <a:xfrm>
          <a:off x="12324080" y="659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97155</xdr:rowOff>
    </xdr:from>
    <xdr:ext cx="761365" cy="248920"/>
    <xdr:sp macro="" textlink="">
      <xdr:nvSpPr>
        <xdr:cNvPr id="393" name="テキスト ボックス 392"/>
        <xdr:cNvSpPr txBox="1"/>
      </xdr:nvSpPr>
      <xdr:spPr>
        <a:xfrm>
          <a:off x="12029440" y="6370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4" name="テキスト ボックス 393"/>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5" name="テキスト ボックス 394"/>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7" name="テキスト ボックス 396"/>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8" name="テキスト ボックス 397"/>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85090</xdr:rowOff>
    </xdr:from>
    <xdr:to xmlns:xdr="http://schemas.openxmlformats.org/drawingml/2006/spreadsheetDrawing">
      <xdr:col>81</xdr:col>
      <xdr:colOff>95250</xdr:colOff>
      <xdr:row>42</xdr:row>
      <xdr:rowOff>17780</xdr:rowOff>
    </xdr:to>
    <xdr:sp macro="" textlink="">
      <xdr:nvSpPr>
        <xdr:cNvPr id="399" name="楕円 398"/>
        <xdr:cNvSpPr/>
      </xdr:nvSpPr>
      <xdr:spPr>
        <a:xfrm>
          <a:off x="15533370" y="68541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58420</xdr:rowOff>
    </xdr:from>
    <xdr:ext cx="761365" cy="248920"/>
    <xdr:sp macro="" textlink="">
      <xdr:nvSpPr>
        <xdr:cNvPr id="400" name="公債費負担の状況該当値テキスト"/>
        <xdr:cNvSpPr txBox="1"/>
      </xdr:nvSpPr>
      <xdr:spPr>
        <a:xfrm>
          <a:off x="15666720" y="68275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29210</xdr:rowOff>
    </xdr:from>
    <xdr:to xmlns:xdr="http://schemas.openxmlformats.org/drawingml/2006/spreadsheetDrawing">
      <xdr:col>77</xdr:col>
      <xdr:colOff>95250</xdr:colOff>
      <xdr:row>41</xdr:row>
      <xdr:rowOff>127000</xdr:rowOff>
    </xdr:to>
    <xdr:sp macro="" textlink="">
      <xdr:nvSpPr>
        <xdr:cNvPr id="401" name="楕円 400"/>
        <xdr:cNvSpPr/>
      </xdr:nvSpPr>
      <xdr:spPr>
        <a:xfrm>
          <a:off x="14766290" y="67983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112395</xdr:rowOff>
    </xdr:from>
    <xdr:ext cx="735965" cy="249555"/>
    <xdr:sp macro="" textlink="">
      <xdr:nvSpPr>
        <xdr:cNvPr id="402" name="テキスト ボックス 401"/>
        <xdr:cNvSpPr txBox="1"/>
      </xdr:nvSpPr>
      <xdr:spPr>
        <a:xfrm>
          <a:off x="14465300" y="68814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137795</xdr:rowOff>
    </xdr:from>
    <xdr:to xmlns:xdr="http://schemas.openxmlformats.org/drawingml/2006/spreadsheetDrawing">
      <xdr:col>73</xdr:col>
      <xdr:colOff>44450</xdr:colOff>
      <xdr:row>41</xdr:row>
      <xdr:rowOff>71120</xdr:rowOff>
    </xdr:to>
    <xdr:sp macro="" textlink="">
      <xdr:nvSpPr>
        <xdr:cNvPr id="403" name="楕円 402"/>
        <xdr:cNvSpPr/>
      </xdr:nvSpPr>
      <xdr:spPr>
        <a:xfrm>
          <a:off x="13959840" y="67417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56515</xdr:rowOff>
    </xdr:from>
    <xdr:ext cx="761365" cy="248920"/>
    <xdr:sp macro="" textlink="">
      <xdr:nvSpPr>
        <xdr:cNvPr id="404" name="テキスト ボックス 403"/>
        <xdr:cNvSpPr txBox="1"/>
      </xdr:nvSpPr>
      <xdr:spPr>
        <a:xfrm>
          <a:off x="13647420" y="68256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157480</xdr:rowOff>
    </xdr:from>
    <xdr:to xmlns:xdr="http://schemas.openxmlformats.org/drawingml/2006/spreadsheetDrawing">
      <xdr:col>68</xdr:col>
      <xdr:colOff>191770</xdr:colOff>
      <xdr:row>41</xdr:row>
      <xdr:rowOff>90170</xdr:rowOff>
    </xdr:to>
    <xdr:sp macro="" textlink="">
      <xdr:nvSpPr>
        <xdr:cNvPr id="405" name="楕円 404"/>
        <xdr:cNvSpPr/>
      </xdr:nvSpPr>
      <xdr:spPr>
        <a:xfrm>
          <a:off x="13141960" y="67614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74930</xdr:rowOff>
    </xdr:from>
    <xdr:ext cx="761365" cy="249555"/>
    <xdr:sp macro="" textlink="">
      <xdr:nvSpPr>
        <xdr:cNvPr id="406" name="テキスト ボックス 405"/>
        <xdr:cNvSpPr txBox="1"/>
      </xdr:nvSpPr>
      <xdr:spPr>
        <a:xfrm>
          <a:off x="12847320" y="68440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99060</xdr:rowOff>
    </xdr:to>
    <xdr:sp macro="" textlink="">
      <xdr:nvSpPr>
        <xdr:cNvPr id="407" name="楕円 406"/>
        <xdr:cNvSpPr/>
      </xdr:nvSpPr>
      <xdr:spPr>
        <a:xfrm>
          <a:off x="12324080" y="677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84455</xdr:rowOff>
    </xdr:from>
    <xdr:ext cx="761365" cy="248920"/>
    <xdr:sp macro="" textlink="">
      <xdr:nvSpPr>
        <xdr:cNvPr id="408" name="テキスト ボックス 407"/>
        <xdr:cNvSpPr txBox="1"/>
      </xdr:nvSpPr>
      <xdr:spPr>
        <a:xfrm>
          <a:off x="12029440" y="6853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0" name="テキスト ボックス 409"/>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a:t>
          </a:r>
          <a:r>
            <a:rPr kumimoji="1" lang="en-US" altLang="ja-JP" sz="1300">
              <a:latin typeface="ＭＳ Ｐゴシック"/>
              <a:ea typeface="ＭＳ Ｐゴシック"/>
            </a:rPr>
            <a:t>78.7%</a:t>
          </a:r>
          <a:r>
            <a:rPr kumimoji="1" lang="ja-JP" altLang="en-US" sz="1300">
              <a:latin typeface="ＭＳ Ｐゴシック"/>
              <a:ea typeface="ＭＳ Ｐゴシック"/>
            </a:rPr>
            <a:t>となっており、類似団体平均を大きく上回って推移してきている。近年、繰上償還や地方債新規発行額の抑制により数値は減少してきていたが、退職手当負担金見込額や公営企業債等繰入見込額の</a:t>
          </a:r>
          <a:r>
            <a:rPr kumimoji="1" lang="ja-JP" altLang="en-US" sz="1300">
              <a:solidFill>
                <a:sysClr val="windowText" lastClr="000000"/>
              </a:solidFill>
              <a:latin typeface="ＭＳ Ｐゴシック"/>
              <a:ea typeface="ＭＳ Ｐゴシック"/>
            </a:rPr>
            <a:t>増加が影響し、前年度より</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ポイント増加した。</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今後は、本庁舎外構整備事業や斎場建設事業等に伴う地方債の借り入れにより比率の上昇が見込まれるが、引き続き普通建設事業を厳選し、地方債残高の増加を抑制していく。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2" name="テキスト ボックス 421"/>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5" name="直線コネクタ 424"/>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6" name="テキスト ボックス 425"/>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7" name="直線コネクタ 426"/>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8" name="テキスト ボックス 427"/>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9" name="直線コネクタ 428"/>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0" name="テキスト ボックス 429"/>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1" name="直線コネクタ 430"/>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2" name="テキスト ボックス 431"/>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3" name="直線コネクタ 432"/>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4" name="テキスト ボックス 433"/>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5" name="直線コネクタ 434"/>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6" name="テキスト ボックス 435"/>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7" name="直線コネクタ 436"/>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8"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38735</xdr:rowOff>
    </xdr:to>
    <xdr:cxnSp macro="">
      <xdr:nvCxnSpPr>
        <xdr:cNvPr id="439" name="直線コネクタ 438"/>
        <xdr:cNvCxnSpPr/>
      </xdr:nvCxnSpPr>
      <xdr:spPr>
        <a:xfrm flipV="1">
          <a:off x="15577820" y="2227580"/>
          <a:ext cx="0" cy="1443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xdr:rowOff>
    </xdr:from>
    <xdr:ext cx="761365" cy="249555"/>
    <xdr:sp macro="" textlink="">
      <xdr:nvSpPr>
        <xdr:cNvPr id="440" name="将来負担の状況最小値テキスト"/>
        <xdr:cNvSpPr txBox="1"/>
      </xdr:nvSpPr>
      <xdr:spPr>
        <a:xfrm>
          <a:off x="15666720" y="36442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38735</xdr:rowOff>
    </xdr:from>
    <xdr:to xmlns:xdr="http://schemas.openxmlformats.org/drawingml/2006/spreadsheetDrawing">
      <xdr:col>81</xdr:col>
      <xdr:colOff>133350</xdr:colOff>
      <xdr:row>22</xdr:row>
      <xdr:rowOff>38735</xdr:rowOff>
    </xdr:to>
    <xdr:cxnSp macro="">
      <xdr:nvCxnSpPr>
        <xdr:cNvPr id="441" name="直線コネクタ 440"/>
        <xdr:cNvCxnSpPr/>
      </xdr:nvCxnSpPr>
      <xdr:spPr>
        <a:xfrm>
          <a:off x="15506700" y="3670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1365" cy="248920"/>
    <xdr:sp macro="" textlink="">
      <xdr:nvSpPr>
        <xdr:cNvPr id="442" name="将来負担の状況最大値テキスト"/>
        <xdr:cNvSpPr txBox="1"/>
      </xdr:nvSpPr>
      <xdr:spPr>
        <a:xfrm>
          <a:off x="15666720" y="198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3" name="直線コネクタ 442"/>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122555</xdr:rowOff>
    </xdr:from>
    <xdr:to xmlns:xdr="http://schemas.openxmlformats.org/drawingml/2006/spreadsheetDrawing">
      <xdr:col>81</xdr:col>
      <xdr:colOff>44450</xdr:colOff>
      <xdr:row>18</xdr:row>
      <xdr:rowOff>127000</xdr:rowOff>
    </xdr:to>
    <xdr:cxnSp macro="">
      <xdr:nvCxnSpPr>
        <xdr:cNvPr id="444" name="直線コネクタ 443"/>
        <xdr:cNvCxnSpPr/>
      </xdr:nvCxnSpPr>
      <xdr:spPr>
        <a:xfrm>
          <a:off x="14810740" y="3094355"/>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159385</xdr:rowOff>
    </xdr:from>
    <xdr:ext cx="761365" cy="248920"/>
    <xdr:sp macro="" textlink="">
      <xdr:nvSpPr>
        <xdr:cNvPr id="445" name="将来負担の状況平均値テキスト"/>
        <xdr:cNvSpPr txBox="1"/>
      </xdr:nvSpPr>
      <xdr:spPr>
        <a:xfrm>
          <a:off x="15666720" y="214058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142875</xdr:rowOff>
    </xdr:from>
    <xdr:to xmlns:xdr="http://schemas.openxmlformats.org/drawingml/2006/spreadsheetDrawing">
      <xdr:col>81</xdr:col>
      <xdr:colOff>95250</xdr:colOff>
      <xdr:row>14</xdr:row>
      <xdr:rowOff>75565</xdr:rowOff>
    </xdr:to>
    <xdr:sp macro="" textlink="">
      <xdr:nvSpPr>
        <xdr:cNvPr id="446" name="フローチャート: 判断 445"/>
        <xdr:cNvSpPr/>
      </xdr:nvSpPr>
      <xdr:spPr>
        <a:xfrm>
          <a:off x="15533370" y="22891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18</xdr:row>
      <xdr:rowOff>122555</xdr:rowOff>
    </xdr:from>
    <xdr:to xmlns:xdr="http://schemas.openxmlformats.org/drawingml/2006/spreadsheetDrawing">
      <xdr:col>77</xdr:col>
      <xdr:colOff>44450</xdr:colOff>
      <xdr:row>19</xdr:row>
      <xdr:rowOff>0</xdr:rowOff>
    </xdr:to>
    <xdr:cxnSp macro="">
      <xdr:nvCxnSpPr>
        <xdr:cNvPr id="447" name="直線コネクタ 446"/>
        <xdr:cNvCxnSpPr/>
      </xdr:nvCxnSpPr>
      <xdr:spPr>
        <a:xfrm flipV="1">
          <a:off x="13999210" y="3094355"/>
          <a:ext cx="81153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7620</xdr:rowOff>
    </xdr:from>
    <xdr:to xmlns:xdr="http://schemas.openxmlformats.org/drawingml/2006/spreadsheetDrawing">
      <xdr:col>77</xdr:col>
      <xdr:colOff>95250</xdr:colOff>
      <xdr:row>14</xdr:row>
      <xdr:rowOff>105410</xdr:rowOff>
    </xdr:to>
    <xdr:sp macro="" textlink="">
      <xdr:nvSpPr>
        <xdr:cNvPr id="448" name="フローチャート: 判断 447"/>
        <xdr:cNvSpPr/>
      </xdr:nvSpPr>
      <xdr:spPr>
        <a:xfrm>
          <a:off x="14766290" y="23190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116205</xdr:rowOff>
    </xdr:from>
    <xdr:ext cx="735965" cy="248920"/>
    <xdr:sp macro="" textlink="">
      <xdr:nvSpPr>
        <xdr:cNvPr id="449" name="テキスト ボックス 448"/>
        <xdr:cNvSpPr txBox="1"/>
      </xdr:nvSpPr>
      <xdr:spPr>
        <a:xfrm>
          <a:off x="14465300" y="20974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0</xdr:rowOff>
    </xdr:from>
    <xdr:to xmlns:xdr="http://schemas.openxmlformats.org/drawingml/2006/spreadsheetDrawing">
      <xdr:col>72</xdr:col>
      <xdr:colOff>191770</xdr:colOff>
      <xdr:row>19</xdr:row>
      <xdr:rowOff>59055</xdr:rowOff>
    </xdr:to>
    <xdr:cxnSp macro="">
      <xdr:nvCxnSpPr>
        <xdr:cNvPr id="450" name="直線コネクタ 449"/>
        <xdr:cNvCxnSpPr/>
      </xdr:nvCxnSpPr>
      <xdr:spPr>
        <a:xfrm flipV="1">
          <a:off x="13192760" y="313690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66675</xdr:rowOff>
    </xdr:from>
    <xdr:to xmlns:xdr="http://schemas.openxmlformats.org/drawingml/2006/spreadsheetDrawing">
      <xdr:col>73</xdr:col>
      <xdr:colOff>44450</xdr:colOff>
      <xdr:row>14</xdr:row>
      <xdr:rowOff>164465</xdr:rowOff>
    </xdr:to>
    <xdr:sp macro="" textlink="">
      <xdr:nvSpPr>
        <xdr:cNvPr id="451" name="フローチャート: 判断 450"/>
        <xdr:cNvSpPr/>
      </xdr:nvSpPr>
      <xdr:spPr>
        <a:xfrm>
          <a:off x="13959840" y="23780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8890</xdr:rowOff>
    </xdr:from>
    <xdr:ext cx="761365" cy="249555"/>
    <xdr:sp macro="" textlink="">
      <xdr:nvSpPr>
        <xdr:cNvPr id="452" name="テキスト ボックス 451"/>
        <xdr:cNvSpPr txBox="1"/>
      </xdr:nvSpPr>
      <xdr:spPr>
        <a:xfrm>
          <a:off x="13647420" y="2155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60325</xdr:rowOff>
    </xdr:from>
    <xdr:to xmlns:xdr="http://schemas.openxmlformats.org/drawingml/2006/spreadsheetDrawing">
      <xdr:col>68</xdr:col>
      <xdr:colOff>152400</xdr:colOff>
      <xdr:row>19</xdr:row>
      <xdr:rowOff>59055</xdr:rowOff>
    </xdr:to>
    <xdr:cxnSp macro="">
      <xdr:nvCxnSpPr>
        <xdr:cNvPr id="453" name="直線コネクタ 452"/>
        <xdr:cNvCxnSpPr/>
      </xdr:nvCxnSpPr>
      <xdr:spPr>
        <a:xfrm>
          <a:off x="12374880" y="3032125"/>
          <a:ext cx="8178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144780</xdr:rowOff>
    </xdr:from>
    <xdr:to xmlns:xdr="http://schemas.openxmlformats.org/drawingml/2006/spreadsheetDrawing">
      <xdr:col>68</xdr:col>
      <xdr:colOff>191770</xdr:colOff>
      <xdr:row>15</xdr:row>
      <xdr:rowOff>77470</xdr:rowOff>
    </xdr:to>
    <xdr:sp macro="" textlink="">
      <xdr:nvSpPr>
        <xdr:cNvPr id="454" name="フローチャート: 判断 453"/>
        <xdr:cNvSpPr/>
      </xdr:nvSpPr>
      <xdr:spPr>
        <a:xfrm>
          <a:off x="13141960" y="24561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87630</xdr:rowOff>
    </xdr:from>
    <xdr:ext cx="761365" cy="248285"/>
    <xdr:sp macro="" textlink="">
      <xdr:nvSpPr>
        <xdr:cNvPr id="455" name="テキスト ボックス 454"/>
        <xdr:cNvSpPr txBox="1"/>
      </xdr:nvSpPr>
      <xdr:spPr>
        <a:xfrm>
          <a:off x="12847320" y="223393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149225</xdr:rowOff>
    </xdr:from>
    <xdr:to xmlns:xdr="http://schemas.openxmlformats.org/drawingml/2006/spreadsheetDrawing">
      <xdr:col>64</xdr:col>
      <xdr:colOff>152400</xdr:colOff>
      <xdr:row>15</xdr:row>
      <xdr:rowOff>81915</xdr:rowOff>
    </xdr:to>
    <xdr:sp macro="" textlink="">
      <xdr:nvSpPr>
        <xdr:cNvPr id="456" name="フローチャート: 判断 455"/>
        <xdr:cNvSpPr/>
      </xdr:nvSpPr>
      <xdr:spPr>
        <a:xfrm>
          <a:off x="12324080" y="2460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92075</xdr:rowOff>
    </xdr:from>
    <xdr:ext cx="761365" cy="248920"/>
    <xdr:sp macro="" textlink="">
      <xdr:nvSpPr>
        <xdr:cNvPr id="457" name="テキスト ボックス 456"/>
        <xdr:cNvSpPr txBox="1"/>
      </xdr:nvSpPr>
      <xdr:spPr>
        <a:xfrm>
          <a:off x="12029440" y="22383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8" name="テキスト ボックス 457"/>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9" name="テキスト ボックス 458"/>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0" name="テキスト ボックス 459"/>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1" name="テキスト ボックス 460"/>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2" name="テキスト ボックス 461"/>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18</xdr:row>
      <xdr:rowOff>77470</xdr:rowOff>
    </xdr:from>
    <xdr:to xmlns:xdr="http://schemas.openxmlformats.org/drawingml/2006/spreadsheetDrawing">
      <xdr:col>81</xdr:col>
      <xdr:colOff>95250</xdr:colOff>
      <xdr:row>19</xdr:row>
      <xdr:rowOff>10160</xdr:rowOff>
    </xdr:to>
    <xdr:sp macro="" textlink="">
      <xdr:nvSpPr>
        <xdr:cNvPr id="463" name="楕円 462"/>
        <xdr:cNvSpPr/>
      </xdr:nvSpPr>
      <xdr:spPr>
        <a:xfrm>
          <a:off x="15533370" y="30492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50800</xdr:rowOff>
    </xdr:from>
    <xdr:ext cx="761365" cy="248920"/>
    <xdr:sp macro="" textlink="">
      <xdr:nvSpPr>
        <xdr:cNvPr id="464" name="将来負担の状況該当値テキスト"/>
        <xdr:cNvSpPr txBox="1"/>
      </xdr:nvSpPr>
      <xdr:spPr>
        <a:xfrm>
          <a:off x="15666720" y="30226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18</xdr:row>
      <xdr:rowOff>73025</xdr:rowOff>
    </xdr:from>
    <xdr:to xmlns:xdr="http://schemas.openxmlformats.org/drawingml/2006/spreadsheetDrawing">
      <xdr:col>77</xdr:col>
      <xdr:colOff>95250</xdr:colOff>
      <xdr:row>19</xdr:row>
      <xdr:rowOff>5715</xdr:rowOff>
    </xdr:to>
    <xdr:sp macro="" textlink="">
      <xdr:nvSpPr>
        <xdr:cNvPr id="465" name="楕円 464"/>
        <xdr:cNvSpPr/>
      </xdr:nvSpPr>
      <xdr:spPr>
        <a:xfrm>
          <a:off x="14766290" y="30448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156845</xdr:rowOff>
    </xdr:from>
    <xdr:ext cx="735965" cy="248920"/>
    <xdr:sp macro="" textlink="">
      <xdr:nvSpPr>
        <xdr:cNvPr id="466" name="テキスト ボックス 465"/>
        <xdr:cNvSpPr txBox="1"/>
      </xdr:nvSpPr>
      <xdr:spPr>
        <a:xfrm>
          <a:off x="14465300" y="312864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116205</xdr:rowOff>
    </xdr:from>
    <xdr:to xmlns:xdr="http://schemas.openxmlformats.org/drawingml/2006/spreadsheetDrawing">
      <xdr:col>73</xdr:col>
      <xdr:colOff>44450</xdr:colOff>
      <xdr:row>19</xdr:row>
      <xdr:rowOff>48895</xdr:rowOff>
    </xdr:to>
    <xdr:sp macro="" textlink="">
      <xdr:nvSpPr>
        <xdr:cNvPr id="467" name="楕円 466"/>
        <xdr:cNvSpPr/>
      </xdr:nvSpPr>
      <xdr:spPr>
        <a:xfrm>
          <a:off x="13959840" y="30880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34290</xdr:rowOff>
    </xdr:from>
    <xdr:ext cx="761365" cy="249555"/>
    <xdr:sp macro="" textlink="">
      <xdr:nvSpPr>
        <xdr:cNvPr id="468" name="テキスト ボックス 467"/>
        <xdr:cNvSpPr txBox="1"/>
      </xdr:nvSpPr>
      <xdr:spPr>
        <a:xfrm>
          <a:off x="13647420" y="3171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9525</xdr:rowOff>
    </xdr:from>
    <xdr:to xmlns:xdr="http://schemas.openxmlformats.org/drawingml/2006/spreadsheetDrawing">
      <xdr:col>68</xdr:col>
      <xdr:colOff>191770</xdr:colOff>
      <xdr:row>19</xdr:row>
      <xdr:rowOff>107315</xdr:rowOff>
    </xdr:to>
    <xdr:sp macro="" textlink="">
      <xdr:nvSpPr>
        <xdr:cNvPr id="469" name="楕円 468"/>
        <xdr:cNvSpPr/>
      </xdr:nvSpPr>
      <xdr:spPr>
        <a:xfrm>
          <a:off x="13141960" y="31464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93345</xdr:rowOff>
    </xdr:from>
    <xdr:ext cx="761365" cy="248920"/>
    <xdr:sp macro="" textlink="">
      <xdr:nvSpPr>
        <xdr:cNvPr id="470" name="テキスト ボックス 469"/>
        <xdr:cNvSpPr txBox="1"/>
      </xdr:nvSpPr>
      <xdr:spPr>
        <a:xfrm>
          <a:off x="12847320" y="32302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10795</xdr:rowOff>
    </xdr:from>
    <xdr:to xmlns:xdr="http://schemas.openxmlformats.org/drawingml/2006/spreadsheetDrawing">
      <xdr:col>64</xdr:col>
      <xdr:colOff>152400</xdr:colOff>
      <xdr:row>18</xdr:row>
      <xdr:rowOff>108585</xdr:rowOff>
    </xdr:to>
    <xdr:sp macro="" textlink="">
      <xdr:nvSpPr>
        <xdr:cNvPr id="471" name="楕円 470"/>
        <xdr:cNvSpPr/>
      </xdr:nvSpPr>
      <xdr:spPr>
        <a:xfrm>
          <a:off x="12324080" y="2982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93980</xdr:rowOff>
    </xdr:from>
    <xdr:ext cx="761365" cy="248920"/>
    <xdr:sp macro="" textlink="">
      <xdr:nvSpPr>
        <xdr:cNvPr id="472" name="テキスト ボックス 471"/>
        <xdr:cNvSpPr txBox="1"/>
      </xdr:nvSpPr>
      <xdr:spPr>
        <a:xfrm>
          <a:off x="12029440" y="30657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66,807
66,375
913.22
43,631,118
41,714,100
1,664,942
22,048,909
30,308,915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人件費は前年度比</a:t>
          </a:r>
          <a:r>
            <a:rPr kumimoji="1" lang="en-US" altLang="ja-JP" sz="1300">
              <a:solidFill>
                <a:sysClr val="windowText" lastClr="000000"/>
              </a:solidFill>
              <a:latin typeface="ＭＳ Ｐゴシック"/>
              <a:ea typeface="ＭＳ Ｐゴシック"/>
            </a:rPr>
            <a:t>0.3</a:t>
          </a:r>
          <a:r>
            <a:rPr kumimoji="1" lang="ja-JP" altLang="en-US" sz="1300">
              <a:solidFill>
                <a:sysClr val="windowText" lastClr="000000"/>
              </a:solidFill>
              <a:latin typeface="ＭＳ Ｐゴシック"/>
              <a:ea typeface="ＭＳ Ｐゴシック"/>
            </a:rPr>
            <a:t>ポイントの増、類似団体平均と比べて</a:t>
          </a:r>
          <a:r>
            <a:rPr kumimoji="1" lang="en-US" altLang="ja-JP" sz="1300">
              <a:solidFill>
                <a:sysClr val="windowText" lastClr="000000"/>
              </a:solidFill>
              <a:latin typeface="ＭＳ Ｐゴシック"/>
              <a:ea typeface="ＭＳ Ｐゴシック"/>
            </a:rPr>
            <a:t>1.7</a:t>
          </a:r>
          <a:r>
            <a:rPr kumimoji="1" lang="ja-JP" altLang="en-US" sz="1300">
              <a:solidFill>
                <a:sysClr val="windowText" lastClr="000000"/>
              </a:solidFill>
              <a:latin typeface="ＭＳ Ｐゴシック"/>
              <a:ea typeface="ＭＳ Ｐゴシック"/>
            </a:rPr>
            <a:t>ポイント上回っている。これは、再任用職員数の増加や物価高騰対策支援事業等に伴う職員の時間外勤務手当の増加が要因として考えられる。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今後も、職員定員適正化計画に基づく適正な人員配置や事務事業の見直しを行い、人件費の抑制を図る。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41452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109220</xdr:rowOff>
    </xdr:from>
    <xdr:ext cx="761365" cy="258445"/>
    <xdr:sp macro="" textlink="">
      <xdr:nvSpPr>
        <xdr:cNvPr id="64" name="人件費最小値テキスト"/>
        <xdr:cNvSpPr txBox="1"/>
      </xdr:nvSpPr>
      <xdr:spPr>
        <a:xfrm>
          <a:off x="450342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342765" y="69945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61365" cy="259080"/>
    <xdr:sp macro="" textlink="">
      <xdr:nvSpPr>
        <xdr:cNvPr id="66" name="人件費最大値テキスト"/>
        <xdr:cNvSpPr txBox="1"/>
      </xdr:nvSpPr>
      <xdr:spPr>
        <a:xfrm>
          <a:off x="4503420" y="546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342765" y="5721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110490</xdr:rowOff>
    </xdr:from>
    <xdr:to xmlns:xdr="http://schemas.openxmlformats.org/drawingml/2006/spreadsheetDrawing">
      <xdr:col>24</xdr:col>
      <xdr:colOff>25400</xdr:colOff>
      <xdr:row>36</xdr:row>
      <xdr:rowOff>130175</xdr:rowOff>
    </xdr:to>
    <xdr:cxnSp macro="">
      <xdr:nvCxnSpPr>
        <xdr:cNvPr id="68" name="直線コネクタ 67"/>
        <xdr:cNvCxnSpPr/>
      </xdr:nvCxnSpPr>
      <xdr:spPr>
        <a:xfrm>
          <a:off x="3657600" y="6282690"/>
          <a:ext cx="7569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156210</xdr:rowOff>
    </xdr:from>
    <xdr:ext cx="761365" cy="258445"/>
    <xdr:sp macro="" textlink="">
      <xdr:nvSpPr>
        <xdr:cNvPr id="69" name="人件費平均値テキスト"/>
        <xdr:cNvSpPr txBox="1"/>
      </xdr:nvSpPr>
      <xdr:spPr>
        <a:xfrm>
          <a:off x="4503420" y="5985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380865" y="6140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71755</xdr:rowOff>
    </xdr:from>
    <xdr:to xmlns:xdr="http://schemas.openxmlformats.org/drawingml/2006/spreadsheetDrawing">
      <xdr:col>19</xdr:col>
      <xdr:colOff>182880</xdr:colOff>
      <xdr:row>36</xdr:row>
      <xdr:rowOff>110490</xdr:rowOff>
    </xdr:to>
    <xdr:cxnSp macro="">
      <xdr:nvCxnSpPr>
        <xdr:cNvPr id="71" name="直線コネクタ 70"/>
        <xdr:cNvCxnSpPr/>
      </xdr:nvCxnSpPr>
      <xdr:spPr>
        <a:xfrm>
          <a:off x="2841625" y="6243955"/>
          <a:ext cx="8159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611245" y="61474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86995</xdr:rowOff>
    </xdr:from>
    <xdr:ext cx="736600" cy="258445"/>
    <xdr:sp macro="" textlink="">
      <xdr:nvSpPr>
        <xdr:cNvPr id="73" name="テキスト ボックス 72"/>
        <xdr:cNvSpPr txBox="1"/>
      </xdr:nvSpPr>
      <xdr:spPr>
        <a:xfrm>
          <a:off x="3298190" y="5916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71755</xdr:rowOff>
    </xdr:from>
    <xdr:to xmlns:xdr="http://schemas.openxmlformats.org/drawingml/2006/spreadsheetDrawing">
      <xdr:col>15</xdr:col>
      <xdr:colOff>98425</xdr:colOff>
      <xdr:row>36</xdr:row>
      <xdr:rowOff>130175</xdr:rowOff>
    </xdr:to>
    <xdr:cxnSp macro="">
      <xdr:nvCxnSpPr>
        <xdr:cNvPr id="74" name="直線コネクタ 73"/>
        <xdr:cNvCxnSpPr/>
      </xdr:nvCxnSpPr>
      <xdr:spPr>
        <a:xfrm flipV="1">
          <a:off x="2021205" y="6243955"/>
          <a:ext cx="8204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2790825"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1365" cy="258445"/>
    <xdr:sp macro="" textlink="">
      <xdr:nvSpPr>
        <xdr:cNvPr id="76" name="テキスト ボックス 75"/>
        <xdr:cNvSpPr txBox="1"/>
      </xdr:nvSpPr>
      <xdr:spPr>
        <a:xfrm>
          <a:off x="2494915" y="587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36</xdr:row>
      <xdr:rowOff>130175</xdr:rowOff>
    </xdr:to>
    <xdr:cxnSp macro="">
      <xdr:nvCxnSpPr>
        <xdr:cNvPr id="77" name="直線コネクタ 76"/>
        <xdr:cNvCxnSpPr/>
      </xdr:nvCxnSpPr>
      <xdr:spPr>
        <a:xfrm>
          <a:off x="1217930" y="6139180"/>
          <a:ext cx="80327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40640</xdr:rowOff>
    </xdr:from>
    <xdr:to xmlns:xdr="http://schemas.openxmlformats.org/drawingml/2006/spreadsheetDrawing">
      <xdr:col>11</xdr:col>
      <xdr:colOff>60325</xdr:colOff>
      <xdr:row>36</xdr:row>
      <xdr:rowOff>141605</xdr:rowOff>
    </xdr:to>
    <xdr:sp macro="" textlink="">
      <xdr:nvSpPr>
        <xdr:cNvPr id="78" name="フローチャート: 判断 77"/>
        <xdr:cNvSpPr/>
      </xdr:nvSpPr>
      <xdr:spPr>
        <a:xfrm>
          <a:off x="1987550" y="621284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151765</xdr:rowOff>
    </xdr:from>
    <xdr:ext cx="762000" cy="259080"/>
    <xdr:sp macro="" textlink="">
      <xdr:nvSpPr>
        <xdr:cNvPr id="79" name="テキスト ボックス 78"/>
        <xdr:cNvSpPr txBox="1"/>
      </xdr:nvSpPr>
      <xdr:spPr>
        <a:xfrm>
          <a:off x="1674495"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48260</xdr:rowOff>
    </xdr:from>
    <xdr:to xmlns:xdr="http://schemas.openxmlformats.org/drawingml/2006/spreadsheetDrawing">
      <xdr:col>6</xdr:col>
      <xdr:colOff>171450</xdr:colOff>
      <xdr:row>35</xdr:row>
      <xdr:rowOff>149860</xdr:rowOff>
    </xdr:to>
    <xdr:sp macro="" textlink="">
      <xdr:nvSpPr>
        <xdr:cNvPr id="80" name="フローチャート: 判断 79"/>
        <xdr:cNvSpPr/>
      </xdr:nvSpPr>
      <xdr:spPr>
        <a:xfrm>
          <a:off x="116713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160020</xdr:rowOff>
    </xdr:from>
    <xdr:ext cx="761365" cy="259080"/>
    <xdr:sp macro="" textlink="">
      <xdr:nvSpPr>
        <xdr:cNvPr id="81" name="テキスト ボックス 80"/>
        <xdr:cNvSpPr txBox="1"/>
      </xdr:nvSpPr>
      <xdr:spPr>
        <a:xfrm>
          <a:off x="871220" y="581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79375</xdr:rowOff>
    </xdr:from>
    <xdr:to xmlns:xdr="http://schemas.openxmlformats.org/drawingml/2006/spreadsheetDrawing">
      <xdr:col>24</xdr:col>
      <xdr:colOff>76200</xdr:colOff>
      <xdr:row>37</xdr:row>
      <xdr:rowOff>9525</xdr:rowOff>
    </xdr:to>
    <xdr:sp macro="" textlink="">
      <xdr:nvSpPr>
        <xdr:cNvPr id="87" name="楕円 86"/>
        <xdr:cNvSpPr/>
      </xdr:nvSpPr>
      <xdr:spPr>
        <a:xfrm>
          <a:off x="4380865" y="62515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52070</xdr:rowOff>
    </xdr:from>
    <xdr:ext cx="761365" cy="258445"/>
    <xdr:sp macro="" textlink="">
      <xdr:nvSpPr>
        <xdr:cNvPr id="88" name="人件費該当値テキスト"/>
        <xdr:cNvSpPr txBox="1"/>
      </xdr:nvSpPr>
      <xdr:spPr>
        <a:xfrm>
          <a:off x="4503420" y="6224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59690</xdr:rowOff>
    </xdr:from>
    <xdr:to xmlns:xdr="http://schemas.openxmlformats.org/drawingml/2006/spreadsheetDrawing">
      <xdr:col>20</xdr:col>
      <xdr:colOff>38100</xdr:colOff>
      <xdr:row>36</xdr:row>
      <xdr:rowOff>161290</xdr:rowOff>
    </xdr:to>
    <xdr:sp macro="" textlink="">
      <xdr:nvSpPr>
        <xdr:cNvPr id="89" name="楕円 88"/>
        <xdr:cNvSpPr/>
      </xdr:nvSpPr>
      <xdr:spPr>
        <a:xfrm>
          <a:off x="3611245" y="6231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146050</xdr:rowOff>
    </xdr:from>
    <xdr:ext cx="736600" cy="258445"/>
    <xdr:sp macro="" textlink="">
      <xdr:nvSpPr>
        <xdr:cNvPr id="90" name="テキスト ボックス 89"/>
        <xdr:cNvSpPr txBox="1"/>
      </xdr:nvSpPr>
      <xdr:spPr>
        <a:xfrm>
          <a:off x="3298190" y="6318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20955</xdr:rowOff>
    </xdr:from>
    <xdr:to xmlns:xdr="http://schemas.openxmlformats.org/drawingml/2006/spreadsheetDrawing">
      <xdr:col>15</xdr:col>
      <xdr:colOff>149225</xdr:colOff>
      <xdr:row>36</xdr:row>
      <xdr:rowOff>122555</xdr:rowOff>
    </xdr:to>
    <xdr:sp macro="" textlink="">
      <xdr:nvSpPr>
        <xdr:cNvPr id="91" name="楕円 90"/>
        <xdr:cNvSpPr/>
      </xdr:nvSpPr>
      <xdr:spPr>
        <a:xfrm>
          <a:off x="2790825"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107315</xdr:rowOff>
    </xdr:from>
    <xdr:ext cx="761365" cy="259080"/>
    <xdr:sp macro="" textlink="">
      <xdr:nvSpPr>
        <xdr:cNvPr id="92" name="テキスト ボックス 91"/>
        <xdr:cNvSpPr txBox="1"/>
      </xdr:nvSpPr>
      <xdr:spPr>
        <a:xfrm>
          <a:off x="2494915" y="6279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79375</xdr:rowOff>
    </xdr:from>
    <xdr:to xmlns:xdr="http://schemas.openxmlformats.org/drawingml/2006/spreadsheetDrawing">
      <xdr:col>11</xdr:col>
      <xdr:colOff>60325</xdr:colOff>
      <xdr:row>37</xdr:row>
      <xdr:rowOff>9525</xdr:rowOff>
    </xdr:to>
    <xdr:sp macro="" textlink="">
      <xdr:nvSpPr>
        <xdr:cNvPr id="93" name="楕円 92"/>
        <xdr:cNvSpPr/>
      </xdr:nvSpPr>
      <xdr:spPr>
        <a:xfrm>
          <a:off x="1987550" y="62515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166370</xdr:rowOff>
    </xdr:from>
    <xdr:ext cx="762000" cy="258445"/>
    <xdr:sp macro="" textlink="">
      <xdr:nvSpPr>
        <xdr:cNvPr id="94" name="テキスト ボックス 93"/>
        <xdr:cNvSpPr txBox="1"/>
      </xdr:nvSpPr>
      <xdr:spPr>
        <a:xfrm>
          <a:off x="1674495" y="633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5" name="楕円 94"/>
        <xdr:cNvSpPr/>
      </xdr:nvSpPr>
      <xdr:spPr>
        <a:xfrm>
          <a:off x="116713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2540</xdr:rowOff>
    </xdr:from>
    <xdr:ext cx="761365" cy="259080"/>
    <xdr:sp macro="" textlink="">
      <xdr:nvSpPr>
        <xdr:cNvPr id="96" name="テキスト ボックス 95"/>
        <xdr:cNvSpPr txBox="1"/>
      </xdr:nvSpPr>
      <xdr:spPr>
        <a:xfrm>
          <a:off x="871220" y="617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物件費は前年度比</a:t>
          </a:r>
          <a:r>
            <a:rPr kumimoji="1" lang="en-US" altLang="ja-JP" sz="1300">
              <a:solidFill>
                <a:sysClr val="windowText" lastClr="000000"/>
              </a:solidFill>
              <a:latin typeface="ＭＳ Ｐゴシック"/>
              <a:ea typeface="ＭＳ Ｐゴシック"/>
            </a:rPr>
            <a:t>0.3</a:t>
          </a:r>
          <a:r>
            <a:rPr kumimoji="1" lang="ja-JP" altLang="en-US" sz="1300">
              <a:solidFill>
                <a:sysClr val="windowText" lastClr="000000"/>
              </a:solidFill>
              <a:latin typeface="ＭＳ Ｐゴシック"/>
              <a:ea typeface="ＭＳ Ｐゴシック"/>
            </a:rPr>
            <a:t>ポイントの増、類似団体平均と比べて</a:t>
          </a:r>
          <a:r>
            <a:rPr kumimoji="1" lang="en-US" altLang="ja-JP" sz="1300">
              <a:solidFill>
                <a:sysClr val="windowText" lastClr="000000"/>
              </a:solidFill>
              <a:latin typeface="ＭＳ Ｐゴシック"/>
              <a:ea typeface="ＭＳ Ｐゴシック"/>
            </a:rPr>
            <a:t>0.7</a:t>
          </a:r>
          <a:r>
            <a:rPr kumimoji="1" lang="ja-JP" altLang="en-US" sz="1300">
              <a:solidFill>
                <a:sysClr val="windowText" lastClr="000000"/>
              </a:solidFill>
              <a:latin typeface="ＭＳ Ｐゴシック"/>
              <a:ea typeface="ＭＳ Ｐゴシック"/>
            </a:rPr>
            <a:t>ポイント上回っている。これは、物価高騰に伴うごみ処理委託料と指定管理料の増加が要因として考えられる。</a:t>
          </a:r>
        </a:p>
        <a:p>
          <a:r>
            <a:rPr kumimoji="1" lang="ja-JP" altLang="en-US" sz="1300">
              <a:solidFill>
                <a:sysClr val="windowText" lastClr="000000"/>
              </a:solidFill>
              <a:latin typeface="ＭＳ Ｐゴシック"/>
              <a:ea typeface="ＭＳ Ｐゴシック"/>
            </a:rPr>
            <a:t>　今後も指定管理者制度の活用を図りつつ、併せて大館市公共施設等総合管理計画に基づく施設管理の適正化を図り、物件費の見直しを行う。</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510411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91440</xdr:rowOff>
    </xdr:from>
    <xdr:ext cx="762000" cy="259080"/>
    <xdr:sp macro="" textlink="">
      <xdr:nvSpPr>
        <xdr:cNvPr id="125" name="物件費最小値テキスト"/>
        <xdr:cNvSpPr txBox="1"/>
      </xdr:nvSpPr>
      <xdr:spPr>
        <a:xfrm>
          <a:off x="1517904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182880</xdr:colOff>
      <xdr:row>20</xdr:row>
      <xdr:rowOff>119380</xdr:rowOff>
    </xdr:to>
    <xdr:cxnSp macro="">
      <xdr:nvCxnSpPr>
        <xdr:cNvPr id="126" name="直線コネクタ 125"/>
        <xdr:cNvCxnSpPr/>
      </xdr:nvCxnSpPr>
      <xdr:spPr>
        <a:xfrm>
          <a:off x="15015210" y="35483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3810</xdr:rowOff>
    </xdr:from>
    <xdr:ext cx="762000" cy="259080"/>
    <xdr:sp macro="" textlink="">
      <xdr:nvSpPr>
        <xdr:cNvPr id="127" name="物件費最大値テキスト"/>
        <xdr:cNvSpPr txBox="1"/>
      </xdr:nvSpPr>
      <xdr:spPr>
        <a:xfrm>
          <a:off x="1517904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182880</xdr:colOff>
      <xdr:row>12</xdr:row>
      <xdr:rowOff>88900</xdr:rowOff>
    </xdr:to>
    <xdr:cxnSp macro="">
      <xdr:nvCxnSpPr>
        <xdr:cNvPr id="128" name="直線コネクタ 127"/>
        <xdr:cNvCxnSpPr/>
      </xdr:nvCxnSpPr>
      <xdr:spPr>
        <a:xfrm>
          <a:off x="15015210" y="2146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161290</xdr:rowOff>
    </xdr:from>
    <xdr:to xmlns:xdr="http://schemas.openxmlformats.org/drawingml/2006/spreadsheetDrawing">
      <xdr:col>82</xdr:col>
      <xdr:colOff>107950</xdr:colOff>
      <xdr:row>16</xdr:row>
      <xdr:rowOff>12700</xdr:rowOff>
    </xdr:to>
    <xdr:cxnSp macro="">
      <xdr:nvCxnSpPr>
        <xdr:cNvPr id="129" name="直線コネクタ 128"/>
        <xdr:cNvCxnSpPr/>
      </xdr:nvCxnSpPr>
      <xdr:spPr>
        <a:xfrm>
          <a:off x="14334490" y="273304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14</xdr:row>
      <xdr:rowOff>96520</xdr:rowOff>
    </xdr:from>
    <xdr:ext cx="762000" cy="259080"/>
    <xdr:sp macro="" textlink="">
      <xdr:nvSpPr>
        <xdr:cNvPr id="130" name="物件費平均値テキスト"/>
        <xdr:cNvSpPr txBox="1"/>
      </xdr:nvSpPr>
      <xdr:spPr>
        <a:xfrm>
          <a:off x="15179040" y="249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505331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100330</xdr:rowOff>
    </xdr:from>
    <xdr:to xmlns:xdr="http://schemas.openxmlformats.org/drawingml/2006/spreadsheetDrawing">
      <xdr:col>78</xdr:col>
      <xdr:colOff>69850</xdr:colOff>
      <xdr:row>15</xdr:row>
      <xdr:rowOff>161290</xdr:rowOff>
    </xdr:to>
    <xdr:cxnSp macro="">
      <xdr:nvCxnSpPr>
        <xdr:cNvPr id="132" name="直線コネクタ 131"/>
        <xdr:cNvCxnSpPr/>
      </xdr:nvCxnSpPr>
      <xdr:spPr>
        <a:xfrm>
          <a:off x="13531215" y="267208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428369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5965" cy="259080"/>
    <xdr:sp macro="" textlink="">
      <xdr:nvSpPr>
        <xdr:cNvPr id="134" name="テキスト ボックス 133"/>
        <xdr:cNvSpPr txBox="1"/>
      </xdr:nvSpPr>
      <xdr:spPr>
        <a:xfrm>
          <a:off x="13987780" y="2382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69850</xdr:rowOff>
    </xdr:from>
    <xdr:to xmlns:xdr="http://schemas.openxmlformats.org/drawingml/2006/spreadsheetDrawing">
      <xdr:col>73</xdr:col>
      <xdr:colOff>180975</xdr:colOff>
      <xdr:row>15</xdr:row>
      <xdr:rowOff>100330</xdr:rowOff>
    </xdr:to>
    <xdr:cxnSp macro="">
      <xdr:nvCxnSpPr>
        <xdr:cNvPr id="135" name="直線コネクタ 134"/>
        <xdr:cNvCxnSpPr/>
      </xdr:nvCxnSpPr>
      <xdr:spPr>
        <a:xfrm>
          <a:off x="12710795" y="264160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3480415" y="2514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54610</xdr:rowOff>
    </xdr:from>
    <xdr:ext cx="762000" cy="258445"/>
    <xdr:sp macro="" textlink="">
      <xdr:nvSpPr>
        <xdr:cNvPr id="137" name="テキスト ボックス 136"/>
        <xdr:cNvSpPr txBox="1"/>
      </xdr:nvSpPr>
      <xdr:spPr>
        <a:xfrm>
          <a:off x="13167360" y="228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69850</xdr:rowOff>
    </xdr:from>
    <xdr:to xmlns:xdr="http://schemas.openxmlformats.org/drawingml/2006/spreadsheetDrawing">
      <xdr:col>69</xdr:col>
      <xdr:colOff>92075</xdr:colOff>
      <xdr:row>16</xdr:row>
      <xdr:rowOff>35560</xdr:rowOff>
    </xdr:to>
    <xdr:cxnSp macro="">
      <xdr:nvCxnSpPr>
        <xdr:cNvPr id="138" name="直線コネクタ 137"/>
        <xdr:cNvCxnSpPr/>
      </xdr:nvCxnSpPr>
      <xdr:spPr>
        <a:xfrm flipV="1">
          <a:off x="11890375" y="2641600"/>
          <a:ext cx="8204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26670</xdr:rowOff>
    </xdr:from>
    <xdr:to xmlns:xdr="http://schemas.openxmlformats.org/drawingml/2006/spreadsheetDrawing">
      <xdr:col>69</xdr:col>
      <xdr:colOff>142875</xdr:colOff>
      <xdr:row>15</xdr:row>
      <xdr:rowOff>128270</xdr:rowOff>
    </xdr:to>
    <xdr:sp macro="" textlink="">
      <xdr:nvSpPr>
        <xdr:cNvPr id="139" name="フローチャート: 判断 138"/>
        <xdr:cNvSpPr/>
      </xdr:nvSpPr>
      <xdr:spPr>
        <a:xfrm>
          <a:off x="12659995"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113030</xdr:rowOff>
    </xdr:from>
    <xdr:ext cx="762000" cy="259080"/>
    <xdr:sp macro="" textlink="">
      <xdr:nvSpPr>
        <xdr:cNvPr id="140" name="テキスト ボックス 139"/>
        <xdr:cNvSpPr txBox="1"/>
      </xdr:nvSpPr>
      <xdr:spPr>
        <a:xfrm>
          <a:off x="12364085"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41" name="フローチャート: 判断 140"/>
        <xdr:cNvSpPr/>
      </xdr:nvSpPr>
      <xdr:spPr>
        <a:xfrm>
          <a:off x="11856720" y="2682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50800</xdr:rowOff>
    </xdr:from>
    <xdr:ext cx="761365" cy="259080"/>
    <xdr:sp macro="" textlink="">
      <xdr:nvSpPr>
        <xdr:cNvPr id="142" name="テキスト ボックス 141"/>
        <xdr:cNvSpPr txBox="1"/>
      </xdr:nvSpPr>
      <xdr:spPr>
        <a:xfrm>
          <a:off x="11543665" y="2451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8" name="楕円 147"/>
        <xdr:cNvSpPr/>
      </xdr:nvSpPr>
      <xdr:spPr>
        <a:xfrm>
          <a:off x="1505331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105410</xdr:rowOff>
    </xdr:from>
    <xdr:ext cx="762000" cy="259080"/>
    <xdr:sp macro="" textlink="">
      <xdr:nvSpPr>
        <xdr:cNvPr id="149" name="物件費該当値テキスト"/>
        <xdr:cNvSpPr txBox="1"/>
      </xdr:nvSpPr>
      <xdr:spPr>
        <a:xfrm>
          <a:off x="1517904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110490</xdr:rowOff>
    </xdr:from>
    <xdr:to xmlns:xdr="http://schemas.openxmlformats.org/drawingml/2006/spreadsheetDrawing">
      <xdr:col>78</xdr:col>
      <xdr:colOff>120650</xdr:colOff>
      <xdr:row>16</xdr:row>
      <xdr:rowOff>40640</xdr:rowOff>
    </xdr:to>
    <xdr:sp macro="" textlink="">
      <xdr:nvSpPr>
        <xdr:cNvPr id="150" name="楕円 149"/>
        <xdr:cNvSpPr/>
      </xdr:nvSpPr>
      <xdr:spPr>
        <a:xfrm>
          <a:off x="1428369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25400</xdr:rowOff>
    </xdr:from>
    <xdr:ext cx="735965" cy="259080"/>
    <xdr:sp macro="" textlink="">
      <xdr:nvSpPr>
        <xdr:cNvPr id="151" name="テキスト ボックス 150"/>
        <xdr:cNvSpPr txBox="1"/>
      </xdr:nvSpPr>
      <xdr:spPr>
        <a:xfrm>
          <a:off x="13987780" y="2768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49530</xdr:rowOff>
    </xdr:from>
    <xdr:to xmlns:xdr="http://schemas.openxmlformats.org/drawingml/2006/spreadsheetDrawing">
      <xdr:col>74</xdr:col>
      <xdr:colOff>31750</xdr:colOff>
      <xdr:row>15</xdr:row>
      <xdr:rowOff>151130</xdr:rowOff>
    </xdr:to>
    <xdr:sp macro="" textlink="">
      <xdr:nvSpPr>
        <xdr:cNvPr id="152" name="楕円 151"/>
        <xdr:cNvSpPr/>
      </xdr:nvSpPr>
      <xdr:spPr>
        <a:xfrm>
          <a:off x="13480415" y="2621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135890</xdr:rowOff>
    </xdr:from>
    <xdr:ext cx="762000" cy="259080"/>
    <xdr:sp macro="" textlink="">
      <xdr:nvSpPr>
        <xdr:cNvPr id="153" name="テキスト ボックス 152"/>
        <xdr:cNvSpPr txBox="1"/>
      </xdr:nvSpPr>
      <xdr:spPr>
        <a:xfrm>
          <a:off x="13167360" y="27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54" name="楕円 153"/>
        <xdr:cNvSpPr/>
      </xdr:nvSpPr>
      <xdr:spPr>
        <a:xfrm>
          <a:off x="12659995"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62000" cy="259080"/>
    <xdr:sp macro="" textlink="">
      <xdr:nvSpPr>
        <xdr:cNvPr id="155" name="テキスト ボックス 154"/>
        <xdr:cNvSpPr txBox="1"/>
      </xdr:nvSpPr>
      <xdr:spPr>
        <a:xfrm>
          <a:off x="12364085"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156210</xdr:rowOff>
    </xdr:from>
    <xdr:to xmlns:xdr="http://schemas.openxmlformats.org/drawingml/2006/spreadsheetDrawing">
      <xdr:col>65</xdr:col>
      <xdr:colOff>53975</xdr:colOff>
      <xdr:row>16</xdr:row>
      <xdr:rowOff>86360</xdr:rowOff>
    </xdr:to>
    <xdr:sp macro="" textlink="">
      <xdr:nvSpPr>
        <xdr:cNvPr id="156" name="楕円 155"/>
        <xdr:cNvSpPr/>
      </xdr:nvSpPr>
      <xdr:spPr>
        <a:xfrm>
          <a:off x="11856720" y="2727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71120</xdr:rowOff>
    </xdr:from>
    <xdr:ext cx="761365" cy="259080"/>
    <xdr:sp macro="" textlink="">
      <xdr:nvSpPr>
        <xdr:cNvPr id="157" name="テキスト ボックス 156"/>
        <xdr:cNvSpPr txBox="1"/>
      </xdr:nvSpPr>
      <xdr:spPr>
        <a:xfrm>
          <a:off x="11543665" y="2814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solidFill>
                <a:sysClr val="windowText" lastClr="000000"/>
              </a:solidFill>
              <a:latin typeface="ＭＳ Ｐゴシック"/>
              <a:ea typeface="ＭＳ Ｐゴシック"/>
            </a:rPr>
            <a:t>扶助費は類似団体平均と比べて</a:t>
          </a:r>
          <a:r>
            <a:rPr kumimoji="1" lang="en-US" altLang="ja-JP" sz="1300">
              <a:solidFill>
                <a:sysClr val="windowText" lastClr="000000"/>
              </a:solidFill>
              <a:latin typeface="ＭＳ Ｐゴシック"/>
              <a:ea typeface="ＭＳ Ｐゴシック"/>
            </a:rPr>
            <a:t>1.6</a:t>
          </a:r>
          <a:r>
            <a:rPr kumimoji="1" lang="ja-JP" altLang="en-US" sz="1300">
              <a:solidFill>
                <a:sysClr val="windowText" lastClr="000000"/>
              </a:solidFill>
              <a:latin typeface="ＭＳ Ｐゴシック"/>
              <a:ea typeface="ＭＳ Ｐゴシック"/>
            </a:rPr>
            <a:t>ポイント下回っているが、前年度比</a:t>
          </a:r>
          <a:r>
            <a:rPr kumimoji="1" lang="en-US" altLang="ja-JP" sz="1300">
              <a:solidFill>
                <a:sysClr val="windowText" lastClr="000000"/>
              </a:solidFill>
              <a:latin typeface="ＭＳ Ｐゴシック"/>
              <a:ea typeface="ＭＳ Ｐゴシック"/>
            </a:rPr>
            <a:t>0.5</a:t>
          </a:r>
          <a:r>
            <a:rPr kumimoji="1" lang="ja-JP" altLang="en-US" sz="1300">
              <a:solidFill>
                <a:sysClr val="windowText" lastClr="000000"/>
              </a:solidFill>
              <a:latin typeface="ＭＳ Ｐゴシック"/>
              <a:ea typeface="ＭＳ Ｐゴシック"/>
            </a:rPr>
            <a:t>ポイントの増となっている。これは、電力・ガス・食料品等価格高騰緊急支援給付金事業費や生活保護費の増加が要因として考えられる。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今後も適切な福祉サービスを実施することにより、扶助費の適正化を図る。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41452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61365" cy="259080"/>
    <xdr:sp macro="" textlink="">
      <xdr:nvSpPr>
        <xdr:cNvPr id="188" name="扶助費最小値テキスト"/>
        <xdr:cNvSpPr txBox="1"/>
      </xdr:nvSpPr>
      <xdr:spPr>
        <a:xfrm>
          <a:off x="4503420" y="10680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342765" y="107080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61365" cy="259080"/>
    <xdr:sp macro="" textlink="">
      <xdr:nvSpPr>
        <xdr:cNvPr id="190" name="扶助費最大値テキスト"/>
        <xdr:cNvSpPr txBox="1"/>
      </xdr:nvSpPr>
      <xdr:spPr>
        <a:xfrm>
          <a:off x="4503420" y="8965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342765" y="92221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69850</xdr:rowOff>
    </xdr:from>
    <xdr:to xmlns:xdr="http://schemas.openxmlformats.org/drawingml/2006/spreadsheetDrawing">
      <xdr:col>24</xdr:col>
      <xdr:colOff>25400</xdr:colOff>
      <xdr:row>55</xdr:row>
      <xdr:rowOff>151765</xdr:rowOff>
    </xdr:to>
    <xdr:cxnSp macro="">
      <xdr:nvCxnSpPr>
        <xdr:cNvPr id="192" name="直線コネクタ 191"/>
        <xdr:cNvCxnSpPr/>
      </xdr:nvCxnSpPr>
      <xdr:spPr>
        <a:xfrm>
          <a:off x="3657600" y="9499600"/>
          <a:ext cx="7569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1365" cy="259080"/>
    <xdr:sp macro="" textlink="">
      <xdr:nvSpPr>
        <xdr:cNvPr id="193" name="扶助費平均値テキスト"/>
        <xdr:cNvSpPr txBox="1"/>
      </xdr:nvSpPr>
      <xdr:spPr>
        <a:xfrm>
          <a:off x="4503420" y="9763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380865"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182880</xdr:colOff>
      <xdr:row>55</xdr:row>
      <xdr:rowOff>118745</xdr:rowOff>
    </xdr:to>
    <xdr:cxnSp macro="">
      <xdr:nvCxnSpPr>
        <xdr:cNvPr id="195" name="直線コネクタ 194"/>
        <xdr:cNvCxnSpPr/>
      </xdr:nvCxnSpPr>
      <xdr:spPr>
        <a:xfrm flipV="1">
          <a:off x="2841625" y="9499600"/>
          <a:ext cx="8159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611245" y="9677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6600" cy="259080"/>
    <xdr:sp macro="" textlink="">
      <xdr:nvSpPr>
        <xdr:cNvPr id="197" name="テキスト ボックス 196"/>
        <xdr:cNvSpPr txBox="1"/>
      </xdr:nvSpPr>
      <xdr:spPr>
        <a:xfrm>
          <a:off x="329819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55</xdr:row>
      <xdr:rowOff>151765</xdr:rowOff>
    </xdr:to>
    <xdr:cxnSp macro="">
      <xdr:nvCxnSpPr>
        <xdr:cNvPr id="198" name="直線コネクタ 197"/>
        <xdr:cNvCxnSpPr/>
      </xdr:nvCxnSpPr>
      <xdr:spPr>
        <a:xfrm flipV="1">
          <a:off x="2021205" y="9548495"/>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2790825"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1365" cy="259080"/>
    <xdr:sp macro="" textlink="">
      <xdr:nvSpPr>
        <xdr:cNvPr id="200" name="テキスト ボックス 199"/>
        <xdr:cNvSpPr txBox="1"/>
      </xdr:nvSpPr>
      <xdr:spPr>
        <a:xfrm>
          <a:off x="2494915" y="9681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57</xdr:row>
      <xdr:rowOff>20955</xdr:rowOff>
    </xdr:to>
    <xdr:cxnSp macro="">
      <xdr:nvCxnSpPr>
        <xdr:cNvPr id="201" name="直線コネクタ 200"/>
        <xdr:cNvCxnSpPr/>
      </xdr:nvCxnSpPr>
      <xdr:spPr>
        <a:xfrm flipV="1">
          <a:off x="1217930" y="9581515"/>
          <a:ext cx="803275"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02" name="フローチャート: 判断 201"/>
        <xdr:cNvSpPr/>
      </xdr:nvSpPr>
      <xdr:spPr>
        <a:xfrm>
          <a:off x="1987550" y="9693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62000" cy="258445"/>
    <xdr:sp macro="" textlink="">
      <xdr:nvSpPr>
        <xdr:cNvPr id="203" name="テキスト ボックス 202"/>
        <xdr:cNvSpPr txBox="1"/>
      </xdr:nvSpPr>
      <xdr:spPr>
        <a:xfrm>
          <a:off x="1674495" y="978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35560</xdr:rowOff>
    </xdr:from>
    <xdr:to xmlns:xdr="http://schemas.openxmlformats.org/drawingml/2006/spreadsheetDrawing">
      <xdr:col>6</xdr:col>
      <xdr:colOff>171450</xdr:colOff>
      <xdr:row>57</xdr:row>
      <xdr:rowOff>137160</xdr:rowOff>
    </xdr:to>
    <xdr:sp macro="" textlink="">
      <xdr:nvSpPr>
        <xdr:cNvPr id="204" name="フローチャート: 判断 203"/>
        <xdr:cNvSpPr/>
      </xdr:nvSpPr>
      <xdr:spPr>
        <a:xfrm>
          <a:off x="116713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121920</xdr:rowOff>
    </xdr:from>
    <xdr:ext cx="761365" cy="258445"/>
    <xdr:sp macro="" textlink="">
      <xdr:nvSpPr>
        <xdr:cNvPr id="205" name="テキスト ボックス 204"/>
        <xdr:cNvSpPr txBox="1"/>
      </xdr:nvSpPr>
      <xdr:spPr>
        <a:xfrm>
          <a:off x="871220" y="9894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11" name="楕円 210"/>
        <xdr:cNvSpPr/>
      </xdr:nvSpPr>
      <xdr:spPr>
        <a:xfrm>
          <a:off x="4380865" y="95307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1365" cy="259080"/>
    <xdr:sp macro="" textlink="">
      <xdr:nvSpPr>
        <xdr:cNvPr id="212" name="扶助費該当値テキスト"/>
        <xdr:cNvSpPr txBox="1"/>
      </xdr:nvSpPr>
      <xdr:spPr>
        <a:xfrm>
          <a:off x="450342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13" name="楕円 212"/>
        <xdr:cNvSpPr/>
      </xdr:nvSpPr>
      <xdr:spPr>
        <a:xfrm>
          <a:off x="3611245"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6600" cy="259080"/>
    <xdr:sp macro="" textlink="">
      <xdr:nvSpPr>
        <xdr:cNvPr id="214" name="テキスト ボックス 213"/>
        <xdr:cNvSpPr txBox="1"/>
      </xdr:nvSpPr>
      <xdr:spPr>
        <a:xfrm>
          <a:off x="3298190" y="921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15" name="楕円 214"/>
        <xdr:cNvSpPr/>
      </xdr:nvSpPr>
      <xdr:spPr>
        <a:xfrm>
          <a:off x="2790825"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1365" cy="258445"/>
    <xdr:sp macro="" textlink="">
      <xdr:nvSpPr>
        <xdr:cNvPr id="216" name="テキスト ボックス 215"/>
        <xdr:cNvSpPr txBox="1"/>
      </xdr:nvSpPr>
      <xdr:spPr>
        <a:xfrm>
          <a:off x="2494915" y="9266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7" name="楕円 216"/>
        <xdr:cNvSpPr/>
      </xdr:nvSpPr>
      <xdr:spPr>
        <a:xfrm>
          <a:off x="1987550" y="95307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62000" cy="258445"/>
    <xdr:sp macro="" textlink="">
      <xdr:nvSpPr>
        <xdr:cNvPr id="218" name="テキスト ボックス 217"/>
        <xdr:cNvSpPr txBox="1"/>
      </xdr:nvSpPr>
      <xdr:spPr>
        <a:xfrm>
          <a:off x="1674495" y="929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141605</xdr:rowOff>
    </xdr:from>
    <xdr:to xmlns:xdr="http://schemas.openxmlformats.org/drawingml/2006/spreadsheetDrawing">
      <xdr:col>6</xdr:col>
      <xdr:colOff>171450</xdr:colOff>
      <xdr:row>57</xdr:row>
      <xdr:rowOff>71755</xdr:rowOff>
    </xdr:to>
    <xdr:sp macro="" textlink="">
      <xdr:nvSpPr>
        <xdr:cNvPr id="219" name="楕円 218"/>
        <xdr:cNvSpPr/>
      </xdr:nvSpPr>
      <xdr:spPr>
        <a:xfrm>
          <a:off x="116713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81915</xdr:rowOff>
    </xdr:from>
    <xdr:ext cx="761365" cy="259080"/>
    <xdr:sp macro="" textlink="">
      <xdr:nvSpPr>
        <xdr:cNvPr id="220" name="テキスト ボックス 219"/>
        <xdr:cNvSpPr txBox="1"/>
      </xdr:nvSpPr>
      <xdr:spPr>
        <a:xfrm>
          <a:off x="871220" y="9511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その他は</a:t>
          </a:r>
          <a:r>
            <a:rPr kumimoji="1" lang="ja-JP" altLang="ja-JP" sz="1300">
              <a:solidFill>
                <a:sysClr val="windowText" lastClr="000000"/>
              </a:solidFill>
              <a:effectLst/>
              <a:latin typeface="ＭＳ Ｐゴシック"/>
              <a:ea typeface="ＭＳ Ｐゴシック"/>
              <a:cs typeface="+mn-cs"/>
            </a:rPr>
            <a:t>類似団体平均と比べて</a:t>
          </a:r>
          <a:r>
            <a:rPr kumimoji="1" lang="en-US" altLang="ja-JP" sz="1300">
              <a:solidFill>
                <a:sysClr val="windowText" lastClr="000000"/>
              </a:solidFill>
              <a:effectLst/>
              <a:latin typeface="ＭＳ Ｐゴシック"/>
              <a:ea typeface="ＭＳ Ｐゴシック"/>
              <a:cs typeface="+mn-cs"/>
            </a:rPr>
            <a:t>3.7</a:t>
          </a:r>
          <a:r>
            <a:rPr kumimoji="1" lang="ja-JP" altLang="ja-JP" sz="1300">
              <a:solidFill>
                <a:sysClr val="windowText" lastClr="000000"/>
              </a:solidFill>
              <a:effectLst/>
              <a:latin typeface="ＭＳ Ｐゴシック"/>
              <a:ea typeface="ＭＳ Ｐゴシック"/>
              <a:cs typeface="+mn-cs"/>
            </a:rPr>
            <a:t>ポイント上回っている</a:t>
          </a:r>
          <a:r>
            <a:rPr kumimoji="1" lang="ja-JP" altLang="en-US"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latin typeface="ＭＳ Ｐゴシック"/>
              <a:ea typeface="ＭＳ Ｐゴシック"/>
            </a:rPr>
            <a:t>前年度比</a:t>
          </a:r>
          <a:r>
            <a:rPr kumimoji="1" lang="en-US" altLang="ja-JP" sz="1300">
              <a:solidFill>
                <a:sysClr val="windowText" lastClr="000000"/>
              </a:solidFill>
              <a:latin typeface="ＭＳ Ｐゴシック"/>
              <a:ea typeface="ＭＳ Ｐゴシック"/>
            </a:rPr>
            <a:t>0.7</a:t>
          </a:r>
          <a:r>
            <a:rPr kumimoji="1" lang="ja-JP" altLang="en-US" sz="1300">
              <a:solidFill>
                <a:sysClr val="windowText" lastClr="000000"/>
              </a:solidFill>
              <a:latin typeface="ＭＳ Ｐゴシック"/>
              <a:ea typeface="ＭＳ Ｐゴシック"/>
            </a:rPr>
            <a:t>ポイントの減となっている。これは、小雪による除排雪関連経費が大幅に減少したことと国民健康保険特別会計への繰出金の減少が要因として考えられる。</a:t>
          </a:r>
        </a:p>
        <a:p>
          <a:r>
            <a:rPr kumimoji="1" lang="ja-JP" altLang="en-US" sz="1300">
              <a:solidFill>
                <a:sysClr val="windowText" lastClr="000000"/>
              </a:solidFill>
              <a:latin typeface="ＭＳ Ｐゴシック"/>
              <a:ea typeface="ＭＳ Ｐゴシック"/>
            </a:rPr>
            <a:t>　今後も維持補修事業の適正化と各事業会計の歳入の確保に努め、数値の改善を図る。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6" name="テキスト ボックス 245"/>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510411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137160</xdr:rowOff>
    </xdr:from>
    <xdr:ext cx="762000" cy="259080"/>
    <xdr:sp macro="" textlink="">
      <xdr:nvSpPr>
        <xdr:cNvPr id="249" name="その他最小値テキスト"/>
        <xdr:cNvSpPr txBox="1"/>
      </xdr:nvSpPr>
      <xdr:spPr>
        <a:xfrm>
          <a:off x="1517904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182880</xdr:colOff>
      <xdr:row>60</xdr:row>
      <xdr:rowOff>165100</xdr:rowOff>
    </xdr:to>
    <xdr:cxnSp macro="">
      <xdr:nvCxnSpPr>
        <xdr:cNvPr id="250" name="直線コネクタ 249"/>
        <xdr:cNvCxnSpPr/>
      </xdr:nvCxnSpPr>
      <xdr:spPr>
        <a:xfrm>
          <a:off x="15015210" y="10452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50</xdr:row>
      <xdr:rowOff>137160</xdr:rowOff>
    </xdr:from>
    <xdr:ext cx="762000" cy="259080"/>
    <xdr:sp macro="" textlink="">
      <xdr:nvSpPr>
        <xdr:cNvPr id="251" name="その他最大値テキスト"/>
        <xdr:cNvSpPr txBox="1"/>
      </xdr:nvSpPr>
      <xdr:spPr>
        <a:xfrm>
          <a:off x="1517904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182880</xdr:colOff>
      <xdr:row>52</xdr:row>
      <xdr:rowOff>50800</xdr:rowOff>
    </xdr:to>
    <xdr:cxnSp macro="">
      <xdr:nvCxnSpPr>
        <xdr:cNvPr id="252" name="直線コネクタ 251"/>
        <xdr:cNvCxnSpPr/>
      </xdr:nvCxnSpPr>
      <xdr:spPr>
        <a:xfrm>
          <a:off x="15015210" y="8966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50800</xdr:rowOff>
    </xdr:from>
    <xdr:to xmlns:xdr="http://schemas.openxmlformats.org/drawingml/2006/spreadsheetDrawing">
      <xdr:col>82</xdr:col>
      <xdr:colOff>107950</xdr:colOff>
      <xdr:row>60</xdr:row>
      <xdr:rowOff>139700</xdr:rowOff>
    </xdr:to>
    <xdr:cxnSp macro="">
      <xdr:nvCxnSpPr>
        <xdr:cNvPr id="253" name="直線コネクタ 252"/>
        <xdr:cNvCxnSpPr/>
      </xdr:nvCxnSpPr>
      <xdr:spPr>
        <a:xfrm flipV="1">
          <a:off x="14334490" y="10337800"/>
          <a:ext cx="769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60960</xdr:rowOff>
    </xdr:from>
    <xdr:ext cx="762000" cy="259080"/>
    <xdr:sp macro="" textlink="">
      <xdr:nvSpPr>
        <xdr:cNvPr id="254" name="その他平均値テキスト"/>
        <xdr:cNvSpPr txBox="1"/>
      </xdr:nvSpPr>
      <xdr:spPr>
        <a:xfrm>
          <a:off x="1517904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505331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25400</xdr:rowOff>
    </xdr:from>
    <xdr:to xmlns:xdr="http://schemas.openxmlformats.org/drawingml/2006/spreadsheetDrawing">
      <xdr:col>78</xdr:col>
      <xdr:colOff>69850</xdr:colOff>
      <xdr:row>60</xdr:row>
      <xdr:rowOff>139700</xdr:rowOff>
    </xdr:to>
    <xdr:cxnSp macro="">
      <xdr:nvCxnSpPr>
        <xdr:cNvPr id="256" name="直線コネクタ 255"/>
        <xdr:cNvCxnSpPr/>
      </xdr:nvCxnSpPr>
      <xdr:spPr>
        <a:xfrm>
          <a:off x="13531215" y="103124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428369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156210</xdr:rowOff>
    </xdr:from>
    <xdr:ext cx="735965" cy="258445"/>
    <xdr:sp macro="" textlink="">
      <xdr:nvSpPr>
        <xdr:cNvPr id="258" name="テキスト ボックス 257"/>
        <xdr:cNvSpPr txBox="1"/>
      </xdr:nvSpPr>
      <xdr:spPr>
        <a:xfrm>
          <a:off x="13987780" y="9585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25400</xdr:rowOff>
    </xdr:from>
    <xdr:to xmlns:xdr="http://schemas.openxmlformats.org/drawingml/2006/spreadsheetDrawing">
      <xdr:col>73</xdr:col>
      <xdr:colOff>180975</xdr:colOff>
      <xdr:row>60</xdr:row>
      <xdr:rowOff>152400</xdr:rowOff>
    </xdr:to>
    <xdr:cxnSp macro="">
      <xdr:nvCxnSpPr>
        <xdr:cNvPr id="259" name="直線コネクタ 258"/>
        <xdr:cNvCxnSpPr/>
      </xdr:nvCxnSpPr>
      <xdr:spPr>
        <a:xfrm flipV="1">
          <a:off x="12710795" y="10312400"/>
          <a:ext cx="8204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0" name="フローチャート: 判断 259"/>
        <xdr:cNvSpPr/>
      </xdr:nvSpPr>
      <xdr:spPr>
        <a:xfrm>
          <a:off x="13480415" y="9753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61" name="テキスト ボックス 260"/>
        <xdr:cNvSpPr txBox="1"/>
      </xdr:nvSpPr>
      <xdr:spPr>
        <a:xfrm>
          <a:off x="1316736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25400</xdr:rowOff>
    </xdr:from>
    <xdr:to xmlns:xdr="http://schemas.openxmlformats.org/drawingml/2006/spreadsheetDrawing">
      <xdr:col>69</xdr:col>
      <xdr:colOff>92075</xdr:colOff>
      <xdr:row>60</xdr:row>
      <xdr:rowOff>152400</xdr:rowOff>
    </xdr:to>
    <xdr:cxnSp macro="">
      <xdr:nvCxnSpPr>
        <xdr:cNvPr id="262" name="直線コネクタ 261"/>
        <xdr:cNvCxnSpPr/>
      </xdr:nvCxnSpPr>
      <xdr:spPr>
        <a:xfrm>
          <a:off x="11890375" y="10312400"/>
          <a:ext cx="8204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3" name="フローチャート: 判断 262"/>
        <xdr:cNvSpPr/>
      </xdr:nvSpPr>
      <xdr:spPr>
        <a:xfrm>
          <a:off x="12659995"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62000" cy="259080"/>
    <xdr:sp macro="" textlink="">
      <xdr:nvSpPr>
        <xdr:cNvPr id="264" name="テキスト ボックス 263"/>
        <xdr:cNvSpPr txBox="1"/>
      </xdr:nvSpPr>
      <xdr:spPr>
        <a:xfrm>
          <a:off x="12364085"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5" name="フローチャート: 判断 264"/>
        <xdr:cNvSpPr/>
      </xdr:nvSpPr>
      <xdr:spPr>
        <a:xfrm>
          <a:off x="11856720" y="10007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3810</xdr:rowOff>
    </xdr:from>
    <xdr:ext cx="761365" cy="259080"/>
    <xdr:sp macro="" textlink="">
      <xdr:nvSpPr>
        <xdr:cNvPr id="266" name="テキスト ボックス 265"/>
        <xdr:cNvSpPr txBox="1"/>
      </xdr:nvSpPr>
      <xdr:spPr>
        <a:xfrm>
          <a:off x="11543665" y="977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7" name="テキスト ボックス 266"/>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0</xdr:rowOff>
    </xdr:from>
    <xdr:to xmlns:xdr="http://schemas.openxmlformats.org/drawingml/2006/spreadsheetDrawing">
      <xdr:col>82</xdr:col>
      <xdr:colOff>158750</xdr:colOff>
      <xdr:row>60</xdr:row>
      <xdr:rowOff>101600</xdr:rowOff>
    </xdr:to>
    <xdr:sp macro="" textlink="">
      <xdr:nvSpPr>
        <xdr:cNvPr id="272" name="楕円 271"/>
        <xdr:cNvSpPr/>
      </xdr:nvSpPr>
      <xdr:spPr>
        <a:xfrm>
          <a:off x="1505331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80010</xdr:rowOff>
    </xdr:from>
    <xdr:ext cx="762000" cy="259080"/>
    <xdr:sp macro="" textlink="">
      <xdr:nvSpPr>
        <xdr:cNvPr id="273" name="その他該当値テキスト"/>
        <xdr:cNvSpPr txBox="1"/>
      </xdr:nvSpPr>
      <xdr:spPr>
        <a:xfrm>
          <a:off x="1517904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88900</xdr:rowOff>
    </xdr:from>
    <xdr:to xmlns:xdr="http://schemas.openxmlformats.org/drawingml/2006/spreadsheetDrawing">
      <xdr:col>78</xdr:col>
      <xdr:colOff>120650</xdr:colOff>
      <xdr:row>61</xdr:row>
      <xdr:rowOff>19050</xdr:rowOff>
    </xdr:to>
    <xdr:sp macro="" textlink="">
      <xdr:nvSpPr>
        <xdr:cNvPr id="274" name="楕円 273"/>
        <xdr:cNvSpPr/>
      </xdr:nvSpPr>
      <xdr:spPr>
        <a:xfrm>
          <a:off x="1428369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3810</xdr:rowOff>
    </xdr:from>
    <xdr:ext cx="735965" cy="259080"/>
    <xdr:sp macro="" textlink="">
      <xdr:nvSpPr>
        <xdr:cNvPr id="275" name="テキスト ボックス 274"/>
        <xdr:cNvSpPr txBox="1"/>
      </xdr:nvSpPr>
      <xdr:spPr>
        <a:xfrm>
          <a:off x="13987780" y="10462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146050</xdr:rowOff>
    </xdr:from>
    <xdr:to xmlns:xdr="http://schemas.openxmlformats.org/drawingml/2006/spreadsheetDrawing">
      <xdr:col>74</xdr:col>
      <xdr:colOff>31750</xdr:colOff>
      <xdr:row>60</xdr:row>
      <xdr:rowOff>76200</xdr:rowOff>
    </xdr:to>
    <xdr:sp macro="" textlink="">
      <xdr:nvSpPr>
        <xdr:cNvPr id="276" name="楕円 275"/>
        <xdr:cNvSpPr/>
      </xdr:nvSpPr>
      <xdr:spPr>
        <a:xfrm>
          <a:off x="13480415" y="10261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60960</xdr:rowOff>
    </xdr:from>
    <xdr:ext cx="762000" cy="259080"/>
    <xdr:sp macro="" textlink="">
      <xdr:nvSpPr>
        <xdr:cNvPr id="277" name="テキスト ボックス 276"/>
        <xdr:cNvSpPr txBox="1"/>
      </xdr:nvSpPr>
      <xdr:spPr>
        <a:xfrm>
          <a:off x="1316736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101600</xdr:rowOff>
    </xdr:from>
    <xdr:to xmlns:xdr="http://schemas.openxmlformats.org/drawingml/2006/spreadsheetDrawing">
      <xdr:col>69</xdr:col>
      <xdr:colOff>142875</xdr:colOff>
      <xdr:row>61</xdr:row>
      <xdr:rowOff>31750</xdr:rowOff>
    </xdr:to>
    <xdr:sp macro="" textlink="">
      <xdr:nvSpPr>
        <xdr:cNvPr id="278" name="楕円 277"/>
        <xdr:cNvSpPr/>
      </xdr:nvSpPr>
      <xdr:spPr>
        <a:xfrm>
          <a:off x="12659995"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16510</xdr:rowOff>
    </xdr:from>
    <xdr:ext cx="762000" cy="259080"/>
    <xdr:sp macro="" textlink="">
      <xdr:nvSpPr>
        <xdr:cNvPr id="279" name="テキスト ボックス 278"/>
        <xdr:cNvSpPr txBox="1"/>
      </xdr:nvSpPr>
      <xdr:spPr>
        <a:xfrm>
          <a:off x="12364085"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146050</xdr:rowOff>
    </xdr:from>
    <xdr:to xmlns:xdr="http://schemas.openxmlformats.org/drawingml/2006/spreadsheetDrawing">
      <xdr:col>65</xdr:col>
      <xdr:colOff>53975</xdr:colOff>
      <xdr:row>60</xdr:row>
      <xdr:rowOff>76200</xdr:rowOff>
    </xdr:to>
    <xdr:sp macro="" textlink="">
      <xdr:nvSpPr>
        <xdr:cNvPr id="280" name="楕円 279"/>
        <xdr:cNvSpPr/>
      </xdr:nvSpPr>
      <xdr:spPr>
        <a:xfrm>
          <a:off x="11856720" y="10261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60960</xdr:rowOff>
    </xdr:from>
    <xdr:ext cx="761365" cy="259080"/>
    <xdr:sp macro="" textlink="">
      <xdr:nvSpPr>
        <xdr:cNvPr id="281" name="テキスト ボックス 280"/>
        <xdr:cNvSpPr txBox="1"/>
      </xdr:nvSpPr>
      <xdr:spPr>
        <a:xfrm>
          <a:off x="11543665" y="10347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補助費等は</a:t>
          </a:r>
          <a:r>
            <a:rPr kumimoji="1" lang="ja-JP" altLang="ja-JP" sz="1300">
              <a:solidFill>
                <a:schemeClr val="dk1"/>
              </a:solidFill>
              <a:effectLst/>
              <a:latin typeface="ＭＳ Ｐゴシック"/>
              <a:ea typeface="ＭＳ Ｐゴシック"/>
              <a:cs typeface="+mn-cs"/>
            </a:rPr>
            <a:t>類似団体平均と比べて</a:t>
          </a:r>
          <a:r>
            <a:rPr kumimoji="1" lang="en-US" altLang="ja-JP" sz="1300">
              <a:solidFill>
                <a:schemeClr val="dk1"/>
              </a:solidFill>
              <a:effectLst/>
              <a:latin typeface="ＭＳ Ｐゴシック"/>
              <a:ea typeface="ＭＳ Ｐゴシック"/>
              <a:cs typeface="+mn-cs"/>
            </a:rPr>
            <a:t>2.0</a:t>
          </a:r>
          <a:r>
            <a:rPr kumimoji="1" lang="ja-JP" altLang="ja-JP" sz="1300">
              <a:solidFill>
                <a:schemeClr val="dk1"/>
              </a:solidFill>
              <a:effectLst/>
              <a:latin typeface="ＭＳ Ｐゴシック"/>
              <a:ea typeface="ＭＳ Ｐゴシック"/>
              <a:cs typeface="+mn-cs"/>
            </a:rPr>
            <a:t>ポイント下回</a:t>
          </a:r>
          <a:r>
            <a:rPr kumimoji="1" lang="ja-JP" altLang="en-US" sz="1300">
              <a:solidFill>
                <a:schemeClr val="dk1"/>
              </a:solidFill>
              <a:effectLst/>
              <a:latin typeface="ＭＳ Ｐゴシック"/>
              <a:ea typeface="ＭＳ Ｐゴシック"/>
              <a:cs typeface="+mn-cs"/>
            </a:rPr>
            <a:t>っているが、</a:t>
          </a:r>
          <a:r>
            <a:rPr kumimoji="1" lang="ja-JP" altLang="en-US" sz="1300">
              <a:solidFill>
                <a:sysClr val="windowText" lastClr="000000"/>
              </a:solidFill>
              <a:latin typeface="ＭＳ Ｐゴシック"/>
              <a:ea typeface="ＭＳ Ｐゴシック"/>
            </a:rPr>
            <a:t>前年度と同ポイントとなっている。</a:t>
          </a:r>
          <a:r>
            <a:rPr kumimoji="1" lang="ja-JP" altLang="ja-JP" sz="1300">
              <a:solidFill>
                <a:schemeClr val="dk1"/>
              </a:solidFill>
              <a:effectLst/>
              <a:latin typeface="ＭＳ Ｐゴシック"/>
              <a:ea typeface="ＭＳ Ｐゴシック"/>
              <a:cs typeface="+mn-cs"/>
            </a:rPr>
            <a:t>病院事業に対する補助金</a:t>
          </a:r>
          <a:r>
            <a:rPr kumimoji="1" lang="ja-JP" altLang="en-US" sz="1300">
              <a:solidFill>
                <a:schemeClr val="dk1"/>
              </a:solidFill>
              <a:effectLst/>
              <a:latin typeface="ＭＳ Ｐゴシック"/>
              <a:ea typeface="ＭＳ Ｐゴシック"/>
              <a:cs typeface="+mn-cs"/>
            </a:rPr>
            <a:t>等は</a:t>
          </a:r>
          <a:r>
            <a:rPr kumimoji="1" lang="ja-JP" altLang="ja-JP" sz="1300">
              <a:solidFill>
                <a:schemeClr val="dk1"/>
              </a:solidFill>
              <a:effectLst/>
              <a:latin typeface="ＭＳ Ｐゴシック"/>
              <a:ea typeface="ＭＳ Ｐゴシック"/>
              <a:cs typeface="+mn-cs"/>
            </a:rPr>
            <a:t>減少した</a:t>
          </a:r>
          <a:r>
            <a:rPr kumimoji="1" lang="ja-JP" altLang="en-US" sz="1300">
              <a:solidFill>
                <a:schemeClr val="dk1"/>
              </a:solidFill>
              <a:effectLst/>
              <a:latin typeface="ＭＳ Ｐゴシック"/>
              <a:ea typeface="ＭＳ Ｐゴシック"/>
              <a:cs typeface="+mn-cs"/>
            </a:rPr>
            <a:t>が、</a:t>
          </a:r>
          <a:r>
            <a:rPr kumimoji="1" lang="ja-JP" altLang="en-US" sz="1300">
              <a:solidFill>
                <a:sysClr val="windowText" lastClr="000000"/>
              </a:solidFill>
              <a:latin typeface="ＭＳ Ｐゴシック"/>
              <a:ea typeface="ＭＳ Ｐゴシック"/>
            </a:rPr>
            <a:t>下水道事業に対する補助金等が増加したことにより、前年度と同ポイントになったものと考えられる。</a:t>
          </a:r>
        </a:p>
        <a:p>
          <a:r>
            <a:rPr kumimoji="1" lang="ja-JP" altLang="en-US" sz="1300">
              <a:solidFill>
                <a:sysClr val="windowText" lastClr="000000"/>
              </a:solidFill>
              <a:latin typeface="ＭＳ Ｐゴシック"/>
              <a:ea typeface="ＭＳ Ｐゴシック"/>
            </a:rPr>
            <a:t>　今後も</a:t>
          </a:r>
          <a:r>
            <a:rPr kumimoji="1" lang="ja-JP" altLang="ja-JP" sz="1300">
              <a:solidFill>
                <a:schemeClr val="dk1"/>
              </a:solidFill>
              <a:effectLst/>
              <a:latin typeface="ＭＳ Ｐゴシック"/>
              <a:ea typeface="ＭＳ Ｐゴシック"/>
              <a:cs typeface="+mn-cs"/>
            </a:rPr>
            <a:t>大館市病院事業経営改革プランに基づく病院事業の経営改善</a:t>
          </a:r>
          <a:r>
            <a:rPr kumimoji="1" lang="ja-JP" altLang="en-US" sz="1300">
              <a:solidFill>
                <a:sysClr val="windowText" lastClr="000000"/>
              </a:solidFill>
              <a:latin typeface="ＭＳ Ｐゴシック"/>
              <a:ea typeface="ＭＳ Ｐゴシック"/>
            </a:rPr>
            <a:t>のほか、</a:t>
          </a:r>
          <a:r>
            <a:rPr kumimoji="1" lang="ja-JP" altLang="ja-JP" sz="1300">
              <a:solidFill>
                <a:schemeClr val="dk1"/>
              </a:solidFill>
              <a:effectLst/>
              <a:latin typeface="ＭＳ Ｐゴシック"/>
              <a:ea typeface="ＭＳ Ｐゴシック"/>
              <a:cs typeface="+mn-cs"/>
            </a:rPr>
            <a:t>下水道事業の使用料収入の確保</a:t>
          </a:r>
          <a:r>
            <a:rPr kumimoji="1" lang="ja-JP" altLang="en-US" sz="1300">
              <a:solidFill>
                <a:schemeClr val="dk1"/>
              </a:solidFill>
              <a:effectLst/>
              <a:latin typeface="ＭＳ Ｐゴシック"/>
              <a:ea typeface="ＭＳ Ｐゴシック"/>
              <a:cs typeface="+mn-cs"/>
            </a:rPr>
            <a:t>等</a:t>
          </a:r>
          <a:r>
            <a:rPr kumimoji="1" lang="ja-JP" altLang="en-US" sz="1300">
              <a:solidFill>
                <a:sysClr val="windowText" lastClr="000000"/>
              </a:solidFill>
              <a:latin typeface="ＭＳ Ｐゴシック"/>
              <a:ea typeface="ＭＳ Ｐゴシック"/>
            </a:rPr>
            <a:t>により、補助費等の抑制を図る。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5" name="テキスト ボックス 294"/>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7" name="テキスト ボックス 296"/>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9" name="テキスト ボックス 298"/>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301" name="テキスト ボックス 300"/>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3" name="テキスト ボックス 302"/>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132080</xdr:rowOff>
    </xdr:to>
    <xdr:cxnSp macro="">
      <xdr:nvCxnSpPr>
        <xdr:cNvPr id="306" name="直線コネクタ 305"/>
        <xdr:cNvCxnSpPr/>
      </xdr:nvCxnSpPr>
      <xdr:spPr>
        <a:xfrm flipV="1">
          <a:off x="1510411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307"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308" name="直線コネクタ 307"/>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635</xdr:rowOff>
    </xdr:from>
    <xdr:ext cx="762000" cy="259080"/>
    <xdr:sp macro="" textlink="">
      <xdr:nvSpPr>
        <xdr:cNvPr id="309" name="補助費等最大値テキスト"/>
        <xdr:cNvSpPr txBox="1"/>
      </xdr:nvSpPr>
      <xdr:spPr>
        <a:xfrm>
          <a:off x="151790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182880</xdr:colOff>
      <xdr:row>34</xdr:row>
      <xdr:rowOff>86360</xdr:rowOff>
    </xdr:to>
    <xdr:cxnSp macro="">
      <xdr:nvCxnSpPr>
        <xdr:cNvPr id="310" name="直線コネクタ 309"/>
        <xdr:cNvCxnSpPr/>
      </xdr:nvCxnSpPr>
      <xdr:spPr>
        <a:xfrm>
          <a:off x="15015210" y="5915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63500</xdr:rowOff>
    </xdr:from>
    <xdr:to xmlns:xdr="http://schemas.openxmlformats.org/drawingml/2006/spreadsheetDrawing">
      <xdr:col>82</xdr:col>
      <xdr:colOff>107950</xdr:colOff>
      <xdr:row>36</xdr:row>
      <xdr:rowOff>63500</xdr:rowOff>
    </xdr:to>
    <xdr:cxnSp macro="">
      <xdr:nvCxnSpPr>
        <xdr:cNvPr id="311" name="直線コネクタ 310"/>
        <xdr:cNvCxnSpPr/>
      </xdr:nvCxnSpPr>
      <xdr:spPr>
        <a:xfrm>
          <a:off x="14334490" y="623570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75565</xdr:rowOff>
    </xdr:from>
    <xdr:ext cx="762000" cy="258445"/>
    <xdr:sp macro="" textlink="">
      <xdr:nvSpPr>
        <xdr:cNvPr id="312" name="補助費等平均値テキスト"/>
        <xdr:cNvSpPr txBox="1"/>
      </xdr:nvSpPr>
      <xdr:spPr>
        <a:xfrm>
          <a:off x="15179040" y="6247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505331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63500</xdr:rowOff>
    </xdr:to>
    <xdr:cxnSp macro="">
      <xdr:nvCxnSpPr>
        <xdr:cNvPr id="314" name="直線コネクタ 313"/>
        <xdr:cNvCxnSpPr/>
      </xdr:nvCxnSpPr>
      <xdr:spPr>
        <a:xfrm>
          <a:off x="13531215" y="6226175"/>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428369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5965" cy="258445"/>
    <xdr:sp macro="" textlink="">
      <xdr:nvSpPr>
        <xdr:cNvPr id="316" name="テキスト ボックス 315"/>
        <xdr:cNvSpPr txBox="1"/>
      </xdr:nvSpPr>
      <xdr:spPr>
        <a:xfrm>
          <a:off x="13987780" y="6353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53975</xdr:rowOff>
    </xdr:from>
    <xdr:to xmlns:xdr="http://schemas.openxmlformats.org/drawingml/2006/spreadsheetDrawing">
      <xdr:col>73</xdr:col>
      <xdr:colOff>180975</xdr:colOff>
      <xdr:row>36</xdr:row>
      <xdr:rowOff>72390</xdr:rowOff>
    </xdr:to>
    <xdr:cxnSp macro="">
      <xdr:nvCxnSpPr>
        <xdr:cNvPr id="317" name="直線コネクタ 316"/>
        <xdr:cNvCxnSpPr/>
      </xdr:nvCxnSpPr>
      <xdr:spPr>
        <a:xfrm flipV="1">
          <a:off x="12710795" y="6226175"/>
          <a:ext cx="8204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348041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19" name="テキスト ボックス 318"/>
        <xdr:cNvSpPr txBox="1"/>
      </xdr:nvSpPr>
      <xdr:spPr>
        <a:xfrm>
          <a:off x="1316736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21590</xdr:rowOff>
    </xdr:from>
    <xdr:to xmlns:xdr="http://schemas.openxmlformats.org/drawingml/2006/spreadsheetDrawing">
      <xdr:col>69</xdr:col>
      <xdr:colOff>92075</xdr:colOff>
      <xdr:row>36</xdr:row>
      <xdr:rowOff>72390</xdr:rowOff>
    </xdr:to>
    <xdr:cxnSp macro="">
      <xdr:nvCxnSpPr>
        <xdr:cNvPr id="320" name="直線コネクタ 319"/>
        <xdr:cNvCxnSpPr/>
      </xdr:nvCxnSpPr>
      <xdr:spPr>
        <a:xfrm>
          <a:off x="11890375" y="619379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21" name="フローチャート: 判断 320"/>
        <xdr:cNvSpPr/>
      </xdr:nvSpPr>
      <xdr:spPr>
        <a:xfrm>
          <a:off x="12659995"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22860</xdr:rowOff>
    </xdr:from>
    <xdr:ext cx="762000" cy="259080"/>
    <xdr:sp macro="" textlink="">
      <xdr:nvSpPr>
        <xdr:cNvPr id="322" name="テキスト ボックス 321"/>
        <xdr:cNvSpPr txBox="1"/>
      </xdr:nvSpPr>
      <xdr:spPr>
        <a:xfrm>
          <a:off x="12364085"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3" name="フローチャート: 判断 322"/>
        <xdr:cNvSpPr/>
      </xdr:nvSpPr>
      <xdr:spPr>
        <a:xfrm>
          <a:off x="11856720"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1365" cy="259080"/>
    <xdr:sp macro="" textlink="">
      <xdr:nvSpPr>
        <xdr:cNvPr id="324" name="テキスト ボックス 323"/>
        <xdr:cNvSpPr txBox="1"/>
      </xdr:nvSpPr>
      <xdr:spPr>
        <a:xfrm>
          <a:off x="11543665" y="6320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5" name="テキスト ボックス 324"/>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6" name="テキスト ボックス 325"/>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8" name="テキスト ボックス 327"/>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9" name="テキスト ボックス 328"/>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12065</xdr:rowOff>
    </xdr:from>
    <xdr:to xmlns:xdr="http://schemas.openxmlformats.org/drawingml/2006/spreadsheetDrawing">
      <xdr:col>82</xdr:col>
      <xdr:colOff>158750</xdr:colOff>
      <xdr:row>36</xdr:row>
      <xdr:rowOff>113665</xdr:rowOff>
    </xdr:to>
    <xdr:sp macro="" textlink="">
      <xdr:nvSpPr>
        <xdr:cNvPr id="330" name="楕円 329"/>
        <xdr:cNvSpPr/>
      </xdr:nvSpPr>
      <xdr:spPr>
        <a:xfrm>
          <a:off x="1505331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29210</xdr:rowOff>
    </xdr:from>
    <xdr:ext cx="762000" cy="258445"/>
    <xdr:sp macro="" textlink="">
      <xdr:nvSpPr>
        <xdr:cNvPr id="331" name="補助費等該当値テキスト"/>
        <xdr:cNvSpPr txBox="1"/>
      </xdr:nvSpPr>
      <xdr:spPr>
        <a:xfrm>
          <a:off x="15179040" y="6029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12065</xdr:rowOff>
    </xdr:from>
    <xdr:to xmlns:xdr="http://schemas.openxmlformats.org/drawingml/2006/spreadsheetDrawing">
      <xdr:col>78</xdr:col>
      <xdr:colOff>120650</xdr:colOff>
      <xdr:row>36</xdr:row>
      <xdr:rowOff>113665</xdr:rowOff>
    </xdr:to>
    <xdr:sp macro="" textlink="">
      <xdr:nvSpPr>
        <xdr:cNvPr id="332" name="楕円 331"/>
        <xdr:cNvSpPr/>
      </xdr:nvSpPr>
      <xdr:spPr>
        <a:xfrm>
          <a:off x="1428369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123825</xdr:rowOff>
    </xdr:from>
    <xdr:ext cx="735965" cy="258445"/>
    <xdr:sp macro="" textlink="">
      <xdr:nvSpPr>
        <xdr:cNvPr id="333" name="テキスト ボックス 332"/>
        <xdr:cNvSpPr txBox="1"/>
      </xdr:nvSpPr>
      <xdr:spPr>
        <a:xfrm>
          <a:off x="13987780" y="59531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34" name="楕円 333"/>
        <xdr:cNvSpPr/>
      </xdr:nvSpPr>
      <xdr:spPr>
        <a:xfrm>
          <a:off x="13480415" y="6175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35" name="テキスト ボックス 334"/>
        <xdr:cNvSpPr txBox="1"/>
      </xdr:nvSpPr>
      <xdr:spPr>
        <a:xfrm>
          <a:off x="13167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6" name="楕円 335"/>
        <xdr:cNvSpPr/>
      </xdr:nvSpPr>
      <xdr:spPr>
        <a:xfrm>
          <a:off x="12659995"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2000" cy="258445"/>
    <xdr:sp macro="" textlink="">
      <xdr:nvSpPr>
        <xdr:cNvPr id="337" name="テキスト ボックス 336"/>
        <xdr:cNvSpPr txBox="1"/>
      </xdr:nvSpPr>
      <xdr:spPr>
        <a:xfrm>
          <a:off x="12364085"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38" name="楕円 337"/>
        <xdr:cNvSpPr/>
      </xdr:nvSpPr>
      <xdr:spPr>
        <a:xfrm>
          <a:off x="11856720" y="6142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82550</xdr:rowOff>
    </xdr:from>
    <xdr:ext cx="761365" cy="259080"/>
    <xdr:sp macro="" textlink="">
      <xdr:nvSpPr>
        <xdr:cNvPr id="339" name="テキスト ボックス 338"/>
        <xdr:cNvSpPr txBox="1"/>
      </xdr:nvSpPr>
      <xdr:spPr>
        <a:xfrm>
          <a:off x="11543665" y="591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0" name="正方形/長方形 339"/>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7" name="正方形/長方形 346"/>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9" name="正方形/長方形 348"/>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公債費は前年度比</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ポイントの減、類似団体平均と比べて</a:t>
          </a:r>
          <a:r>
            <a:rPr kumimoji="1" lang="en-US" altLang="ja-JP" sz="1300">
              <a:solidFill>
                <a:sysClr val="windowText" lastClr="000000"/>
              </a:solidFill>
              <a:latin typeface="ＭＳ Ｐゴシック"/>
              <a:ea typeface="ＭＳ Ｐゴシック"/>
            </a:rPr>
            <a:t>0.6</a:t>
          </a:r>
          <a:r>
            <a:rPr kumimoji="1" lang="ja-JP" altLang="en-US" sz="1300">
              <a:solidFill>
                <a:sysClr val="windowText" lastClr="000000"/>
              </a:solidFill>
              <a:latin typeface="ＭＳ Ｐゴシック"/>
              <a:ea typeface="ＭＳ Ｐゴシック"/>
            </a:rPr>
            <a:t>ポイント下回っている。これは、償還終了件数の増により定時償還元金が減少したことが要因として考えられる。</a:t>
          </a:r>
        </a:p>
        <a:p>
          <a:r>
            <a:rPr kumimoji="1" lang="ja-JP" altLang="en-US" sz="1300">
              <a:solidFill>
                <a:sysClr val="windowText" lastClr="000000"/>
              </a:solidFill>
              <a:latin typeface="ＭＳ Ｐゴシック"/>
              <a:ea typeface="ＭＳ Ｐゴシック"/>
            </a:rPr>
            <a:t>　今後も普通建設事業を厳選し、収支の状況を見極めながら積極的な繰上償還の実施、交付税算入率の高い地方債の活用に努める。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2" name="直線コネクタ 351"/>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3" name="テキスト ボックス 352"/>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4" name="直線コネクタ 353"/>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8445"/>
    <xdr:sp macro="" textlink="">
      <xdr:nvSpPr>
        <xdr:cNvPr id="355" name="テキスト ボックス 354"/>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6" name="直線コネクタ 355"/>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8445"/>
    <xdr:sp macro="" textlink="">
      <xdr:nvSpPr>
        <xdr:cNvPr id="357" name="テキスト ボックス 356"/>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8" name="直線コネクタ 357"/>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8445"/>
    <xdr:sp macro="" textlink="">
      <xdr:nvSpPr>
        <xdr:cNvPr id="359" name="テキスト ボックス 358"/>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0" name="直線コネクタ 359"/>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8445"/>
    <xdr:sp macro="" textlink="">
      <xdr:nvSpPr>
        <xdr:cNvPr id="361" name="テキスト ボックス 360"/>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41452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1365" cy="259080"/>
    <xdr:sp macro="" textlink="">
      <xdr:nvSpPr>
        <xdr:cNvPr id="365" name="公債費最小値テキスト"/>
        <xdr:cNvSpPr txBox="1"/>
      </xdr:nvSpPr>
      <xdr:spPr>
        <a:xfrm>
          <a:off x="4503420" y="1374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342765" y="137699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61365" cy="259080"/>
    <xdr:sp macro="" textlink="">
      <xdr:nvSpPr>
        <xdr:cNvPr id="367" name="公債費最大値テキスト"/>
        <xdr:cNvSpPr txBox="1"/>
      </xdr:nvSpPr>
      <xdr:spPr>
        <a:xfrm>
          <a:off x="4503420" y="12530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342765" y="12786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69850</xdr:rowOff>
    </xdr:from>
    <xdr:to xmlns:xdr="http://schemas.openxmlformats.org/drawingml/2006/spreadsheetDrawing">
      <xdr:col>24</xdr:col>
      <xdr:colOff>25400</xdr:colOff>
      <xdr:row>77</xdr:row>
      <xdr:rowOff>88265</xdr:rowOff>
    </xdr:to>
    <xdr:cxnSp macro="">
      <xdr:nvCxnSpPr>
        <xdr:cNvPr id="369" name="直線コネクタ 368"/>
        <xdr:cNvCxnSpPr/>
      </xdr:nvCxnSpPr>
      <xdr:spPr>
        <a:xfrm flipV="1">
          <a:off x="3657600" y="13271500"/>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1365" cy="258445"/>
    <xdr:sp macro="" textlink="">
      <xdr:nvSpPr>
        <xdr:cNvPr id="370" name="公債費平均値テキスト"/>
        <xdr:cNvSpPr txBox="1"/>
      </xdr:nvSpPr>
      <xdr:spPr>
        <a:xfrm>
          <a:off x="4503420" y="132200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380865"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38100</xdr:rowOff>
    </xdr:from>
    <xdr:to xmlns:xdr="http://schemas.openxmlformats.org/drawingml/2006/spreadsheetDrawing">
      <xdr:col>19</xdr:col>
      <xdr:colOff>182880</xdr:colOff>
      <xdr:row>77</xdr:row>
      <xdr:rowOff>88265</xdr:rowOff>
    </xdr:to>
    <xdr:cxnSp macro="">
      <xdr:nvCxnSpPr>
        <xdr:cNvPr id="372" name="直線コネクタ 371"/>
        <xdr:cNvCxnSpPr/>
      </xdr:nvCxnSpPr>
      <xdr:spPr>
        <a:xfrm>
          <a:off x="2841625" y="13239750"/>
          <a:ext cx="8159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611245"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6600" cy="258445"/>
    <xdr:sp macro="" textlink="">
      <xdr:nvSpPr>
        <xdr:cNvPr id="374" name="テキスト ボックス 373"/>
        <xdr:cNvSpPr txBox="1"/>
      </xdr:nvSpPr>
      <xdr:spPr>
        <a:xfrm>
          <a:off x="3298190" y="13334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38100</xdr:rowOff>
    </xdr:from>
    <xdr:to xmlns:xdr="http://schemas.openxmlformats.org/drawingml/2006/spreadsheetDrawing">
      <xdr:col>15</xdr:col>
      <xdr:colOff>98425</xdr:colOff>
      <xdr:row>77</xdr:row>
      <xdr:rowOff>52070</xdr:rowOff>
    </xdr:to>
    <xdr:cxnSp macro="">
      <xdr:nvCxnSpPr>
        <xdr:cNvPr id="375" name="直線コネクタ 374"/>
        <xdr:cNvCxnSpPr/>
      </xdr:nvCxnSpPr>
      <xdr:spPr>
        <a:xfrm flipV="1">
          <a:off x="2021205" y="1323975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2790825"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119380</xdr:rowOff>
    </xdr:from>
    <xdr:ext cx="761365" cy="259080"/>
    <xdr:sp macro="" textlink="">
      <xdr:nvSpPr>
        <xdr:cNvPr id="377" name="テキスト ボックス 376"/>
        <xdr:cNvSpPr txBox="1"/>
      </xdr:nvSpPr>
      <xdr:spPr>
        <a:xfrm>
          <a:off x="2494915" y="1332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46990</xdr:rowOff>
    </xdr:from>
    <xdr:to xmlns:xdr="http://schemas.openxmlformats.org/drawingml/2006/spreadsheetDrawing">
      <xdr:col>11</xdr:col>
      <xdr:colOff>9525</xdr:colOff>
      <xdr:row>77</xdr:row>
      <xdr:rowOff>52070</xdr:rowOff>
    </xdr:to>
    <xdr:cxnSp macro="">
      <xdr:nvCxnSpPr>
        <xdr:cNvPr id="378" name="直線コネクタ 377"/>
        <xdr:cNvCxnSpPr/>
      </xdr:nvCxnSpPr>
      <xdr:spPr>
        <a:xfrm>
          <a:off x="1217930" y="1324864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1987550" y="13239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123825</xdr:rowOff>
    </xdr:from>
    <xdr:ext cx="762000" cy="258445"/>
    <xdr:sp macro="" textlink="">
      <xdr:nvSpPr>
        <xdr:cNvPr id="380" name="テキスト ボックス 379"/>
        <xdr:cNvSpPr txBox="1"/>
      </xdr:nvSpPr>
      <xdr:spPr>
        <a:xfrm>
          <a:off x="1674495" y="1332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1" name="フローチャート: 判断 380"/>
        <xdr:cNvSpPr/>
      </xdr:nvSpPr>
      <xdr:spPr>
        <a:xfrm>
          <a:off x="116713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132715</xdr:rowOff>
    </xdr:from>
    <xdr:ext cx="761365" cy="258445"/>
    <xdr:sp macro="" textlink="">
      <xdr:nvSpPr>
        <xdr:cNvPr id="382" name="テキスト ボックス 381"/>
        <xdr:cNvSpPr txBox="1"/>
      </xdr:nvSpPr>
      <xdr:spPr>
        <a:xfrm>
          <a:off x="871220" y="1333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88" name="楕円 387"/>
        <xdr:cNvSpPr/>
      </xdr:nvSpPr>
      <xdr:spPr>
        <a:xfrm>
          <a:off x="4380865" y="1322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35560</xdr:rowOff>
    </xdr:from>
    <xdr:ext cx="761365" cy="259080"/>
    <xdr:sp macro="" textlink="">
      <xdr:nvSpPr>
        <xdr:cNvPr id="389" name="公債費該当値テキスト"/>
        <xdr:cNvSpPr txBox="1"/>
      </xdr:nvSpPr>
      <xdr:spPr>
        <a:xfrm>
          <a:off x="4503420" y="1306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90" name="楕円 389"/>
        <xdr:cNvSpPr/>
      </xdr:nvSpPr>
      <xdr:spPr>
        <a:xfrm>
          <a:off x="3611245" y="13239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6600" cy="259080"/>
    <xdr:sp macro="" textlink="">
      <xdr:nvSpPr>
        <xdr:cNvPr id="391" name="テキスト ボックス 390"/>
        <xdr:cNvSpPr txBox="1"/>
      </xdr:nvSpPr>
      <xdr:spPr>
        <a:xfrm>
          <a:off x="3298190" y="1300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158750</xdr:rowOff>
    </xdr:from>
    <xdr:to xmlns:xdr="http://schemas.openxmlformats.org/drawingml/2006/spreadsheetDrawing">
      <xdr:col>15</xdr:col>
      <xdr:colOff>149225</xdr:colOff>
      <xdr:row>77</xdr:row>
      <xdr:rowOff>88900</xdr:rowOff>
    </xdr:to>
    <xdr:sp macro="" textlink="">
      <xdr:nvSpPr>
        <xdr:cNvPr id="392" name="楕円 391"/>
        <xdr:cNvSpPr/>
      </xdr:nvSpPr>
      <xdr:spPr>
        <a:xfrm>
          <a:off x="2790825"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99060</xdr:rowOff>
    </xdr:from>
    <xdr:ext cx="761365" cy="258445"/>
    <xdr:sp macro="" textlink="">
      <xdr:nvSpPr>
        <xdr:cNvPr id="393" name="テキスト ボックス 392"/>
        <xdr:cNvSpPr txBox="1"/>
      </xdr:nvSpPr>
      <xdr:spPr>
        <a:xfrm>
          <a:off x="2494915" y="12957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635</xdr:rowOff>
    </xdr:from>
    <xdr:to xmlns:xdr="http://schemas.openxmlformats.org/drawingml/2006/spreadsheetDrawing">
      <xdr:col>11</xdr:col>
      <xdr:colOff>60325</xdr:colOff>
      <xdr:row>77</xdr:row>
      <xdr:rowOff>102235</xdr:rowOff>
    </xdr:to>
    <xdr:sp macro="" textlink="">
      <xdr:nvSpPr>
        <xdr:cNvPr id="394" name="楕円 393"/>
        <xdr:cNvSpPr/>
      </xdr:nvSpPr>
      <xdr:spPr>
        <a:xfrm>
          <a:off x="1987550" y="13202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112395</xdr:rowOff>
    </xdr:from>
    <xdr:ext cx="762000" cy="258445"/>
    <xdr:sp macro="" textlink="">
      <xdr:nvSpPr>
        <xdr:cNvPr id="395" name="テキスト ボックス 394"/>
        <xdr:cNvSpPr txBox="1"/>
      </xdr:nvSpPr>
      <xdr:spPr>
        <a:xfrm>
          <a:off x="1674495" y="1297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167640</xdr:rowOff>
    </xdr:from>
    <xdr:to xmlns:xdr="http://schemas.openxmlformats.org/drawingml/2006/spreadsheetDrawing">
      <xdr:col>6</xdr:col>
      <xdr:colOff>171450</xdr:colOff>
      <xdr:row>77</xdr:row>
      <xdr:rowOff>97790</xdr:rowOff>
    </xdr:to>
    <xdr:sp macro="" textlink="">
      <xdr:nvSpPr>
        <xdr:cNvPr id="396" name="楕円 395"/>
        <xdr:cNvSpPr/>
      </xdr:nvSpPr>
      <xdr:spPr>
        <a:xfrm>
          <a:off x="116713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107950</xdr:rowOff>
    </xdr:from>
    <xdr:ext cx="761365" cy="259080"/>
    <xdr:sp macro="" textlink="">
      <xdr:nvSpPr>
        <xdr:cNvPr id="397" name="テキスト ボックス 396"/>
        <xdr:cNvSpPr txBox="1"/>
      </xdr:nvSpPr>
      <xdr:spPr>
        <a:xfrm>
          <a:off x="87122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公債費以外は前年度比</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ポイントの増、類似団体平均と比べて</a:t>
          </a:r>
          <a:r>
            <a:rPr kumimoji="1" lang="en-US" altLang="ja-JP" sz="1300">
              <a:solidFill>
                <a:sysClr val="windowText" lastClr="000000"/>
              </a:solidFill>
              <a:latin typeface="ＭＳ Ｐゴシック"/>
              <a:ea typeface="ＭＳ Ｐゴシック"/>
            </a:rPr>
            <a:t>2.5</a:t>
          </a:r>
          <a:r>
            <a:rPr kumimoji="1" lang="ja-JP" altLang="en-US" sz="1300">
              <a:solidFill>
                <a:sysClr val="windowText" lastClr="000000"/>
              </a:solidFill>
              <a:latin typeface="ＭＳ Ｐゴシック"/>
              <a:ea typeface="ＭＳ Ｐゴシック"/>
            </a:rPr>
            <a:t>ポイント上回っている。これは、人件費及び物件費の比率が増加したことによるものである。</a:t>
          </a:r>
        </a:p>
        <a:p>
          <a:r>
            <a:rPr kumimoji="1" lang="ja-JP" altLang="en-US" sz="1300">
              <a:solidFill>
                <a:sysClr val="windowText" lastClr="000000"/>
              </a:solidFill>
              <a:latin typeface="ＭＳ Ｐゴシック"/>
              <a:ea typeface="ＭＳ Ｐゴシック"/>
            </a:rPr>
            <a:t>　今後も経常経費の見直しによる経常収支比率の改善を進めることで、数値の改善を図る。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8000" cy="258445"/>
    <xdr:sp macro="" textlink="">
      <xdr:nvSpPr>
        <xdr:cNvPr id="413" name="テキスト ボックス 412"/>
        <xdr:cNvSpPr txBox="1"/>
      </xdr:nvSpPr>
      <xdr:spPr>
        <a:xfrm>
          <a:off x="10926445" y="1370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5" name="テキスト ボックス 414"/>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8000" cy="258445"/>
    <xdr:sp macro="" textlink="">
      <xdr:nvSpPr>
        <xdr:cNvPr id="417" name="テキスト ボックス 416"/>
        <xdr:cNvSpPr txBox="1"/>
      </xdr:nvSpPr>
      <xdr:spPr>
        <a:xfrm>
          <a:off x="10926445" y="12557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9" name="テキスト ボックス 418"/>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58420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5104110" y="125742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167640</xdr:rowOff>
    </xdr:from>
    <xdr:ext cx="762000" cy="258445"/>
    <xdr:sp macro="" textlink="">
      <xdr:nvSpPr>
        <xdr:cNvPr id="422" name="公債費以外最小値テキスト"/>
        <xdr:cNvSpPr txBox="1"/>
      </xdr:nvSpPr>
      <xdr:spPr>
        <a:xfrm>
          <a:off x="1517904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182880</xdr:colOff>
      <xdr:row>81</xdr:row>
      <xdr:rowOff>24130</xdr:rowOff>
    </xdr:to>
    <xdr:cxnSp macro="">
      <xdr:nvCxnSpPr>
        <xdr:cNvPr id="423" name="直線コネクタ 422"/>
        <xdr:cNvCxnSpPr/>
      </xdr:nvCxnSpPr>
      <xdr:spPr>
        <a:xfrm>
          <a:off x="15015210" y="13911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144780</xdr:rowOff>
    </xdr:from>
    <xdr:ext cx="762000" cy="258445"/>
    <xdr:sp macro="" textlink="">
      <xdr:nvSpPr>
        <xdr:cNvPr id="424" name="公債費以外最大値テキスト"/>
        <xdr:cNvSpPr txBox="1"/>
      </xdr:nvSpPr>
      <xdr:spPr>
        <a:xfrm>
          <a:off x="15179040" y="1231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58420</xdr:rowOff>
    </xdr:from>
    <xdr:to xmlns:xdr="http://schemas.openxmlformats.org/drawingml/2006/spreadsheetDrawing">
      <xdr:col>82</xdr:col>
      <xdr:colOff>182880</xdr:colOff>
      <xdr:row>73</xdr:row>
      <xdr:rowOff>58420</xdr:rowOff>
    </xdr:to>
    <xdr:cxnSp macro="">
      <xdr:nvCxnSpPr>
        <xdr:cNvPr id="425" name="直線コネクタ 424"/>
        <xdr:cNvCxnSpPr/>
      </xdr:nvCxnSpPr>
      <xdr:spPr>
        <a:xfrm>
          <a:off x="15015210" y="125742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24130</xdr:rowOff>
    </xdr:to>
    <xdr:cxnSp macro="">
      <xdr:nvCxnSpPr>
        <xdr:cNvPr id="426" name="直線コネクタ 425"/>
        <xdr:cNvCxnSpPr/>
      </xdr:nvCxnSpPr>
      <xdr:spPr>
        <a:xfrm>
          <a:off x="14334490" y="1320292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18415</xdr:rowOff>
    </xdr:from>
    <xdr:ext cx="762000" cy="258445"/>
    <xdr:sp macro="" textlink="">
      <xdr:nvSpPr>
        <xdr:cNvPr id="427" name="公債費以外平均値テキスト"/>
        <xdr:cNvSpPr txBox="1"/>
      </xdr:nvSpPr>
      <xdr:spPr>
        <a:xfrm>
          <a:off x="15179040" y="12877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xdr:rowOff>
    </xdr:from>
    <xdr:to xmlns:xdr="http://schemas.openxmlformats.org/drawingml/2006/spreadsheetDrawing">
      <xdr:col>82</xdr:col>
      <xdr:colOff>158750</xdr:colOff>
      <xdr:row>76</xdr:row>
      <xdr:rowOff>103505</xdr:rowOff>
    </xdr:to>
    <xdr:sp macro="" textlink="">
      <xdr:nvSpPr>
        <xdr:cNvPr id="428" name="フローチャート: 判断 427"/>
        <xdr:cNvSpPr/>
      </xdr:nvSpPr>
      <xdr:spPr>
        <a:xfrm>
          <a:off x="1505331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46990</xdr:rowOff>
    </xdr:from>
    <xdr:to xmlns:xdr="http://schemas.openxmlformats.org/drawingml/2006/spreadsheetDrawing">
      <xdr:col>78</xdr:col>
      <xdr:colOff>69850</xdr:colOff>
      <xdr:row>77</xdr:row>
      <xdr:rowOff>1270</xdr:rowOff>
    </xdr:to>
    <xdr:cxnSp macro="">
      <xdr:nvCxnSpPr>
        <xdr:cNvPr id="429" name="直線コネクタ 428"/>
        <xdr:cNvCxnSpPr/>
      </xdr:nvCxnSpPr>
      <xdr:spPr>
        <a:xfrm>
          <a:off x="13531215" y="13077190"/>
          <a:ext cx="80327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99060</xdr:rowOff>
    </xdr:from>
    <xdr:to xmlns:xdr="http://schemas.openxmlformats.org/drawingml/2006/spreadsheetDrawing">
      <xdr:col>78</xdr:col>
      <xdr:colOff>120650</xdr:colOff>
      <xdr:row>76</xdr:row>
      <xdr:rowOff>29210</xdr:rowOff>
    </xdr:to>
    <xdr:sp macro="" textlink="">
      <xdr:nvSpPr>
        <xdr:cNvPr id="430" name="フローチャート: 判断 429"/>
        <xdr:cNvSpPr/>
      </xdr:nvSpPr>
      <xdr:spPr>
        <a:xfrm>
          <a:off x="1428369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39370</xdr:rowOff>
    </xdr:from>
    <xdr:ext cx="735965" cy="259080"/>
    <xdr:sp macro="" textlink="">
      <xdr:nvSpPr>
        <xdr:cNvPr id="431" name="テキスト ボックス 430"/>
        <xdr:cNvSpPr txBox="1"/>
      </xdr:nvSpPr>
      <xdr:spPr>
        <a:xfrm>
          <a:off x="13987780" y="12726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46990</xdr:rowOff>
    </xdr:from>
    <xdr:to xmlns:xdr="http://schemas.openxmlformats.org/drawingml/2006/spreadsheetDrawing">
      <xdr:col>73</xdr:col>
      <xdr:colOff>180975</xdr:colOff>
      <xdr:row>76</xdr:row>
      <xdr:rowOff>167005</xdr:rowOff>
    </xdr:to>
    <xdr:cxnSp macro="">
      <xdr:nvCxnSpPr>
        <xdr:cNvPr id="432" name="直線コネクタ 431"/>
        <xdr:cNvCxnSpPr/>
      </xdr:nvCxnSpPr>
      <xdr:spPr>
        <a:xfrm flipV="1">
          <a:off x="12710795" y="13077190"/>
          <a:ext cx="82042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76200</xdr:rowOff>
    </xdr:from>
    <xdr:to xmlns:xdr="http://schemas.openxmlformats.org/drawingml/2006/spreadsheetDrawing">
      <xdr:col>74</xdr:col>
      <xdr:colOff>31750</xdr:colOff>
      <xdr:row>75</xdr:row>
      <xdr:rowOff>6350</xdr:rowOff>
    </xdr:to>
    <xdr:sp macro="" textlink="">
      <xdr:nvSpPr>
        <xdr:cNvPr id="433" name="フローチャート: 判断 432"/>
        <xdr:cNvSpPr/>
      </xdr:nvSpPr>
      <xdr:spPr>
        <a:xfrm>
          <a:off x="13480415" y="12763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xdr:rowOff>
    </xdr:from>
    <xdr:ext cx="762000" cy="259080"/>
    <xdr:sp macro="" textlink="">
      <xdr:nvSpPr>
        <xdr:cNvPr id="434" name="テキスト ボックス 433"/>
        <xdr:cNvSpPr txBox="1"/>
      </xdr:nvSpPr>
      <xdr:spPr>
        <a:xfrm>
          <a:off x="1316736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81280</xdr:rowOff>
    </xdr:from>
    <xdr:to xmlns:xdr="http://schemas.openxmlformats.org/drawingml/2006/spreadsheetDrawing">
      <xdr:col>69</xdr:col>
      <xdr:colOff>92075</xdr:colOff>
      <xdr:row>76</xdr:row>
      <xdr:rowOff>167005</xdr:rowOff>
    </xdr:to>
    <xdr:cxnSp macro="">
      <xdr:nvCxnSpPr>
        <xdr:cNvPr id="435" name="直線コネクタ 434"/>
        <xdr:cNvCxnSpPr/>
      </xdr:nvCxnSpPr>
      <xdr:spPr>
        <a:xfrm>
          <a:off x="11890375" y="13111480"/>
          <a:ext cx="8204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156210</xdr:rowOff>
    </xdr:from>
    <xdr:to xmlns:xdr="http://schemas.openxmlformats.org/drawingml/2006/spreadsheetDrawing">
      <xdr:col>69</xdr:col>
      <xdr:colOff>142875</xdr:colOff>
      <xdr:row>76</xdr:row>
      <xdr:rowOff>86360</xdr:rowOff>
    </xdr:to>
    <xdr:sp macro="" textlink="">
      <xdr:nvSpPr>
        <xdr:cNvPr id="436" name="フローチャート: 判断 435"/>
        <xdr:cNvSpPr/>
      </xdr:nvSpPr>
      <xdr:spPr>
        <a:xfrm>
          <a:off x="12659995"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96520</xdr:rowOff>
    </xdr:from>
    <xdr:ext cx="762000" cy="259080"/>
    <xdr:sp macro="" textlink="">
      <xdr:nvSpPr>
        <xdr:cNvPr id="437" name="テキスト ボックス 436"/>
        <xdr:cNvSpPr txBox="1"/>
      </xdr:nvSpPr>
      <xdr:spPr>
        <a:xfrm>
          <a:off x="12364085"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38" name="フローチャート: 判断 437"/>
        <xdr:cNvSpPr/>
      </xdr:nvSpPr>
      <xdr:spPr>
        <a:xfrm>
          <a:off x="11856720" y="13014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1365" cy="259080"/>
    <xdr:sp macro="" textlink="">
      <xdr:nvSpPr>
        <xdr:cNvPr id="439" name="テキスト ボックス 438"/>
        <xdr:cNvSpPr txBox="1"/>
      </xdr:nvSpPr>
      <xdr:spPr>
        <a:xfrm>
          <a:off x="11543665" y="1278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144780</xdr:rowOff>
    </xdr:from>
    <xdr:to xmlns:xdr="http://schemas.openxmlformats.org/drawingml/2006/spreadsheetDrawing">
      <xdr:col>82</xdr:col>
      <xdr:colOff>158750</xdr:colOff>
      <xdr:row>77</xdr:row>
      <xdr:rowOff>74930</xdr:rowOff>
    </xdr:to>
    <xdr:sp macro="" textlink="">
      <xdr:nvSpPr>
        <xdr:cNvPr id="445" name="楕円 444"/>
        <xdr:cNvSpPr/>
      </xdr:nvSpPr>
      <xdr:spPr>
        <a:xfrm>
          <a:off x="1505331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116840</xdr:rowOff>
    </xdr:from>
    <xdr:ext cx="762000" cy="259080"/>
    <xdr:sp macro="" textlink="">
      <xdr:nvSpPr>
        <xdr:cNvPr id="446" name="公債費以外該当値テキスト"/>
        <xdr:cNvSpPr txBox="1"/>
      </xdr:nvSpPr>
      <xdr:spPr>
        <a:xfrm>
          <a:off x="1517904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47" name="楕円 446"/>
        <xdr:cNvSpPr/>
      </xdr:nvSpPr>
      <xdr:spPr>
        <a:xfrm>
          <a:off x="1428369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5965" cy="259080"/>
    <xdr:sp macro="" textlink="">
      <xdr:nvSpPr>
        <xdr:cNvPr id="448" name="テキスト ボックス 447"/>
        <xdr:cNvSpPr txBox="1"/>
      </xdr:nvSpPr>
      <xdr:spPr>
        <a:xfrm>
          <a:off x="13987780" y="13238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167640</xdr:rowOff>
    </xdr:from>
    <xdr:to xmlns:xdr="http://schemas.openxmlformats.org/drawingml/2006/spreadsheetDrawing">
      <xdr:col>74</xdr:col>
      <xdr:colOff>31750</xdr:colOff>
      <xdr:row>76</xdr:row>
      <xdr:rowOff>97790</xdr:rowOff>
    </xdr:to>
    <xdr:sp macro="" textlink="">
      <xdr:nvSpPr>
        <xdr:cNvPr id="449" name="楕円 448"/>
        <xdr:cNvSpPr/>
      </xdr:nvSpPr>
      <xdr:spPr>
        <a:xfrm>
          <a:off x="13480415" y="13026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82550</xdr:rowOff>
    </xdr:from>
    <xdr:ext cx="762000" cy="259080"/>
    <xdr:sp macro="" textlink="">
      <xdr:nvSpPr>
        <xdr:cNvPr id="450" name="テキスト ボックス 449"/>
        <xdr:cNvSpPr txBox="1"/>
      </xdr:nvSpPr>
      <xdr:spPr>
        <a:xfrm>
          <a:off x="1316736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116205</xdr:rowOff>
    </xdr:from>
    <xdr:to xmlns:xdr="http://schemas.openxmlformats.org/drawingml/2006/spreadsheetDrawing">
      <xdr:col>69</xdr:col>
      <xdr:colOff>142875</xdr:colOff>
      <xdr:row>77</xdr:row>
      <xdr:rowOff>46355</xdr:rowOff>
    </xdr:to>
    <xdr:sp macro="" textlink="">
      <xdr:nvSpPr>
        <xdr:cNvPr id="451" name="楕円 450"/>
        <xdr:cNvSpPr/>
      </xdr:nvSpPr>
      <xdr:spPr>
        <a:xfrm>
          <a:off x="12659995"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31115</xdr:rowOff>
    </xdr:from>
    <xdr:ext cx="762000" cy="258445"/>
    <xdr:sp macro="" textlink="">
      <xdr:nvSpPr>
        <xdr:cNvPr id="452" name="テキスト ボックス 451"/>
        <xdr:cNvSpPr txBox="1"/>
      </xdr:nvSpPr>
      <xdr:spPr>
        <a:xfrm>
          <a:off x="12364085" y="13232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53" name="楕円 452"/>
        <xdr:cNvSpPr/>
      </xdr:nvSpPr>
      <xdr:spPr>
        <a:xfrm>
          <a:off x="11856720" y="13060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1365" cy="259080"/>
    <xdr:sp macro="" textlink="">
      <xdr:nvSpPr>
        <xdr:cNvPr id="454" name="テキスト ボックス 453"/>
        <xdr:cNvSpPr txBox="1"/>
      </xdr:nvSpPr>
      <xdr:spPr>
        <a:xfrm>
          <a:off x="11543665"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10160</xdr:rowOff>
    </xdr:to>
    <xdr:cxnSp macro="">
      <xdr:nvCxnSpPr>
        <xdr:cNvPr id="45" name="直線コネクタ 44"/>
        <xdr:cNvCxnSpPr/>
      </xdr:nvCxnSpPr>
      <xdr:spPr>
        <a:xfrm flipV="1">
          <a:off x="5191125" y="1932305"/>
          <a:ext cx="0" cy="1303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149225</xdr:rowOff>
    </xdr:from>
    <xdr:ext cx="762000" cy="248920"/>
    <xdr:sp macro="" textlink="">
      <xdr:nvSpPr>
        <xdr:cNvPr id="46" name="人口1人当たり決算額の推移最小値テキスト130"/>
        <xdr:cNvSpPr txBox="1"/>
      </xdr:nvSpPr>
      <xdr:spPr>
        <a:xfrm>
          <a:off x="5264150" y="3209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10160</xdr:rowOff>
    </xdr:from>
    <xdr:to xmlns:xdr="http://schemas.openxmlformats.org/drawingml/2006/spreadsheetDrawing">
      <xdr:col>30</xdr:col>
      <xdr:colOff>25400</xdr:colOff>
      <xdr:row>19</xdr:row>
      <xdr:rowOff>10160</xdr:rowOff>
    </xdr:to>
    <xdr:cxnSp macro="">
      <xdr:nvCxnSpPr>
        <xdr:cNvPr id="47" name="直線コネクタ 46"/>
        <xdr:cNvCxnSpPr/>
      </xdr:nvCxnSpPr>
      <xdr:spPr>
        <a:xfrm>
          <a:off x="5102225" y="32359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62000" cy="259080"/>
    <xdr:sp macro="" textlink="">
      <xdr:nvSpPr>
        <xdr:cNvPr id="48" name="人口1人当たり決算額の推移最大値テキスト130"/>
        <xdr:cNvSpPr txBox="1"/>
      </xdr:nvSpPr>
      <xdr:spPr>
        <a:xfrm>
          <a:off x="5264150" y="167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102225" y="19323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144780</xdr:rowOff>
    </xdr:from>
    <xdr:to xmlns:xdr="http://schemas.openxmlformats.org/drawingml/2006/spreadsheetDrawing">
      <xdr:col>29</xdr:col>
      <xdr:colOff>127000</xdr:colOff>
      <xdr:row>13</xdr:row>
      <xdr:rowOff>163830</xdr:rowOff>
    </xdr:to>
    <xdr:cxnSp macro="">
      <xdr:nvCxnSpPr>
        <xdr:cNvPr id="50" name="直線コネクタ 49"/>
        <xdr:cNvCxnSpPr/>
      </xdr:nvCxnSpPr>
      <xdr:spPr>
        <a:xfrm flipV="1">
          <a:off x="4591050" y="2367280"/>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62865</xdr:rowOff>
    </xdr:from>
    <xdr:ext cx="762000" cy="248920"/>
    <xdr:sp macro="" textlink="">
      <xdr:nvSpPr>
        <xdr:cNvPr id="51" name="人口1人当たり決算額の推移平均値テキスト130"/>
        <xdr:cNvSpPr txBox="1"/>
      </xdr:nvSpPr>
      <xdr:spPr>
        <a:xfrm>
          <a:off x="5264150" y="262826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90170</xdr:rowOff>
    </xdr:from>
    <xdr:to xmlns:xdr="http://schemas.openxmlformats.org/drawingml/2006/spreadsheetDrawing">
      <xdr:col>29</xdr:col>
      <xdr:colOff>174625</xdr:colOff>
      <xdr:row>16</xdr:row>
      <xdr:rowOff>22860</xdr:rowOff>
    </xdr:to>
    <xdr:sp macro="" textlink="">
      <xdr:nvSpPr>
        <xdr:cNvPr id="52" name="フローチャート: 判断 51"/>
        <xdr:cNvSpPr/>
      </xdr:nvSpPr>
      <xdr:spPr>
        <a:xfrm>
          <a:off x="5140325" y="265557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163830</xdr:rowOff>
    </xdr:from>
    <xdr:to xmlns:xdr="http://schemas.openxmlformats.org/drawingml/2006/spreadsheetDrawing">
      <xdr:col>26</xdr:col>
      <xdr:colOff>50800</xdr:colOff>
      <xdr:row>14</xdr:row>
      <xdr:rowOff>12065</xdr:rowOff>
    </xdr:to>
    <xdr:cxnSp macro="">
      <xdr:nvCxnSpPr>
        <xdr:cNvPr id="53" name="直線コネクタ 52"/>
        <xdr:cNvCxnSpPr/>
      </xdr:nvCxnSpPr>
      <xdr:spPr>
        <a:xfrm flipV="1">
          <a:off x="3956050" y="2386330"/>
          <a:ext cx="6350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123825</xdr:rowOff>
    </xdr:from>
    <xdr:to xmlns:xdr="http://schemas.openxmlformats.org/drawingml/2006/spreadsheetDrawing">
      <xdr:col>26</xdr:col>
      <xdr:colOff>101600</xdr:colOff>
      <xdr:row>16</xdr:row>
      <xdr:rowOff>56515</xdr:rowOff>
    </xdr:to>
    <xdr:sp macro="" textlink="">
      <xdr:nvSpPr>
        <xdr:cNvPr id="54" name="フローチャート: 判断 53"/>
        <xdr:cNvSpPr/>
      </xdr:nvSpPr>
      <xdr:spPr>
        <a:xfrm>
          <a:off x="4540250" y="26892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41275</xdr:rowOff>
    </xdr:from>
    <xdr:ext cx="736600" cy="249555"/>
    <xdr:sp macro="" textlink="">
      <xdr:nvSpPr>
        <xdr:cNvPr id="55" name="テキスト ボックス 54"/>
        <xdr:cNvSpPr txBox="1"/>
      </xdr:nvSpPr>
      <xdr:spPr>
        <a:xfrm>
          <a:off x="4241800" y="2771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14</xdr:row>
      <xdr:rowOff>12065</xdr:rowOff>
    </xdr:from>
    <xdr:to xmlns:xdr="http://schemas.openxmlformats.org/drawingml/2006/spreadsheetDrawing">
      <xdr:col>22</xdr:col>
      <xdr:colOff>114300</xdr:colOff>
      <xdr:row>14</xdr:row>
      <xdr:rowOff>114935</xdr:rowOff>
    </xdr:to>
    <xdr:cxnSp macro="">
      <xdr:nvCxnSpPr>
        <xdr:cNvPr id="56" name="直線コネクタ 55"/>
        <xdr:cNvCxnSpPr/>
      </xdr:nvCxnSpPr>
      <xdr:spPr>
        <a:xfrm flipV="1">
          <a:off x="3317875" y="2406015"/>
          <a:ext cx="638175"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137795</xdr:rowOff>
    </xdr:from>
    <xdr:to xmlns:xdr="http://schemas.openxmlformats.org/drawingml/2006/spreadsheetDrawing">
      <xdr:col>22</xdr:col>
      <xdr:colOff>165100</xdr:colOff>
      <xdr:row>16</xdr:row>
      <xdr:rowOff>70485</xdr:rowOff>
    </xdr:to>
    <xdr:sp macro="" textlink="">
      <xdr:nvSpPr>
        <xdr:cNvPr id="57" name="フローチャート: 判断 56"/>
        <xdr:cNvSpPr/>
      </xdr:nvSpPr>
      <xdr:spPr>
        <a:xfrm>
          <a:off x="3905250" y="27031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55880</xdr:rowOff>
    </xdr:from>
    <xdr:ext cx="762000" cy="248920"/>
    <xdr:sp macro="" textlink="">
      <xdr:nvSpPr>
        <xdr:cNvPr id="58" name="テキスト ボックス 57"/>
        <xdr:cNvSpPr txBox="1"/>
      </xdr:nvSpPr>
      <xdr:spPr>
        <a:xfrm>
          <a:off x="3606800" y="2786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114935</xdr:rowOff>
    </xdr:from>
    <xdr:to xmlns:xdr="http://schemas.openxmlformats.org/drawingml/2006/spreadsheetDrawing">
      <xdr:col>18</xdr:col>
      <xdr:colOff>174625</xdr:colOff>
      <xdr:row>15</xdr:row>
      <xdr:rowOff>62865</xdr:rowOff>
    </xdr:to>
    <xdr:cxnSp macro="">
      <xdr:nvCxnSpPr>
        <xdr:cNvPr id="59" name="直線コネクタ 58"/>
        <xdr:cNvCxnSpPr/>
      </xdr:nvCxnSpPr>
      <xdr:spPr>
        <a:xfrm flipV="1">
          <a:off x="2670175" y="2508885"/>
          <a:ext cx="647700" cy="11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164465</xdr:rowOff>
    </xdr:from>
    <xdr:to xmlns:xdr="http://schemas.openxmlformats.org/drawingml/2006/spreadsheetDrawing">
      <xdr:col>19</xdr:col>
      <xdr:colOff>38100</xdr:colOff>
      <xdr:row>16</xdr:row>
      <xdr:rowOff>97155</xdr:rowOff>
    </xdr:to>
    <xdr:sp macro="" textlink="">
      <xdr:nvSpPr>
        <xdr:cNvPr id="60" name="フローチャート: 判断 59"/>
        <xdr:cNvSpPr/>
      </xdr:nvSpPr>
      <xdr:spPr>
        <a:xfrm>
          <a:off x="3270250" y="272986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83185</xdr:rowOff>
    </xdr:from>
    <xdr:ext cx="762000" cy="248920"/>
    <xdr:sp macro="" textlink="">
      <xdr:nvSpPr>
        <xdr:cNvPr id="61" name="テキスト ボックス 60"/>
        <xdr:cNvSpPr txBox="1"/>
      </xdr:nvSpPr>
      <xdr:spPr>
        <a:xfrm>
          <a:off x="2968625" y="2813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29845</xdr:rowOff>
    </xdr:from>
    <xdr:to xmlns:xdr="http://schemas.openxmlformats.org/drawingml/2006/spreadsheetDrawing">
      <xdr:col>15</xdr:col>
      <xdr:colOff>101600</xdr:colOff>
      <xdr:row>16</xdr:row>
      <xdr:rowOff>127635</xdr:rowOff>
    </xdr:to>
    <xdr:sp macro="" textlink="">
      <xdr:nvSpPr>
        <xdr:cNvPr id="62" name="フローチャート: 判断 61"/>
        <xdr:cNvSpPr/>
      </xdr:nvSpPr>
      <xdr:spPr>
        <a:xfrm>
          <a:off x="2619375" y="27603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113030</xdr:rowOff>
    </xdr:from>
    <xdr:ext cx="762000" cy="249555"/>
    <xdr:sp macro="" textlink="">
      <xdr:nvSpPr>
        <xdr:cNvPr id="63" name="テキスト ボックス 62"/>
        <xdr:cNvSpPr txBox="1"/>
      </xdr:nvSpPr>
      <xdr:spPr>
        <a:xfrm>
          <a:off x="2320925" y="2843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93980</xdr:rowOff>
    </xdr:from>
    <xdr:to xmlns:xdr="http://schemas.openxmlformats.org/drawingml/2006/spreadsheetDrawing">
      <xdr:col>29</xdr:col>
      <xdr:colOff>174625</xdr:colOff>
      <xdr:row>14</xdr:row>
      <xdr:rowOff>24130</xdr:rowOff>
    </xdr:to>
    <xdr:sp macro="" textlink="">
      <xdr:nvSpPr>
        <xdr:cNvPr id="69" name="楕円 68"/>
        <xdr:cNvSpPr/>
      </xdr:nvSpPr>
      <xdr:spPr>
        <a:xfrm>
          <a:off x="5140325" y="231648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110490</xdr:rowOff>
    </xdr:from>
    <xdr:ext cx="762000" cy="258445"/>
    <xdr:sp macro="" textlink="">
      <xdr:nvSpPr>
        <xdr:cNvPr id="70" name="人口1人当たり決算額の推移該当値テキスト130"/>
        <xdr:cNvSpPr txBox="1"/>
      </xdr:nvSpPr>
      <xdr:spPr>
        <a:xfrm>
          <a:off x="5264150" y="2161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113030</xdr:rowOff>
    </xdr:from>
    <xdr:to xmlns:xdr="http://schemas.openxmlformats.org/drawingml/2006/spreadsheetDrawing">
      <xdr:col>26</xdr:col>
      <xdr:colOff>101600</xdr:colOff>
      <xdr:row>14</xdr:row>
      <xdr:rowOff>43180</xdr:rowOff>
    </xdr:to>
    <xdr:sp macro="" textlink="">
      <xdr:nvSpPr>
        <xdr:cNvPr id="71" name="楕円 70"/>
        <xdr:cNvSpPr/>
      </xdr:nvSpPr>
      <xdr:spPr>
        <a:xfrm>
          <a:off x="4540250" y="233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53340</xdr:rowOff>
    </xdr:from>
    <xdr:ext cx="736600" cy="258445"/>
    <xdr:sp macro="" textlink="">
      <xdr:nvSpPr>
        <xdr:cNvPr id="72" name="テキスト ボックス 71"/>
        <xdr:cNvSpPr txBox="1"/>
      </xdr:nvSpPr>
      <xdr:spPr>
        <a:xfrm>
          <a:off x="4241800" y="2104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132715</xdr:rowOff>
    </xdr:from>
    <xdr:to xmlns:xdr="http://schemas.openxmlformats.org/drawingml/2006/spreadsheetDrawing">
      <xdr:col>22</xdr:col>
      <xdr:colOff>165100</xdr:colOff>
      <xdr:row>14</xdr:row>
      <xdr:rowOff>63500</xdr:rowOff>
    </xdr:to>
    <xdr:sp macro="" textlink="">
      <xdr:nvSpPr>
        <xdr:cNvPr id="73" name="楕円 72"/>
        <xdr:cNvSpPr/>
      </xdr:nvSpPr>
      <xdr:spPr>
        <a:xfrm>
          <a:off x="3905250" y="2355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73025</xdr:rowOff>
    </xdr:from>
    <xdr:ext cx="762000" cy="259080"/>
    <xdr:sp macro="" textlink="">
      <xdr:nvSpPr>
        <xdr:cNvPr id="74" name="テキスト ボックス 73"/>
        <xdr:cNvSpPr txBox="1"/>
      </xdr:nvSpPr>
      <xdr:spPr>
        <a:xfrm>
          <a:off x="3606800" y="212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64135</xdr:rowOff>
    </xdr:from>
    <xdr:to xmlns:xdr="http://schemas.openxmlformats.org/drawingml/2006/spreadsheetDrawing">
      <xdr:col>19</xdr:col>
      <xdr:colOff>38100</xdr:colOff>
      <xdr:row>14</xdr:row>
      <xdr:rowOff>166370</xdr:rowOff>
    </xdr:to>
    <xdr:sp macro="" textlink="">
      <xdr:nvSpPr>
        <xdr:cNvPr id="75" name="楕円 74"/>
        <xdr:cNvSpPr/>
      </xdr:nvSpPr>
      <xdr:spPr>
        <a:xfrm>
          <a:off x="3270250" y="245808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13</xdr:row>
      <xdr:rowOff>4445</xdr:rowOff>
    </xdr:from>
    <xdr:ext cx="762000" cy="259080"/>
    <xdr:sp macro="" textlink="">
      <xdr:nvSpPr>
        <xdr:cNvPr id="76" name="テキスト ボックス 75"/>
        <xdr:cNvSpPr txBox="1"/>
      </xdr:nvSpPr>
      <xdr:spPr>
        <a:xfrm>
          <a:off x="2968625" y="2226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13970</xdr:rowOff>
    </xdr:from>
    <xdr:to xmlns:xdr="http://schemas.openxmlformats.org/drawingml/2006/spreadsheetDrawing">
      <xdr:col>15</xdr:col>
      <xdr:colOff>101600</xdr:colOff>
      <xdr:row>15</xdr:row>
      <xdr:rowOff>111760</xdr:rowOff>
    </xdr:to>
    <xdr:sp macro="" textlink="">
      <xdr:nvSpPr>
        <xdr:cNvPr id="77" name="楕円 76"/>
        <xdr:cNvSpPr/>
      </xdr:nvSpPr>
      <xdr:spPr>
        <a:xfrm>
          <a:off x="2619375" y="25793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126365</xdr:rowOff>
    </xdr:from>
    <xdr:ext cx="762000" cy="257175"/>
    <xdr:sp macro="" textlink="">
      <xdr:nvSpPr>
        <xdr:cNvPr id="78" name="テキスト ボックス 77"/>
        <xdr:cNvSpPr txBox="1"/>
      </xdr:nvSpPr>
      <xdr:spPr>
        <a:xfrm>
          <a:off x="2320925" y="2348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191125" y="5786755"/>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62000" cy="253365"/>
    <xdr:sp macro="" textlink="">
      <xdr:nvSpPr>
        <xdr:cNvPr id="109" name="人口1人当たり決算額の推移最小値テキスト445"/>
        <xdr:cNvSpPr txBox="1"/>
      </xdr:nvSpPr>
      <xdr:spPr>
        <a:xfrm>
          <a:off x="5264150" y="7204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102225" y="72332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62000" cy="259080"/>
    <xdr:sp macro="" textlink="">
      <xdr:nvSpPr>
        <xdr:cNvPr id="111" name="人口1人当たり決算額の推移最大値テキスト445"/>
        <xdr:cNvSpPr txBox="1"/>
      </xdr:nvSpPr>
      <xdr:spPr>
        <a:xfrm>
          <a:off x="526415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102225" y="57867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118110</xdr:rowOff>
    </xdr:to>
    <xdr:cxnSp macro="">
      <xdr:nvCxnSpPr>
        <xdr:cNvPr id="113" name="直線コネクタ 112"/>
        <xdr:cNvCxnSpPr/>
      </xdr:nvCxnSpPr>
      <xdr:spPr>
        <a:xfrm>
          <a:off x="4591050" y="6188710"/>
          <a:ext cx="60007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88900</xdr:rowOff>
    </xdr:from>
    <xdr:ext cx="762000" cy="258445"/>
    <xdr:sp macro="" textlink="">
      <xdr:nvSpPr>
        <xdr:cNvPr id="114" name="人口1人当たり決算額の推移平均値テキスト445"/>
        <xdr:cNvSpPr txBox="1"/>
      </xdr:nvSpPr>
      <xdr:spPr>
        <a:xfrm>
          <a:off x="5264150" y="6546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174625</xdr:colOff>
      <xdr:row>35</xdr:row>
      <xdr:rowOff>217805</xdr:rowOff>
    </xdr:to>
    <xdr:sp macro="" textlink="">
      <xdr:nvSpPr>
        <xdr:cNvPr id="115" name="フローチャート: 判断 114"/>
        <xdr:cNvSpPr/>
      </xdr:nvSpPr>
      <xdr:spPr>
        <a:xfrm>
          <a:off x="5140325" y="657479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73660</xdr:rowOff>
    </xdr:from>
    <xdr:to xmlns:xdr="http://schemas.openxmlformats.org/drawingml/2006/spreadsheetDrawing">
      <xdr:col>26</xdr:col>
      <xdr:colOff>50800</xdr:colOff>
      <xdr:row>34</xdr:row>
      <xdr:rowOff>266065</xdr:rowOff>
    </xdr:to>
    <xdr:cxnSp macro="">
      <xdr:nvCxnSpPr>
        <xdr:cNvPr id="116" name="直線コネクタ 115"/>
        <xdr:cNvCxnSpPr/>
      </xdr:nvCxnSpPr>
      <xdr:spPr>
        <a:xfrm flipV="1">
          <a:off x="3956050" y="6188710"/>
          <a:ext cx="6350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540250" y="65830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210820</xdr:rowOff>
    </xdr:from>
    <xdr:ext cx="736600" cy="259080"/>
    <xdr:sp macro="" textlink="">
      <xdr:nvSpPr>
        <xdr:cNvPr id="118" name="テキスト ボックス 117"/>
        <xdr:cNvSpPr txBox="1"/>
      </xdr:nvSpPr>
      <xdr:spPr>
        <a:xfrm>
          <a:off x="4241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266065</xdr:rowOff>
    </xdr:from>
    <xdr:to xmlns:xdr="http://schemas.openxmlformats.org/drawingml/2006/spreadsheetDrawing">
      <xdr:col>22</xdr:col>
      <xdr:colOff>114300</xdr:colOff>
      <xdr:row>34</xdr:row>
      <xdr:rowOff>334645</xdr:rowOff>
    </xdr:to>
    <xdr:cxnSp macro="">
      <xdr:nvCxnSpPr>
        <xdr:cNvPr id="119" name="直線コネクタ 118"/>
        <xdr:cNvCxnSpPr/>
      </xdr:nvCxnSpPr>
      <xdr:spPr>
        <a:xfrm flipV="1">
          <a:off x="3317875" y="6381115"/>
          <a:ext cx="638175"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3905250" y="6595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224790</xdr:rowOff>
    </xdr:from>
    <xdr:ext cx="762000" cy="258445"/>
    <xdr:sp macro="" textlink="">
      <xdr:nvSpPr>
        <xdr:cNvPr id="121" name="テキスト ボックス 120"/>
        <xdr:cNvSpPr txBox="1"/>
      </xdr:nvSpPr>
      <xdr:spPr>
        <a:xfrm>
          <a:off x="3606800" y="6682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295910</xdr:rowOff>
    </xdr:from>
    <xdr:to xmlns:xdr="http://schemas.openxmlformats.org/drawingml/2006/spreadsheetDrawing">
      <xdr:col>18</xdr:col>
      <xdr:colOff>174625</xdr:colOff>
      <xdr:row>34</xdr:row>
      <xdr:rowOff>334645</xdr:rowOff>
    </xdr:to>
    <xdr:cxnSp macro="">
      <xdr:nvCxnSpPr>
        <xdr:cNvPr id="122" name="直線コネクタ 121"/>
        <xdr:cNvCxnSpPr/>
      </xdr:nvCxnSpPr>
      <xdr:spPr>
        <a:xfrm>
          <a:off x="2670175" y="6410960"/>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23" name="フローチャート: 判断 122"/>
        <xdr:cNvSpPr/>
      </xdr:nvSpPr>
      <xdr:spPr>
        <a:xfrm>
          <a:off x="3270250" y="665416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282575</xdr:rowOff>
    </xdr:from>
    <xdr:ext cx="762000" cy="258445"/>
    <xdr:sp macro="" textlink="">
      <xdr:nvSpPr>
        <xdr:cNvPr id="124" name="テキスト ボックス 123"/>
        <xdr:cNvSpPr txBox="1"/>
      </xdr:nvSpPr>
      <xdr:spPr>
        <a:xfrm>
          <a:off x="2968625" y="674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196215</xdr:rowOff>
    </xdr:from>
    <xdr:to xmlns:xdr="http://schemas.openxmlformats.org/drawingml/2006/spreadsheetDrawing">
      <xdr:col>15</xdr:col>
      <xdr:colOff>101600</xdr:colOff>
      <xdr:row>35</xdr:row>
      <xdr:rowOff>298450</xdr:rowOff>
    </xdr:to>
    <xdr:sp macro="" textlink="">
      <xdr:nvSpPr>
        <xdr:cNvPr id="125" name="フローチャート: 判断 124"/>
        <xdr:cNvSpPr/>
      </xdr:nvSpPr>
      <xdr:spPr>
        <a:xfrm>
          <a:off x="2619375" y="66541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283845</xdr:rowOff>
    </xdr:from>
    <xdr:ext cx="762000" cy="258445"/>
    <xdr:sp macro="" textlink="">
      <xdr:nvSpPr>
        <xdr:cNvPr id="126" name="テキスト ボックス 125"/>
        <xdr:cNvSpPr txBox="1"/>
      </xdr:nvSpPr>
      <xdr:spPr>
        <a:xfrm>
          <a:off x="2320925"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7" name="テキスト ボックス 126"/>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8" name="テキスト ボックス 127"/>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9" name="テキスト ボックス 128"/>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0" name="テキスト ボックス 129"/>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1" name="テキスト ボックス 130"/>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68580</xdr:rowOff>
    </xdr:from>
    <xdr:to xmlns:xdr="http://schemas.openxmlformats.org/drawingml/2006/spreadsheetDrawing">
      <xdr:col>29</xdr:col>
      <xdr:colOff>174625</xdr:colOff>
      <xdr:row>34</xdr:row>
      <xdr:rowOff>169545</xdr:rowOff>
    </xdr:to>
    <xdr:sp macro="" textlink="">
      <xdr:nvSpPr>
        <xdr:cNvPr id="132" name="楕円 131"/>
        <xdr:cNvSpPr/>
      </xdr:nvSpPr>
      <xdr:spPr>
        <a:xfrm>
          <a:off x="5140325" y="618363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255270</xdr:rowOff>
    </xdr:from>
    <xdr:ext cx="762000" cy="259715"/>
    <xdr:sp macro="" textlink="">
      <xdr:nvSpPr>
        <xdr:cNvPr id="133" name="人口1人当たり決算額の推移該当値テキスト445"/>
        <xdr:cNvSpPr txBox="1"/>
      </xdr:nvSpPr>
      <xdr:spPr>
        <a:xfrm>
          <a:off x="5264150" y="6027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22860</xdr:rowOff>
    </xdr:from>
    <xdr:to xmlns:xdr="http://schemas.openxmlformats.org/drawingml/2006/spreadsheetDrawing">
      <xdr:col>26</xdr:col>
      <xdr:colOff>101600</xdr:colOff>
      <xdr:row>34</xdr:row>
      <xdr:rowOff>125095</xdr:rowOff>
    </xdr:to>
    <xdr:sp macro="" textlink="">
      <xdr:nvSpPr>
        <xdr:cNvPr id="134" name="楕円 133"/>
        <xdr:cNvSpPr/>
      </xdr:nvSpPr>
      <xdr:spPr>
        <a:xfrm>
          <a:off x="4540250" y="6137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134620</xdr:rowOff>
    </xdr:from>
    <xdr:ext cx="736600" cy="257810"/>
    <xdr:sp macro="" textlink="">
      <xdr:nvSpPr>
        <xdr:cNvPr id="135" name="テキスト ボックス 134"/>
        <xdr:cNvSpPr txBox="1"/>
      </xdr:nvSpPr>
      <xdr:spPr>
        <a:xfrm>
          <a:off x="4241800" y="5906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216535</xdr:rowOff>
    </xdr:from>
    <xdr:to xmlns:xdr="http://schemas.openxmlformats.org/drawingml/2006/spreadsheetDrawing">
      <xdr:col>22</xdr:col>
      <xdr:colOff>165100</xdr:colOff>
      <xdr:row>34</xdr:row>
      <xdr:rowOff>317500</xdr:rowOff>
    </xdr:to>
    <xdr:sp macro="" textlink="">
      <xdr:nvSpPr>
        <xdr:cNvPr id="136" name="楕円 135"/>
        <xdr:cNvSpPr/>
      </xdr:nvSpPr>
      <xdr:spPr>
        <a:xfrm>
          <a:off x="3905250" y="6331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328295</xdr:rowOff>
    </xdr:from>
    <xdr:ext cx="762000" cy="257810"/>
    <xdr:sp macro="" textlink="">
      <xdr:nvSpPr>
        <xdr:cNvPr id="137" name="テキスト ボックス 136"/>
        <xdr:cNvSpPr txBox="1"/>
      </xdr:nvSpPr>
      <xdr:spPr>
        <a:xfrm>
          <a:off x="3606800" y="6100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285115</xdr:rowOff>
    </xdr:from>
    <xdr:to xmlns:xdr="http://schemas.openxmlformats.org/drawingml/2006/spreadsheetDrawing">
      <xdr:col>19</xdr:col>
      <xdr:colOff>38100</xdr:colOff>
      <xdr:row>35</xdr:row>
      <xdr:rowOff>43180</xdr:rowOff>
    </xdr:to>
    <xdr:sp macro="" textlink="">
      <xdr:nvSpPr>
        <xdr:cNvPr id="138" name="楕円 137"/>
        <xdr:cNvSpPr/>
      </xdr:nvSpPr>
      <xdr:spPr>
        <a:xfrm>
          <a:off x="3270250" y="640016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53975</xdr:rowOff>
    </xdr:from>
    <xdr:ext cx="762000" cy="257810"/>
    <xdr:sp macro="" textlink="">
      <xdr:nvSpPr>
        <xdr:cNvPr id="139" name="テキスト ボックス 138"/>
        <xdr:cNvSpPr txBox="1"/>
      </xdr:nvSpPr>
      <xdr:spPr>
        <a:xfrm>
          <a:off x="2968625" y="6169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244475</xdr:rowOff>
    </xdr:from>
    <xdr:to xmlns:xdr="http://schemas.openxmlformats.org/drawingml/2006/spreadsheetDrawing">
      <xdr:col>15</xdr:col>
      <xdr:colOff>101600</xdr:colOff>
      <xdr:row>35</xdr:row>
      <xdr:rowOff>2540</xdr:rowOff>
    </xdr:to>
    <xdr:sp macro="" textlink="">
      <xdr:nvSpPr>
        <xdr:cNvPr id="140" name="楕円 139"/>
        <xdr:cNvSpPr/>
      </xdr:nvSpPr>
      <xdr:spPr>
        <a:xfrm>
          <a:off x="2619375" y="6359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13335</xdr:rowOff>
    </xdr:from>
    <xdr:ext cx="762000" cy="259715"/>
    <xdr:sp macro="" textlink="">
      <xdr:nvSpPr>
        <xdr:cNvPr id="141" name="テキスト ボックス 140"/>
        <xdr:cNvSpPr txBox="1"/>
      </xdr:nvSpPr>
      <xdr:spPr>
        <a:xfrm>
          <a:off x="2320925" y="61283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66,807
66,375
913.22
43,631,118
41,714,100
1,664,942
22,048,909
30,308,915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8" name="テキスト ボックス 47"/>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104775</xdr:rowOff>
    </xdr:from>
    <xdr:to xmlns:xdr="http://schemas.openxmlformats.org/drawingml/2006/spreadsheetDrawing">
      <xdr:col>24</xdr:col>
      <xdr:colOff>62865</xdr:colOff>
      <xdr:row>38</xdr:row>
      <xdr:rowOff>102870</xdr:rowOff>
    </xdr:to>
    <xdr:cxnSp macro="">
      <xdr:nvCxnSpPr>
        <xdr:cNvPr id="56" name="直線コネクタ 55"/>
        <xdr:cNvCxnSpPr/>
      </xdr:nvCxnSpPr>
      <xdr:spPr>
        <a:xfrm flipV="1">
          <a:off x="4252595" y="506412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106045</xdr:rowOff>
    </xdr:from>
    <xdr:ext cx="534670" cy="249555"/>
    <xdr:sp macro="" textlink="">
      <xdr:nvSpPr>
        <xdr:cNvPr id="57" name="人件費最小値テキスト"/>
        <xdr:cNvSpPr txBox="1"/>
      </xdr:nvSpPr>
      <xdr:spPr>
        <a:xfrm>
          <a:off x="4305300" y="6386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102870</xdr:rowOff>
    </xdr:from>
    <xdr:to xmlns:xdr="http://schemas.openxmlformats.org/drawingml/2006/spreadsheetDrawing">
      <xdr:col>24</xdr:col>
      <xdr:colOff>152400</xdr:colOff>
      <xdr:row>38</xdr:row>
      <xdr:rowOff>102870</xdr:rowOff>
    </xdr:to>
    <xdr:cxnSp macro="">
      <xdr:nvCxnSpPr>
        <xdr:cNvPr id="58" name="直線コネクタ 57"/>
        <xdr:cNvCxnSpPr/>
      </xdr:nvCxnSpPr>
      <xdr:spPr>
        <a:xfrm>
          <a:off x="4181475"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53975</xdr:rowOff>
    </xdr:from>
    <xdr:ext cx="598805" cy="248920"/>
    <xdr:sp macro="" textlink="">
      <xdr:nvSpPr>
        <xdr:cNvPr id="59" name="人件費最大値テキスト"/>
        <xdr:cNvSpPr txBox="1"/>
      </xdr:nvSpPr>
      <xdr:spPr>
        <a:xfrm>
          <a:off x="4305300" y="48482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104775</xdr:rowOff>
    </xdr:from>
    <xdr:to xmlns:xdr="http://schemas.openxmlformats.org/drawingml/2006/spreadsheetDrawing">
      <xdr:col>24</xdr:col>
      <xdr:colOff>152400</xdr:colOff>
      <xdr:row>30</xdr:row>
      <xdr:rowOff>104775</xdr:rowOff>
    </xdr:to>
    <xdr:cxnSp macro="">
      <xdr:nvCxnSpPr>
        <xdr:cNvPr id="60" name="直線コネクタ 59"/>
        <xdr:cNvCxnSpPr/>
      </xdr:nvCxnSpPr>
      <xdr:spPr>
        <a:xfrm>
          <a:off x="4181475" y="5064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43180</xdr:rowOff>
    </xdr:from>
    <xdr:to xmlns:xdr="http://schemas.openxmlformats.org/drawingml/2006/spreadsheetDrawing">
      <xdr:col>24</xdr:col>
      <xdr:colOff>63500</xdr:colOff>
      <xdr:row>33</xdr:row>
      <xdr:rowOff>67310</xdr:rowOff>
    </xdr:to>
    <xdr:cxnSp macro="">
      <xdr:nvCxnSpPr>
        <xdr:cNvPr id="61" name="直線コネクタ 60"/>
        <xdr:cNvCxnSpPr/>
      </xdr:nvCxnSpPr>
      <xdr:spPr>
        <a:xfrm flipV="1">
          <a:off x="3492500" y="549783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12700</xdr:rowOff>
    </xdr:from>
    <xdr:ext cx="534670" cy="249555"/>
    <xdr:sp macro="" textlink="">
      <xdr:nvSpPr>
        <xdr:cNvPr id="62" name="人件費平均値テキスト"/>
        <xdr:cNvSpPr txBox="1"/>
      </xdr:nvSpPr>
      <xdr:spPr>
        <a:xfrm>
          <a:off x="4305300" y="57975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33655</xdr:rowOff>
    </xdr:from>
    <xdr:to xmlns:xdr="http://schemas.openxmlformats.org/drawingml/2006/spreadsheetDrawing">
      <xdr:col>24</xdr:col>
      <xdr:colOff>114300</xdr:colOff>
      <xdr:row>35</xdr:row>
      <xdr:rowOff>131445</xdr:rowOff>
    </xdr:to>
    <xdr:sp macro="" textlink="">
      <xdr:nvSpPr>
        <xdr:cNvPr id="63" name="フローチャート: 判断 62"/>
        <xdr:cNvSpPr/>
      </xdr:nvSpPr>
      <xdr:spPr>
        <a:xfrm>
          <a:off x="4203700" y="581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51435</xdr:rowOff>
    </xdr:from>
    <xdr:to xmlns:xdr="http://schemas.openxmlformats.org/drawingml/2006/spreadsheetDrawing">
      <xdr:col>19</xdr:col>
      <xdr:colOff>174625</xdr:colOff>
      <xdr:row>33</xdr:row>
      <xdr:rowOff>67310</xdr:rowOff>
    </xdr:to>
    <xdr:cxnSp macro="">
      <xdr:nvCxnSpPr>
        <xdr:cNvPr id="64" name="直線コネクタ 63"/>
        <xdr:cNvCxnSpPr/>
      </xdr:nvCxnSpPr>
      <xdr:spPr>
        <a:xfrm>
          <a:off x="2670175" y="550608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40640</xdr:rowOff>
    </xdr:from>
    <xdr:to xmlns:xdr="http://schemas.openxmlformats.org/drawingml/2006/spreadsheetDrawing">
      <xdr:col>20</xdr:col>
      <xdr:colOff>38100</xdr:colOff>
      <xdr:row>35</xdr:row>
      <xdr:rowOff>138430</xdr:rowOff>
    </xdr:to>
    <xdr:sp macro="" textlink="">
      <xdr:nvSpPr>
        <xdr:cNvPr id="65" name="フローチャート: 判断 64"/>
        <xdr:cNvSpPr/>
      </xdr:nvSpPr>
      <xdr:spPr>
        <a:xfrm>
          <a:off x="3444875" y="5825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130175</xdr:rowOff>
    </xdr:from>
    <xdr:ext cx="534035" cy="248920"/>
    <xdr:sp macro="" textlink="">
      <xdr:nvSpPr>
        <xdr:cNvPr id="66" name="テキスト ボックス 65"/>
        <xdr:cNvSpPr txBox="1"/>
      </xdr:nvSpPr>
      <xdr:spPr>
        <a:xfrm>
          <a:off x="3244215" y="59150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51435</xdr:rowOff>
    </xdr:from>
    <xdr:to xmlns:xdr="http://schemas.openxmlformats.org/drawingml/2006/spreadsheetDrawing">
      <xdr:col>15</xdr:col>
      <xdr:colOff>50800</xdr:colOff>
      <xdr:row>33</xdr:row>
      <xdr:rowOff>150495</xdr:rowOff>
    </xdr:to>
    <xdr:cxnSp macro="">
      <xdr:nvCxnSpPr>
        <xdr:cNvPr id="67" name="直線コネクタ 66"/>
        <xdr:cNvCxnSpPr/>
      </xdr:nvCxnSpPr>
      <xdr:spPr>
        <a:xfrm flipV="1">
          <a:off x="1860550" y="5506085"/>
          <a:ext cx="8096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60960</xdr:rowOff>
    </xdr:from>
    <xdr:to xmlns:xdr="http://schemas.openxmlformats.org/drawingml/2006/spreadsheetDrawing">
      <xdr:col>15</xdr:col>
      <xdr:colOff>101600</xdr:colOff>
      <xdr:row>35</xdr:row>
      <xdr:rowOff>159385</xdr:rowOff>
    </xdr:to>
    <xdr:sp macro="" textlink="">
      <xdr:nvSpPr>
        <xdr:cNvPr id="68" name="フローチャート: 判断 67"/>
        <xdr:cNvSpPr/>
      </xdr:nvSpPr>
      <xdr:spPr>
        <a:xfrm>
          <a:off x="2619375" y="5845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150495</xdr:rowOff>
    </xdr:from>
    <xdr:ext cx="534035" cy="248920"/>
    <xdr:sp macro="" textlink="">
      <xdr:nvSpPr>
        <xdr:cNvPr id="69" name="テキスト ボックス 68"/>
        <xdr:cNvSpPr txBox="1"/>
      </xdr:nvSpPr>
      <xdr:spPr>
        <a:xfrm>
          <a:off x="2434590" y="5935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150495</xdr:rowOff>
    </xdr:from>
    <xdr:to xmlns:xdr="http://schemas.openxmlformats.org/drawingml/2006/spreadsheetDrawing">
      <xdr:col>10</xdr:col>
      <xdr:colOff>114300</xdr:colOff>
      <xdr:row>35</xdr:row>
      <xdr:rowOff>27305</xdr:rowOff>
    </xdr:to>
    <xdr:cxnSp macro="">
      <xdr:nvCxnSpPr>
        <xdr:cNvPr id="70" name="直線コネクタ 69"/>
        <xdr:cNvCxnSpPr/>
      </xdr:nvCxnSpPr>
      <xdr:spPr>
        <a:xfrm flipV="1">
          <a:off x="1047750" y="5605145"/>
          <a:ext cx="8128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809750" y="5878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17145</xdr:rowOff>
    </xdr:from>
    <xdr:ext cx="534035" cy="248920"/>
    <xdr:sp macro="" textlink="">
      <xdr:nvSpPr>
        <xdr:cNvPr id="72" name="テキスト ボックス 71"/>
        <xdr:cNvSpPr txBox="1"/>
      </xdr:nvSpPr>
      <xdr:spPr>
        <a:xfrm>
          <a:off x="1609090" y="59670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61595</xdr:rowOff>
    </xdr:from>
    <xdr:to xmlns:xdr="http://schemas.openxmlformats.org/drawingml/2006/spreadsheetDrawing">
      <xdr:col>6</xdr:col>
      <xdr:colOff>38100</xdr:colOff>
      <xdr:row>36</xdr:row>
      <xdr:rowOff>160020</xdr:rowOff>
    </xdr:to>
    <xdr:sp macro="" textlink="">
      <xdr:nvSpPr>
        <xdr:cNvPr id="73" name="フローチャート: 判断 72"/>
        <xdr:cNvSpPr/>
      </xdr:nvSpPr>
      <xdr:spPr>
        <a:xfrm>
          <a:off x="1000125" y="60115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151130</xdr:rowOff>
    </xdr:from>
    <xdr:ext cx="534035" cy="248920"/>
    <xdr:sp macro="" textlink="">
      <xdr:nvSpPr>
        <xdr:cNvPr id="74" name="テキスト ボックス 73"/>
        <xdr:cNvSpPr txBox="1"/>
      </xdr:nvSpPr>
      <xdr:spPr>
        <a:xfrm>
          <a:off x="799465" y="61010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160020</xdr:rowOff>
    </xdr:from>
    <xdr:to xmlns:xdr="http://schemas.openxmlformats.org/drawingml/2006/spreadsheetDrawing">
      <xdr:col>24</xdr:col>
      <xdr:colOff>114300</xdr:colOff>
      <xdr:row>33</xdr:row>
      <xdr:rowOff>92710</xdr:rowOff>
    </xdr:to>
    <xdr:sp macro="" textlink="">
      <xdr:nvSpPr>
        <xdr:cNvPr id="80" name="楕円 79"/>
        <xdr:cNvSpPr/>
      </xdr:nvSpPr>
      <xdr:spPr>
        <a:xfrm>
          <a:off x="4203700" y="544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17145</xdr:rowOff>
    </xdr:from>
    <xdr:ext cx="534670" cy="248920"/>
    <xdr:sp macro="" textlink="">
      <xdr:nvSpPr>
        <xdr:cNvPr id="81" name="人件費該当値テキスト"/>
        <xdr:cNvSpPr txBox="1"/>
      </xdr:nvSpPr>
      <xdr:spPr>
        <a:xfrm>
          <a:off x="4305300" y="53066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18415</xdr:rowOff>
    </xdr:from>
    <xdr:to xmlns:xdr="http://schemas.openxmlformats.org/drawingml/2006/spreadsheetDrawing">
      <xdr:col>20</xdr:col>
      <xdr:colOff>38100</xdr:colOff>
      <xdr:row>33</xdr:row>
      <xdr:rowOff>116205</xdr:rowOff>
    </xdr:to>
    <xdr:sp macro="" textlink="">
      <xdr:nvSpPr>
        <xdr:cNvPr id="82" name="楕円 81"/>
        <xdr:cNvSpPr/>
      </xdr:nvSpPr>
      <xdr:spPr>
        <a:xfrm>
          <a:off x="3444875" y="5473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132080</xdr:rowOff>
    </xdr:from>
    <xdr:ext cx="534035" cy="249555"/>
    <xdr:sp macro="" textlink="">
      <xdr:nvSpPr>
        <xdr:cNvPr id="83" name="テキスト ボックス 82"/>
        <xdr:cNvSpPr txBox="1"/>
      </xdr:nvSpPr>
      <xdr:spPr>
        <a:xfrm>
          <a:off x="3244215" y="52565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2540</xdr:rowOff>
    </xdr:from>
    <xdr:to xmlns:xdr="http://schemas.openxmlformats.org/drawingml/2006/spreadsheetDrawing">
      <xdr:col>15</xdr:col>
      <xdr:colOff>101600</xdr:colOff>
      <xdr:row>33</xdr:row>
      <xdr:rowOff>100330</xdr:rowOff>
    </xdr:to>
    <xdr:sp macro="" textlink="">
      <xdr:nvSpPr>
        <xdr:cNvPr id="84" name="楕円 83"/>
        <xdr:cNvSpPr/>
      </xdr:nvSpPr>
      <xdr:spPr>
        <a:xfrm>
          <a:off x="2619375" y="545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116205</xdr:rowOff>
    </xdr:from>
    <xdr:ext cx="534035" cy="248920"/>
    <xdr:sp macro="" textlink="">
      <xdr:nvSpPr>
        <xdr:cNvPr id="85" name="テキスト ボックス 84"/>
        <xdr:cNvSpPr txBox="1"/>
      </xdr:nvSpPr>
      <xdr:spPr>
        <a:xfrm>
          <a:off x="2434590" y="52406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101600</xdr:rowOff>
    </xdr:from>
    <xdr:to xmlns:xdr="http://schemas.openxmlformats.org/drawingml/2006/spreadsheetDrawing">
      <xdr:col>10</xdr:col>
      <xdr:colOff>165100</xdr:colOff>
      <xdr:row>34</xdr:row>
      <xdr:rowOff>34290</xdr:rowOff>
    </xdr:to>
    <xdr:sp macro="" textlink="">
      <xdr:nvSpPr>
        <xdr:cNvPr id="86" name="楕円 85"/>
        <xdr:cNvSpPr/>
      </xdr:nvSpPr>
      <xdr:spPr>
        <a:xfrm>
          <a:off x="1809750" y="55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50165</xdr:rowOff>
    </xdr:from>
    <xdr:ext cx="534035" cy="248920"/>
    <xdr:sp macro="" textlink="">
      <xdr:nvSpPr>
        <xdr:cNvPr id="87" name="テキスト ボックス 86"/>
        <xdr:cNvSpPr txBox="1"/>
      </xdr:nvSpPr>
      <xdr:spPr>
        <a:xfrm>
          <a:off x="1609090" y="53397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142875</xdr:rowOff>
    </xdr:from>
    <xdr:to xmlns:xdr="http://schemas.openxmlformats.org/drawingml/2006/spreadsheetDrawing">
      <xdr:col>6</xdr:col>
      <xdr:colOff>38100</xdr:colOff>
      <xdr:row>35</xdr:row>
      <xdr:rowOff>75565</xdr:rowOff>
    </xdr:to>
    <xdr:sp macro="" textlink="">
      <xdr:nvSpPr>
        <xdr:cNvPr id="88" name="楕円 87"/>
        <xdr:cNvSpPr/>
      </xdr:nvSpPr>
      <xdr:spPr>
        <a:xfrm>
          <a:off x="1000125" y="5762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92075</xdr:rowOff>
    </xdr:from>
    <xdr:ext cx="534035" cy="248920"/>
    <xdr:sp macro="" textlink="">
      <xdr:nvSpPr>
        <xdr:cNvPr id="89" name="テキスト ボックス 88"/>
        <xdr:cNvSpPr txBox="1"/>
      </xdr:nvSpPr>
      <xdr:spPr>
        <a:xfrm>
          <a:off x="799465" y="55467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30860" cy="248920"/>
    <xdr:sp macro="" textlink="">
      <xdr:nvSpPr>
        <xdr:cNvPr id="106" name="テキスト ボックス 105"/>
        <xdr:cNvSpPr txBox="1"/>
      </xdr:nvSpPr>
      <xdr:spPr>
        <a:xfrm>
          <a:off x="2146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10" name="テキスト ボックス 109"/>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59</xdr:row>
      <xdr:rowOff>10795</xdr:rowOff>
    </xdr:to>
    <xdr:cxnSp macro="">
      <xdr:nvCxnSpPr>
        <xdr:cNvPr id="116" name="直線コネクタ 115"/>
        <xdr:cNvCxnSpPr/>
      </xdr:nvCxnSpPr>
      <xdr:spPr>
        <a:xfrm flipV="1">
          <a:off x="4252595" y="82816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49555"/>
    <xdr:sp macro="" textlink="">
      <xdr:nvSpPr>
        <xdr:cNvPr id="117" name="物件費最小値テキスト"/>
        <xdr:cNvSpPr txBox="1"/>
      </xdr:nvSpPr>
      <xdr:spPr>
        <a:xfrm>
          <a:off x="4305300" y="9761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8" name="直線コネクタ 117"/>
        <xdr:cNvCxnSpPr/>
      </xdr:nvCxnSpPr>
      <xdr:spPr>
        <a:xfrm>
          <a:off x="4181475" y="9758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133985</xdr:rowOff>
    </xdr:from>
    <xdr:ext cx="598805" cy="249555"/>
    <xdr:sp macro="" textlink="">
      <xdr:nvSpPr>
        <xdr:cNvPr id="119" name="物件費最大値テキスト"/>
        <xdr:cNvSpPr txBox="1"/>
      </xdr:nvSpPr>
      <xdr:spPr>
        <a:xfrm>
          <a:off x="4305300" y="8065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20" name="直線コネクタ 119"/>
        <xdr:cNvCxnSpPr/>
      </xdr:nvCxnSpPr>
      <xdr:spPr>
        <a:xfrm>
          <a:off x="4181475" y="8281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128270</xdr:rowOff>
    </xdr:from>
    <xdr:to xmlns:xdr="http://schemas.openxmlformats.org/drawingml/2006/spreadsheetDrawing">
      <xdr:col>24</xdr:col>
      <xdr:colOff>63500</xdr:colOff>
      <xdr:row>55</xdr:row>
      <xdr:rowOff>159385</xdr:rowOff>
    </xdr:to>
    <xdr:cxnSp macro="">
      <xdr:nvCxnSpPr>
        <xdr:cNvPr id="121" name="直線コネクタ 120"/>
        <xdr:cNvCxnSpPr/>
      </xdr:nvCxnSpPr>
      <xdr:spPr>
        <a:xfrm>
          <a:off x="3492500" y="921512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71755</xdr:rowOff>
    </xdr:from>
    <xdr:ext cx="534670" cy="249555"/>
    <xdr:sp macro="" textlink="">
      <xdr:nvSpPr>
        <xdr:cNvPr id="122" name="物件費平均値テキスト"/>
        <xdr:cNvSpPr txBox="1"/>
      </xdr:nvSpPr>
      <xdr:spPr>
        <a:xfrm>
          <a:off x="4305300" y="93237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93345</xdr:rowOff>
    </xdr:from>
    <xdr:to xmlns:xdr="http://schemas.openxmlformats.org/drawingml/2006/spreadsheetDrawing">
      <xdr:col>24</xdr:col>
      <xdr:colOff>114300</xdr:colOff>
      <xdr:row>57</xdr:row>
      <xdr:rowOff>26035</xdr:rowOff>
    </xdr:to>
    <xdr:sp macro="" textlink="">
      <xdr:nvSpPr>
        <xdr:cNvPr id="123" name="フローチャート: 判断 122"/>
        <xdr:cNvSpPr/>
      </xdr:nvSpPr>
      <xdr:spPr>
        <a:xfrm>
          <a:off x="4203700" y="934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128270</xdr:rowOff>
    </xdr:from>
    <xdr:to xmlns:xdr="http://schemas.openxmlformats.org/drawingml/2006/spreadsheetDrawing">
      <xdr:col>19</xdr:col>
      <xdr:colOff>174625</xdr:colOff>
      <xdr:row>56</xdr:row>
      <xdr:rowOff>3175</xdr:rowOff>
    </xdr:to>
    <xdr:cxnSp macro="">
      <xdr:nvCxnSpPr>
        <xdr:cNvPr id="124" name="直線コネクタ 123"/>
        <xdr:cNvCxnSpPr/>
      </xdr:nvCxnSpPr>
      <xdr:spPr>
        <a:xfrm flipV="1">
          <a:off x="2670175" y="921512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79375</xdr:rowOff>
    </xdr:from>
    <xdr:to xmlns:xdr="http://schemas.openxmlformats.org/drawingml/2006/spreadsheetDrawing">
      <xdr:col>20</xdr:col>
      <xdr:colOff>38100</xdr:colOff>
      <xdr:row>57</xdr:row>
      <xdr:rowOff>12065</xdr:rowOff>
    </xdr:to>
    <xdr:sp macro="" textlink="">
      <xdr:nvSpPr>
        <xdr:cNvPr id="125" name="フローチャート: 判断 124"/>
        <xdr:cNvSpPr/>
      </xdr:nvSpPr>
      <xdr:spPr>
        <a:xfrm>
          <a:off x="3444875" y="9331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3810</xdr:rowOff>
    </xdr:from>
    <xdr:ext cx="534035" cy="249555"/>
    <xdr:sp macro="" textlink="">
      <xdr:nvSpPr>
        <xdr:cNvPr id="126" name="テキスト ボックス 125"/>
        <xdr:cNvSpPr txBox="1"/>
      </xdr:nvSpPr>
      <xdr:spPr>
        <a:xfrm>
          <a:off x="3244215" y="94208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3175</xdr:rowOff>
    </xdr:from>
    <xdr:to xmlns:xdr="http://schemas.openxmlformats.org/drawingml/2006/spreadsheetDrawing">
      <xdr:col>15</xdr:col>
      <xdr:colOff>50800</xdr:colOff>
      <xdr:row>56</xdr:row>
      <xdr:rowOff>151130</xdr:rowOff>
    </xdr:to>
    <xdr:cxnSp macro="">
      <xdr:nvCxnSpPr>
        <xdr:cNvPr id="127" name="直線コネクタ 126"/>
        <xdr:cNvCxnSpPr/>
      </xdr:nvCxnSpPr>
      <xdr:spPr>
        <a:xfrm flipV="1">
          <a:off x="1860550" y="9255125"/>
          <a:ext cx="80962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123190</xdr:rowOff>
    </xdr:from>
    <xdr:to xmlns:xdr="http://schemas.openxmlformats.org/drawingml/2006/spreadsheetDrawing">
      <xdr:col>15</xdr:col>
      <xdr:colOff>101600</xdr:colOff>
      <xdr:row>57</xdr:row>
      <xdr:rowOff>55880</xdr:rowOff>
    </xdr:to>
    <xdr:sp macro="" textlink="">
      <xdr:nvSpPr>
        <xdr:cNvPr id="128" name="フローチャート: 判断 127"/>
        <xdr:cNvSpPr/>
      </xdr:nvSpPr>
      <xdr:spPr>
        <a:xfrm>
          <a:off x="2619375" y="937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47625</xdr:rowOff>
    </xdr:from>
    <xdr:ext cx="534035" cy="249555"/>
    <xdr:sp macro="" textlink="">
      <xdr:nvSpPr>
        <xdr:cNvPr id="129" name="テキスト ボックス 128"/>
        <xdr:cNvSpPr txBox="1"/>
      </xdr:nvSpPr>
      <xdr:spPr>
        <a:xfrm>
          <a:off x="2434590" y="94646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86995</xdr:rowOff>
    </xdr:from>
    <xdr:to xmlns:xdr="http://schemas.openxmlformats.org/drawingml/2006/spreadsheetDrawing">
      <xdr:col>10</xdr:col>
      <xdr:colOff>114300</xdr:colOff>
      <xdr:row>56</xdr:row>
      <xdr:rowOff>151130</xdr:rowOff>
    </xdr:to>
    <xdr:cxnSp macro="">
      <xdr:nvCxnSpPr>
        <xdr:cNvPr id="130" name="直線コネクタ 129"/>
        <xdr:cNvCxnSpPr/>
      </xdr:nvCxnSpPr>
      <xdr:spPr>
        <a:xfrm>
          <a:off x="1047750" y="933894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98425</xdr:rowOff>
    </xdr:to>
    <xdr:sp macro="" textlink="">
      <xdr:nvSpPr>
        <xdr:cNvPr id="131" name="フローチャート: 判断 130"/>
        <xdr:cNvSpPr/>
      </xdr:nvSpPr>
      <xdr:spPr>
        <a:xfrm>
          <a:off x="1809750" y="941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90170</xdr:rowOff>
    </xdr:from>
    <xdr:ext cx="534035" cy="248920"/>
    <xdr:sp macro="" textlink="">
      <xdr:nvSpPr>
        <xdr:cNvPr id="132" name="テキスト ボックス 131"/>
        <xdr:cNvSpPr txBox="1"/>
      </xdr:nvSpPr>
      <xdr:spPr>
        <a:xfrm>
          <a:off x="1609090" y="9507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xdr:rowOff>
    </xdr:from>
    <xdr:to xmlns:xdr="http://schemas.openxmlformats.org/drawingml/2006/spreadsheetDrawing">
      <xdr:col>6</xdr:col>
      <xdr:colOff>38100</xdr:colOff>
      <xdr:row>57</xdr:row>
      <xdr:rowOff>112395</xdr:rowOff>
    </xdr:to>
    <xdr:sp macro="" textlink="">
      <xdr:nvSpPr>
        <xdr:cNvPr id="133" name="フローチャート: 判断 132"/>
        <xdr:cNvSpPr/>
      </xdr:nvSpPr>
      <xdr:spPr>
        <a:xfrm>
          <a:off x="1000125" y="9431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104140</xdr:rowOff>
    </xdr:from>
    <xdr:ext cx="534035" cy="249555"/>
    <xdr:sp macro="" textlink="">
      <xdr:nvSpPr>
        <xdr:cNvPr id="134" name="テキスト ボックス 133"/>
        <xdr:cNvSpPr txBox="1"/>
      </xdr:nvSpPr>
      <xdr:spPr>
        <a:xfrm>
          <a:off x="799465" y="9521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109855</xdr:rowOff>
    </xdr:from>
    <xdr:to xmlns:xdr="http://schemas.openxmlformats.org/drawingml/2006/spreadsheetDrawing">
      <xdr:col>24</xdr:col>
      <xdr:colOff>114300</xdr:colOff>
      <xdr:row>56</xdr:row>
      <xdr:rowOff>42545</xdr:rowOff>
    </xdr:to>
    <xdr:sp macro="" textlink="">
      <xdr:nvSpPr>
        <xdr:cNvPr id="140" name="楕円 139"/>
        <xdr:cNvSpPr/>
      </xdr:nvSpPr>
      <xdr:spPr>
        <a:xfrm>
          <a:off x="4203700" y="919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132080</xdr:rowOff>
    </xdr:from>
    <xdr:ext cx="534670" cy="249555"/>
    <xdr:sp macro="" textlink="">
      <xdr:nvSpPr>
        <xdr:cNvPr id="141" name="物件費該当値テキスト"/>
        <xdr:cNvSpPr txBox="1"/>
      </xdr:nvSpPr>
      <xdr:spPr>
        <a:xfrm>
          <a:off x="4305300" y="90538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79375</xdr:rowOff>
    </xdr:from>
    <xdr:to xmlns:xdr="http://schemas.openxmlformats.org/drawingml/2006/spreadsheetDrawing">
      <xdr:col>20</xdr:col>
      <xdr:colOff>38100</xdr:colOff>
      <xdr:row>56</xdr:row>
      <xdr:rowOff>12065</xdr:rowOff>
    </xdr:to>
    <xdr:sp macro="" textlink="">
      <xdr:nvSpPr>
        <xdr:cNvPr id="142" name="楕円 141"/>
        <xdr:cNvSpPr/>
      </xdr:nvSpPr>
      <xdr:spPr>
        <a:xfrm>
          <a:off x="3444875" y="9166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27940</xdr:rowOff>
    </xdr:from>
    <xdr:ext cx="534035" cy="248920"/>
    <xdr:sp macro="" textlink="">
      <xdr:nvSpPr>
        <xdr:cNvPr id="143" name="テキスト ボックス 142"/>
        <xdr:cNvSpPr txBox="1"/>
      </xdr:nvSpPr>
      <xdr:spPr>
        <a:xfrm>
          <a:off x="3244215" y="8949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119380</xdr:rowOff>
    </xdr:from>
    <xdr:to xmlns:xdr="http://schemas.openxmlformats.org/drawingml/2006/spreadsheetDrawing">
      <xdr:col>15</xdr:col>
      <xdr:colOff>101600</xdr:colOff>
      <xdr:row>56</xdr:row>
      <xdr:rowOff>52070</xdr:rowOff>
    </xdr:to>
    <xdr:sp macro="" textlink="">
      <xdr:nvSpPr>
        <xdr:cNvPr id="144" name="楕円 143"/>
        <xdr:cNvSpPr/>
      </xdr:nvSpPr>
      <xdr:spPr>
        <a:xfrm>
          <a:off x="2619375" y="920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67945</xdr:rowOff>
    </xdr:from>
    <xdr:ext cx="534035" cy="249555"/>
    <xdr:sp macro="" textlink="">
      <xdr:nvSpPr>
        <xdr:cNvPr id="145" name="テキスト ボックス 144"/>
        <xdr:cNvSpPr txBox="1"/>
      </xdr:nvSpPr>
      <xdr:spPr>
        <a:xfrm>
          <a:off x="2434590" y="8989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102235</xdr:rowOff>
    </xdr:from>
    <xdr:to xmlns:xdr="http://schemas.openxmlformats.org/drawingml/2006/spreadsheetDrawing">
      <xdr:col>10</xdr:col>
      <xdr:colOff>165100</xdr:colOff>
      <xdr:row>57</xdr:row>
      <xdr:rowOff>34925</xdr:rowOff>
    </xdr:to>
    <xdr:sp macro="" textlink="">
      <xdr:nvSpPr>
        <xdr:cNvPr id="146" name="楕円 145"/>
        <xdr:cNvSpPr/>
      </xdr:nvSpPr>
      <xdr:spPr>
        <a:xfrm>
          <a:off x="1809750"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50800</xdr:rowOff>
    </xdr:from>
    <xdr:ext cx="534035" cy="248920"/>
    <xdr:sp macro="" textlink="">
      <xdr:nvSpPr>
        <xdr:cNvPr id="147" name="テキスト ボックス 146"/>
        <xdr:cNvSpPr txBox="1"/>
      </xdr:nvSpPr>
      <xdr:spPr>
        <a:xfrm>
          <a:off x="1609090" y="91376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38100</xdr:rowOff>
    </xdr:from>
    <xdr:to xmlns:xdr="http://schemas.openxmlformats.org/drawingml/2006/spreadsheetDrawing">
      <xdr:col>6</xdr:col>
      <xdr:colOff>38100</xdr:colOff>
      <xdr:row>56</xdr:row>
      <xdr:rowOff>135890</xdr:rowOff>
    </xdr:to>
    <xdr:sp macro="" textlink="">
      <xdr:nvSpPr>
        <xdr:cNvPr id="148" name="楕円 147"/>
        <xdr:cNvSpPr/>
      </xdr:nvSpPr>
      <xdr:spPr>
        <a:xfrm>
          <a:off x="1000125" y="9290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151765</xdr:rowOff>
    </xdr:from>
    <xdr:ext cx="534035" cy="248920"/>
    <xdr:sp macro="" textlink="">
      <xdr:nvSpPr>
        <xdr:cNvPr id="149" name="テキスト ボックス 148"/>
        <xdr:cNvSpPr txBox="1"/>
      </xdr:nvSpPr>
      <xdr:spPr>
        <a:xfrm>
          <a:off x="799465" y="90735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1" name="テキスト ボックス 160"/>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63" name="テキスト ボックス 162"/>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5" name="テキスト ボックス 164"/>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7" name="テキスト ボックス 166"/>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55880</xdr:rowOff>
    </xdr:from>
    <xdr:to xmlns:xdr="http://schemas.openxmlformats.org/drawingml/2006/spreadsheetDrawing">
      <xdr:col>24</xdr:col>
      <xdr:colOff>62865</xdr:colOff>
      <xdr:row>78</xdr:row>
      <xdr:rowOff>99060</xdr:rowOff>
    </xdr:to>
    <xdr:cxnSp macro="">
      <xdr:nvCxnSpPr>
        <xdr:cNvPr id="171" name="直線コネクタ 170"/>
        <xdr:cNvCxnSpPr/>
      </xdr:nvCxnSpPr>
      <xdr:spPr>
        <a:xfrm flipV="1">
          <a:off x="4252595" y="1194943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102870</xdr:rowOff>
    </xdr:from>
    <xdr:ext cx="378460" cy="249555"/>
    <xdr:sp macro="" textlink="">
      <xdr:nvSpPr>
        <xdr:cNvPr id="172" name="維持補修費最小値テキスト"/>
        <xdr:cNvSpPr txBox="1"/>
      </xdr:nvSpPr>
      <xdr:spPr>
        <a:xfrm>
          <a:off x="4305300" y="129870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99060</xdr:rowOff>
    </xdr:from>
    <xdr:to xmlns:xdr="http://schemas.openxmlformats.org/drawingml/2006/spreadsheetDrawing">
      <xdr:col>24</xdr:col>
      <xdr:colOff>152400</xdr:colOff>
      <xdr:row>78</xdr:row>
      <xdr:rowOff>99060</xdr:rowOff>
    </xdr:to>
    <xdr:cxnSp macro="">
      <xdr:nvCxnSpPr>
        <xdr:cNvPr id="173" name="直線コネクタ 172"/>
        <xdr:cNvCxnSpPr/>
      </xdr:nvCxnSpPr>
      <xdr:spPr>
        <a:xfrm>
          <a:off x="4181475" y="12983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4445</xdr:rowOff>
    </xdr:from>
    <xdr:ext cx="534670" cy="249555"/>
    <xdr:sp macro="" textlink="">
      <xdr:nvSpPr>
        <xdr:cNvPr id="174" name="維持補修費最大値テキスト"/>
        <xdr:cNvSpPr txBox="1"/>
      </xdr:nvSpPr>
      <xdr:spPr>
        <a:xfrm>
          <a:off x="4305300" y="11732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55880</xdr:rowOff>
    </xdr:from>
    <xdr:to xmlns:xdr="http://schemas.openxmlformats.org/drawingml/2006/spreadsheetDrawing">
      <xdr:col>24</xdr:col>
      <xdr:colOff>152400</xdr:colOff>
      <xdr:row>72</xdr:row>
      <xdr:rowOff>55880</xdr:rowOff>
    </xdr:to>
    <xdr:cxnSp macro="">
      <xdr:nvCxnSpPr>
        <xdr:cNvPr id="175" name="直線コネクタ 174"/>
        <xdr:cNvCxnSpPr/>
      </xdr:nvCxnSpPr>
      <xdr:spPr>
        <a:xfrm>
          <a:off x="4181475" y="11949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73</xdr:row>
      <xdr:rowOff>131445</xdr:rowOff>
    </xdr:from>
    <xdr:to xmlns:xdr="http://schemas.openxmlformats.org/drawingml/2006/spreadsheetDrawing">
      <xdr:col>24</xdr:col>
      <xdr:colOff>63500</xdr:colOff>
      <xdr:row>76</xdr:row>
      <xdr:rowOff>1270</xdr:rowOff>
    </xdr:to>
    <xdr:cxnSp macro="">
      <xdr:nvCxnSpPr>
        <xdr:cNvPr id="176" name="直線コネクタ 175"/>
        <xdr:cNvCxnSpPr/>
      </xdr:nvCxnSpPr>
      <xdr:spPr>
        <a:xfrm>
          <a:off x="3492500" y="12190095"/>
          <a:ext cx="762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3810</xdr:rowOff>
    </xdr:from>
    <xdr:ext cx="469900" cy="249555"/>
    <xdr:sp macro="" textlink="">
      <xdr:nvSpPr>
        <xdr:cNvPr id="177" name="維持補修費平均値テキスト"/>
        <xdr:cNvSpPr txBox="1"/>
      </xdr:nvSpPr>
      <xdr:spPr>
        <a:xfrm>
          <a:off x="4305300" y="127228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24765</xdr:rowOff>
    </xdr:from>
    <xdr:to xmlns:xdr="http://schemas.openxmlformats.org/drawingml/2006/spreadsheetDrawing">
      <xdr:col>24</xdr:col>
      <xdr:colOff>114300</xdr:colOff>
      <xdr:row>77</xdr:row>
      <xdr:rowOff>122555</xdr:rowOff>
    </xdr:to>
    <xdr:sp macro="" textlink="">
      <xdr:nvSpPr>
        <xdr:cNvPr id="178" name="フローチャート: 判断 177"/>
        <xdr:cNvSpPr/>
      </xdr:nvSpPr>
      <xdr:spPr>
        <a:xfrm>
          <a:off x="4203700" y="1274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157480</xdr:rowOff>
    </xdr:from>
    <xdr:to xmlns:xdr="http://schemas.openxmlformats.org/drawingml/2006/spreadsheetDrawing">
      <xdr:col>19</xdr:col>
      <xdr:colOff>174625</xdr:colOff>
      <xdr:row>73</xdr:row>
      <xdr:rowOff>131445</xdr:rowOff>
    </xdr:to>
    <xdr:cxnSp macro="">
      <xdr:nvCxnSpPr>
        <xdr:cNvPr id="179" name="直線コネクタ 178"/>
        <xdr:cNvCxnSpPr/>
      </xdr:nvCxnSpPr>
      <xdr:spPr>
        <a:xfrm>
          <a:off x="2670175" y="12051030"/>
          <a:ext cx="8223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159385</xdr:rowOff>
    </xdr:from>
    <xdr:to xmlns:xdr="http://schemas.openxmlformats.org/drawingml/2006/spreadsheetDrawing">
      <xdr:col>20</xdr:col>
      <xdr:colOff>38100</xdr:colOff>
      <xdr:row>77</xdr:row>
      <xdr:rowOff>92075</xdr:rowOff>
    </xdr:to>
    <xdr:sp macro="" textlink="">
      <xdr:nvSpPr>
        <xdr:cNvPr id="180" name="フローチャート: 判断 179"/>
        <xdr:cNvSpPr/>
      </xdr:nvSpPr>
      <xdr:spPr>
        <a:xfrm>
          <a:off x="3444875" y="12713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83185</xdr:rowOff>
    </xdr:from>
    <xdr:ext cx="469265" cy="248920"/>
    <xdr:sp macro="" textlink="">
      <xdr:nvSpPr>
        <xdr:cNvPr id="181" name="テキスト ボックス 180"/>
        <xdr:cNvSpPr txBox="1"/>
      </xdr:nvSpPr>
      <xdr:spPr>
        <a:xfrm>
          <a:off x="3276600" y="12802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157480</xdr:rowOff>
    </xdr:from>
    <xdr:to xmlns:xdr="http://schemas.openxmlformats.org/drawingml/2006/spreadsheetDrawing">
      <xdr:col>15</xdr:col>
      <xdr:colOff>50800</xdr:colOff>
      <xdr:row>74</xdr:row>
      <xdr:rowOff>100330</xdr:rowOff>
    </xdr:to>
    <xdr:cxnSp macro="">
      <xdr:nvCxnSpPr>
        <xdr:cNvPr id="182" name="直線コネクタ 181"/>
        <xdr:cNvCxnSpPr/>
      </xdr:nvCxnSpPr>
      <xdr:spPr>
        <a:xfrm flipV="1">
          <a:off x="1860550" y="12051030"/>
          <a:ext cx="809625"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97790</xdr:rowOff>
    </xdr:to>
    <xdr:sp macro="" textlink="">
      <xdr:nvSpPr>
        <xdr:cNvPr id="183" name="フローチャート: 判断 182"/>
        <xdr:cNvSpPr/>
      </xdr:nvSpPr>
      <xdr:spPr>
        <a:xfrm>
          <a:off x="2619375"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89535</xdr:rowOff>
    </xdr:from>
    <xdr:ext cx="469265" cy="248920"/>
    <xdr:sp macro="" textlink="">
      <xdr:nvSpPr>
        <xdr:cNvPr id="184" name="テキスト ボックス 183"/>
        <xdr:cNvSpPr txBox="1"/>
      </xdr:nvSpPr>
      <xdr:spPr>
        <a:xfrm>
          <a:off x="2451100" y="12808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74</xdr:row>
      <xdr:rowOff>100330</xdr:rowOff>
    </xdr:from>
    <xdr:to xmlns:xdr="http://schemas.openxmlformats.org/drawingml/2006/spreadsheetDrawing">
      <xdr:col>10</xdr:col>
      <xdr:colOff>114300</xdr:colOff>
      <xdr:row>76</xdr:row>
      <xdr:rowOff>83185</xdr:rowOff>
    </xdr:to>
    <xdr:cxnSp macro="">
      <xdr:nvCxnSpPr>
        <xdr:cNvPr id="185" name="直線コネクタ 184"/>
        <xdr:cNvCxnSpPr/>
      </xdr:nvCxnSpPr>
      <xdr:spPr>
        <a:xfrm flipV="1">
          <a:off x="1047750" y="12324080"/>
          <a:ext cx="8128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133985</xdr:rowOff>
    </xdr:to>
    <xdr:sp macro="" textlink="">
      <xdr:nvSpPr>
        <xdr:cNvPr id="186" name="フローチャート: 判断 185"/>
        <xdr:cNvSpPr/>
      </xdr:nvSpPr>
      <xdr:spPr>
        <a:xfrm>
          <a:off x="1809750" y="1275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125730</xdr:rowOff>
    </xdr:from>
    <xdr:ext cx="469265" cy="248920"/>
    <xdr:sp macro="" textlink="">
      <xdr:nvSpPr>
        <xdr:cNvPr id="187" name="テキスト ボックス 186"/>
        <xdr:cNvSpPr txBox="1"/>
      </xdr:nvSpPr>
      <xdr:spPr>
        <a:xfrm>
          <a:off x="1641475" y="128447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79375</xdr:rowOff>
    </xdr:from>
    <xdr:to xmlns:xdr="http://schemas.openxmlformats.org/drawingml/2006/spreadsheetDrawing">
      <xdr:col>6</xdr:col>
      <xdr:colOff>38100</xdr:colOff>
      <xdr:row>78</xdr:row>
      <xdr:rowOff>12065</xdr:rowOff>
    </xdr:to>
    <xdr:sp macro="" textlink="">
      <xdr:nvSpPr>
        <xdr:cNvPr id="188" name="フローチャート: 判断 187"/>
        <xdr:cNvSpPr/>
      </xdr:nvSpPr>
      <xdr:spPr>
        <a:xfrm>
          <a:off x="1000125" y="12798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3810</xdr:rowOff>
    </xdr:from>
    <xdr:ext cx="469265" cy="249555"/>
    <xdr:sp macro="" textlink="">
      <xdr:nvSpPr>
        <xdr:cNvPr id="189" name="テキスト ボックス 188"/>
        <xdr:cNvSpPr txBox="1"/>
      </xdr:nvSpPr>
      <xdr:spPr>
        <a:xfrm>
          <a:off x="831850" y="12887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117475</xdr:rowOff>
    </xdr:from>
    <xdr:to xmlns:xdr="http://schemas.openxmlformats.org/drawingml/2006/spreadsheetDrawing">
      <xdr:col>24</xdr:col>
      <xdr:colOff>114300</xdr:colOff>
      <xdr:row>76</xdr:row>
      <xdr:rowOff>50165</xdr:rowOff>
    </xdr:to>
    <xdr:sp macro="" textlink="">
      <xdr:nvSpPr>
        <xdr:cNvPr id="195" name="楕円 194"/>
        <xdr:cNvSpPr/>
      </xdr:nvSpPr>
      <xdr:spPr>
        <a:xfrm>
          <a:off x="4203700" y="12506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139065</xdr:rowOff>
    </xdr:from>
    <xdr:ext cx="534670" cy="249555"/>
    <xdr:sp macro="" textlink="">
      <xdr:nvSpPr>
        <xdr:cNvPr id="196" name="維持補修費該当値テキスト"/>
        <xdr:cNvSpPr txBox="1"/>
      </xdr:nvSpPr>
      <xdr:spPr>
        <a:xfrm>
          <a:off x="4305300" y="12362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83185</xdr:rowOff>
    </xdr:from>
    <xdr:to xmlns:xdr="http://schemas.openxmlformats.org/drawingml/2006/spreadsheetDrawing">
      <xdr:col>20</xdr:col>
      <xdr:colOff>38100</xdr:colOff>
      <xdr:row>74</xdr:row>
      <xdr:rowOff>15240</xdr:rowOff>
    </xdr:to>
    <xdr:sp macro="" textlink="">
      <xdr:nvSpPr>
        <xdr:cNvPr id="197" name="楕円 196"/>
        <xdr:cNvSpPr/>
      </xdr:nvSpPr>
      <xdr:spPr>
        <a:xfrm>
          <a:off x="3444875" y="121418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31115</xdr:rowOff>
    </xdr:from>
    <xdr:ext cx="534035" cy="248920"/>
    <xdr:sp macro="" textlink="">
      <xdr:nvSpPr>
        <xdr:cNvPr id="198" name="テキスト ボックス 197"/>
        <xdr:cNvSpPr txBox="1"/>
      </xdr:nvSpPr>
      <xdr:spPr>
        <a:xfrm>
          <a:off x="3244215" y="11924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107950</xdr:rowOff>
    </xdr:from>
    <xdr:to xmlns:xdr="http://schemas.openxmlformats.org/drawingml/2006/spreadsheetDrawing">
      <xdr:col>15</xdr:col>
      <xdr:colOff>101600</xdr:colOff>
      <xdr:row>73</xdr:row>
      <xdr:rowOff>40640</xdr:rowOff>
    </xdr:to>
    <xdr:sp macro="" textlink="">
      <xdr:nvSpPr>
        <xdr:cNvPr id="199" name="楕円 198"/>
        <xdr:cNvSpPr/>
      </xdr:nvSpPr>
      <xdr:spPr>
        <a:xfrm>
          <a:off x="2619375" y="1200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57150</xdr:rowOff>
    </xdr:from>
    <xdr:ext cx="534035" cy="248920"/>
    <xdr:sp macro="" textlink="">
      <xdr:nvSpPr>
        <xdr:cNvPr id="200" name="テキスト ボックス 199"/>
        <xdr:cNvSpPr txBox="1"/>
      </xdr:nvSpPr>
      <xdr:spPr>
        <a:xfrm>
          <a:off x="2434590" y="117856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51435</xdr:rowOff>
    </xdr:from>
    <xdr:to xmlns:xdr="http://schemas.openxmlformats.org/drawingml/2006/spreadsheetDrawing">
      <xdr:col>10</xdr:col>
      <xdr:colOff>165100</xdr:colOff>
      <xdr:row>74</xdr:row>
      <xdr:rowOff>149225</xdr:rowOff>
    </xdr:to>
    <xdr:sp macro="" textlink="">
      <xdr:nvSpPr>
        <xdr:cNvPr id="201" name="楕円 200"/>
        <xdr:cNvSpPr/>
      </xdr:nvSpPr>
      <xdr:spPr>
        <a:xfrm>
          <a:off x="1809750" y="1227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165100</xdr:rowOff>
    </xdr:from>
    <xdr:ext cx="534035" cy="249555"/>
    <xdr:sp macro="" textlink="">
      <xdr:nvSpPr>
        <xdr:cNvPr id="202" name="テキスト ボックス 201"/>
        <xdr:cNvSpPr txBox="1"/>
      </xdr:nvSpPr>
      <xdr:spPr>
        <a:xfrm>
          <a:off x="1609090" y="12058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34290</xdr:rowOff>
    </xdr:from>
    <xdr:to xmlns:xdr="http://schemas.openxmlformats.org/drawingml/2006/spreadsheetDrawing">
      <xdr:col>6</xdr:col>
      <xdr:colOff>38100</xdr:colOff>
      <xdr:row>76</xdr:row>
      <xdr:rowOff>132080</xdr:rowOff>
    </xdr:to>
    <xdr:sp macro="" textlink="">
      <xdr:nvSpPr>
        <xdr:cNvPr id="203" name="楕円 202"/>
        <xdr:cNvSpPr/>
      </xdr:nvSpPr>
      <xdr:spPr>
        <a:xfrm>
          <a:off x="1000125" y="12588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147955</xdr:rowOff>
    </xdr:from>
    <xdr:ext cx="469265" cy="249555"/>
    <xdr:sp macro="" textlink="">
      <xdr:nvSpPr>
        <xdr:cNvPr id="204" name="テキスト ボックス 203"/>
        <xdr:cNvSpPr txBox="1"/>
      </xdr:nvSpPr>
      <xdr:spPr>
        <a:xfrm>
          <a:off x="831850" y="12371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6985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0860" cy="258445"/>
    <xdr:sp macro="" textlink="">
      <xdr:nvSpPr>
        <xdr:cNvPr id="217" name="テキスト ボックス 216"/>
        <xdr:cNvSpPr txBox="1"/>
      </xdr:nvSpPr>
      <xdr:spPr>
        <a:xfrm>
          <a:off x="214630" y="1639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0860" cy="258445"/>
    <xdr:sp macro="" textlink="">
      <xdr:nvSpPr>
        <xdr:cNvPr id="219" name="テキスト ボックス 218"/>
        <xdr:cNvSpPr txBox="1"/>
      </xdr:nvSpPr>
      <xdr:spPr>
        <a:xfrm>
          <a:off x="21463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698500" y="15970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95630" cy="258445"/>
    <xdr:sp macro="" textlink="">
      <xdr:nvSpPr>
        <xdr:cNvPr id="221" name="テキスト ボックス 220"/>
        <xdr:cNvSpPr txBox="1"/>
      </xdr:nvSpPr>
      <xdr:spPr>
        <a:xfrm>
          <a:off x="16637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3" name="テキスト ボックス 222"/>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698500" y="15398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5630" cy="258445"/>
    <xdr:sp macro="" textlink="">
      <xdr:nvSpPr>
        <xdr:cNvPr id="225" name="テキスト ボックス 224"/>
        <xdr:cNvSpPr txBox="1"/>
      </xdr:nvSpPr>
      <xdr:spPr>
        <a:xfrm>
          <a:off x="166370" y="1525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107315</xdr:rowOff>
    </xdr:from>
    <xdr:ext cx="595630" cy="256540"/>
    <xdr:sp macro="" textlink="">
      <xdr:nvSpPr>
        <xdr:cNvPr id="227" name="テキスト ボックス 226"/>
        <xdr:cNvSpPr txBox="1"/>
      </xdr:nvSpPr>
      <xdr:spPr>
        <a:xfrm>
          <a:off x="166370" y="1497266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134620</xdr:rowOff>
    </xdr:from>
    <xdr:to xmlns:xdr="http://schemas.openxmlformats.org/drawingml/2006/spreadsheetDrawing">
      <xdr:col>28</xdr:col>
      <xdr:colOff>114300</xdr:colOff>
      <xdr:row>89</xdr:row>
      <xdr:rowOff>134620</xdr:rowOff>
    </xdr:to>
    <xdr:cxnSp macro="">
      <xdr:nvCxnSpPr>
        <xdr:cNvPr id="228" name="直線コネクタ 227"/>
        <xdr:cNvCxnSpPr/>
      </xdr:nvCxnSpPr>
      <xdr:spPr>
        <a:xfrm>
          <a:off x="698500" y="1483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162560</xdr:rowOff>
    </xdr:from>
    <xdr:ext cx="595630" cy="248920"/>
    <xdr:sp macro="" textlink="">
      <xdr:nvSpPr>
        <xdr:cNvPr id="229" name="テキスト ボックス 228"/>
        <xdr:cNvSpPr txBox="1"/>
      </xdr:nvSpPr>
      <xdr:spPr>
        <a:xfrm>
          <a:off x="166370" y="14697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31" name="テキスト ボックス 230"/>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117475</xdr:rowOff>
    </xdr:from>
    <xdr:to xmlns:xdr="http://schemas.openxmlformats.org/drawingml/2006/spreadsheetDrawing">
      <xdr:col>24</xdr:col>
      <xdr:colOff>62865</xdr:colOff>
      <xdr:row>98</xdr:row>
      <xdr:rowOff>145415</xdr:rowOff>
    </xdr:to>
    <xdr:cxnSp macro="">
      <xdr:nvCxnSpPr>
        <xdr:cNvPr id="233" name="直線コネクタ 232"/>
        <xdr:cNvCxnSpPr/>
      </xdr:nvCxnSpPr>
      <xdr:spPr>
        <a:xfrm flipV="1">
          <a:off x="4252595" y="1498282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670" cy="259080"/>
    <xdr:sp macro="" textlink="">
      <xdr:nvSpPr>
        <xdr:cNvPr id="234" name="扶助費最小値テキスト"/>
        <xdr:cNvSpPr txBox="1"/>
      </xdr:nvSpPr>
      <xdr:spPr>
        <a:xfrm>
          <a:off x="4305300"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5" name="直線コネクタ 234"/>
        <xdr:cNvCxnSpPr/>
      </xdr:nvCxnSpPr>
      <xdr:spPr>
        <a:xfrm>
          <a:off x="4181475" y="16376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66040</xdr:rowOff>
    </xdr:from>
    <xdr:ext cx="598805" cy="249555"/>
    <xdr:sp macro="" textlink="">
      <xdr:nvSpPr>
        <xdr:cNvPr id="236" name="扶助費最大値テキスト"/>
        <xdr:cNvSpPr txBox="1"/>
      </xdr:nvSpPr>
      <xdr:spPr>
        <a:xfrm>
          <a:off x="4305300" y="14766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117475</xdr:rowOff>
    </xdr:from>
    <xdr:to xmlns:xdr="http://schemas.openxmlformats.org/drawingml/2006/spreadsheetDrawing">
      <xdr:col>24</xdr:col>
      <xdr:colOff>152400</xdr:colOff>
      <xdr:row>90</xdr:row>
      <xdr:rowOff>117475</xdr:rowOff>
    </xdr:to>
    <xdr:cxnSp macro="">
      <xdr:nvCxnSpPr>
        <xdr:cNvPr id="237" name="直線コネクタ 236"/>
        <xdr:cNvCxnSpPr/>
      </xdr:nvCxnSpPr>
      <xdr:spPr>
        <a:xfrm>
          <a:off x="4181475" y="14982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25400</xdr:rowOff>
    </xdr:from>
    <xdr:to xmlns:xdr="http://schemas.openxmlformats.org/drawingml/2006/spreadsheetDrawing">
      <xdr:col>24</xdr:col>
      <xdr:colOff>63500</xdr:colOff>
      <xdr:row>96</xdr:row>
      <xdr:rowOff>11430</xdr:rowOff>
    </xdr:to>
    <xdr:cxnSp macro="">
      <xdr:nvCxnSpPr>
        <xdr:cNvPr id="238" name="直線コネクタ 237"/>
        <xdr:cNvCxnSpPr/>
      </xdr:nvCxnSpPr>
      <xdr:spPr>
        <a:xfrm flipV="1">
          <a:off x="3492500" y="15741650"/>
          <a:ext cx="762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98805" cy="258445"/>
    <xdr:sp macro="" textlink="">
      <xdr:nvSpPr>
        <xdr:cNvPr id="239" name="扶助費平均値テキスト"/>
        <xdr:cNvSpPr txBox="1"/>
      </xdr:nvSpPr>
      <xdr:spPr>
        <a:xfrm>
          <a:off x="4305300" y="15794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99695</xdr:rowOff>
    </xdr:from>
    <xdr:to xmlns:xdr="http://schemas.openxmlformats.org/drawingml/2006/spreadsheetDrawing">
      <xdr:col>24</xdr:col>
      <xdr:colOff>114300</xdr:colOff>
      <xdr:row>96</xdr:row>
      <xdr:rowOff>29845</xdr:rowOff>
    </xdr:to>
    <xdr:sp macro="" textlink="">
      <xdr:nvSpPr>
        <xdr:cNvPr id="240" name="フローチャート: 判断 239"/>
        <xdr:cNvSpPr/>
      </xdr:nvSpPr>
      <xdr:spPr>
        <a:xfrm>
          <a:off x="4203700" y="1581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88900</xdr:rowOff>
    </xdr:from>
    <xdr:to xmlns:xdr="http://schemas.openxmlformats.org/drawingml/2006/spreadsheetDrawing">
      <xdr:col>19</xdr:col>
      <xdr:colOff>174625</xdr:colOff>
      <xdr:row>96</xdr:row>
      <xdr:rowOff>11430</xdr:rowOff>
    </xdr:to>
    <xdr:cxnSp macro="">
      <xdr:nvCxnSpPr>
        <xdr:cNvPr id="241" name="直線コネクタ 240"/>
        <xdr:cNvCxnSpPr/>
      </xdr:nvCxnSpPr>
      <xdr:spPr>
        <a:xfrm>
          <a:off x="2670175" y="15633700"/>
          <a:ext cx="822325"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43180</xdr:rowOff>
    </xdr:from>
    <xdr:to xmlns:xdr="http://schemas.openxmlformats.org/drawingml/2006/spreadsheetDrawing">
      <xdr:col>20</xdr:col>
      <xdr:colOff>38100</xdr:colOff>
      <xdr:row>96</xdr:row>
      <xdr:rowOff>144780</xdr:rowOff>
    </xdr:to>
    <xdr:sp macro="" textlink="">
      <xdr:nvSpPr>
        <xdr:cNvPr id="242" name="フローチャート: 判断 241"/>
        <xdr:cNvSpPr/>
      </xdr:nvSpPr>
      <xdr:spPr>
        <a:xfrm>
          <a:off x="3444875" y="15930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135890</xdr:rowOff>
    </xdr:from>
    <xdr:ext cx="534035" cy="259080"/>
    <xdr:sp macro="" textlink="">
      <xdr:nvSpPr>
        <xdr:cNvPr id="243" name="テキスト ボックス 242"/>
        <xdr:cNvSpPr txBox="1"/>
      </xdr:nvSpPr>
      <xdr:spPr>
        <a:xfrm>
          <a:off x="324421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88900</xdr:rowOff>
    </xdr:from>
    <xdr:to xmlns:xdr="http://schemas.openxmlformats.org/drawingml/2006/spreadsheetDrawing">
      <xdr:col>15</xdr:col>
      <xdr:colOff>50800</xdr:colOff>
      <xdr:row>96</xdr:row>
      <xdr:rowOff>128905</xdr:rowOff>
    </xdr:to>
    <xdr:cxnSp macro="">
      <xdr:nvCxnSpPr>
        <xdr:cNvPr id="244" name="直線コネクタ 243"/>
        <xdr:cNvCxnSpPr/>
      </xdr:nvCxnSpPr>
      <xdr:spPr>
        <a:xfrm flipV="1">
          <a:off x="1860550" y="15633700"/>
          <a:ext cx="809625"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45" name="フローチャート: 判断 244"/>
        <xdr:cNvSpPr/>
      </xdr:nvSpPr>
      <xdr:spPr>
        <a:xfrm>
          <a:off x="2619375" y="1576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136525</xdr:rowOff>
    </xdr:from>
    <xdr:ext cx="598805" cy="258445"/>
    <xdr:sp macro="" textlink="">
      <xdr:nvSpPr>
        <xdr:cNvPr id="246" name="テキスト ボックス 245"/>
        <xdr:cNvSpPr txBox="1"/>
      </xdr:nvSpPr>
      <xdr:spPr>
        <a:xfrm>
          <a:off x="2402205" y="15852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128905</xdr:rowOff>
    </xdr:from>
    <xdr:to xmlns:xdr="http://schemas.openxmlformats.org/drawingml/2006/spreadsheetDrawing">
      <xdr:col>10</xdr:col>
      <xdr:colOff>114300</xdr:colOff>
      <xdr:row>96</xdr:row>
      <xdr:rowOff>143510</xdr:rowOff>
    </xdr:to>
    <xdr:cxnSp macro="">
      <xdr:nvCxnSpPr>
        <xdr:cNvPr id="247" name="直線コネクタ 246"/>
        <xdr:cNvCxnSpPr/>
      </xdr:nvCxnSpPr>
      <xdr:spPr>
        <a:xfrm flipV="1">
          <a:off x="1047750" y="1601660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8" name="フローチャート: 判断 247"/>
        <xdr:cNvSpPr/>
      </xdr:nvSpPr>
      <xdr:spPr>
        <a:xfrm>
          <a:off x="1809750" y="1609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130810</xdr:rowOff>
    </xdr:from>
    <xdr:ext cx="534035" cy="259080"/>
    <xdr:sp macro="" textlink="">
      <xdr:nvSpPr>
        <xdr:cNvPr id="249" name="テキスト ボックス 248"/>
        <xdr:cNvSpPr txBox="1"/>
      </xdr:nvSpPr>
      <xdr:spPr>
        <a:xfrm>
          <a:off x="1609090" y="1618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50" name="フローチャート: 判断 249"/>
        <xdr:cNvSpPr/>
      </xdr:nvSpPr>
      <xdr:spPr>
        <a:xfrm>
          <a:off x="1000125" y="1614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xdr:rowOff>
    </xdr:from>
    <xdr:ext cx="534035" cy="259080"/>
    <xdr:sp macro="" textlink="">
      <xdr:nvSpPr>
        <xdr:cNvPr id="251" name="テキスト ボックス 250"/>
        <xdr:cNvSpPr txBox="1"/>
      </xdr:nvSpPr>
      <xdr:spPr>
        <a:xfrm>
          <a:off x="79946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146050</xdr:rowOff>
    </xdr:from>
    <xdr:to xmlns:xdr="http://schemas.openxmlformats.org/drawingml/2006/spreadsheetDrawing">
      <xdr:col>24</xdr:col>
      <xdr:colOff>114300</xdr:colOff>
      <xdr:row>95</xdr:row>
      <xdr:rowOff>76200</xdr:rowOff>
    </xdr:to>
    <xdr:sp macro="" textlink="">
      <xdr:nvSpPr>
        <xdr:cNvPr id="257" name="楕円 256"/>
        <xdr:cNvSpPr/>
      </xdr:nvSpPr>
      <xdr:spPr>
        <a:xfrm>
          <a:off x="4203700" y="156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169545</xdr:rowOff>
    </xdr:from>
    <xdr:ext cx="598805" cy="258445"/>
    <xdr:sp macro="" textlink="">
      <xdr:nvSpPr>
        <xdr:cNvPr id="258" name="扶助費該当値テキスト"/>
        <xdr:cNvSpPr txBox="1"/>
      </xdr:nvSpPr>
      <xdr:spPr>
        <a:xfrm>
          <a:off x="4305300" y="15542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132080</xdr:rowOff>
    </xdr:from>
    <xdr:to xmlns:xdr="http://schemas.openxmlformats.org/drawingml/2006/spreadsheetDrawing">
      <xdr:col>20</xdr:col>
      <xdr:colOff>38100</xdr:colOff>
      <xdr:row>96</xdr:row>
      <xdr:rowOff>62230</xdr:rowOff>
    </xdr:to>
    <xdr:sp macro="" textlink="">
      <xdr:nvSpPr>
        <xdr:cNvPr id="259" name="楕円 258"/>
        <xdr:cNvSpPr/>
      </xdr:nvSpPr>
      <xdr:spPr>
        <a:xfrm>
          <a:off x="3444875" y="15848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78740</xdr:rowOff>
    </xdr:from>
    <xdr:ext cx="598805" cy="259080"/>
    <xdr:sp macro="" textlink="">
      <xdr:nvSpPr>
        <xdr:cNvPr id="260" name="テキスト ボックス 259"/>
        <xdr:cNvSpPr txBox="1"/>
      </xdr:nvSpPr>
      <xdr:spPr>
        <a:xfrm>
          <a:off x="3211830" y="15623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38100</xdr:rowOff>
    </xdr:from>
    <xdr:to xmlns:xdr="http://schemas.openxmlformats.org/drawingml/2006/spreadsheetDrawing">
      <xdr:col>15</xdr:col>
      <xdr:colOff>101600</xdr:colOff>
      <xdr:row>94</xdr:row>
      <xdr:rowOff>139700</xdr:rowOff>
    </xdr:to>
    <xdr:sp macro="" textlink="">
      <xdr:nvSpPr>
        <xdr:cNvPr id="261" name="楕円 260"/>
        <xdr:cNvSpPr/>
      </xdr:nvSpPr>
      <xdr:spPr>
        <a:xfrm>
          <a:off x="2619375" y="155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156210</xdr:rowOff>
    </xdr:from>
    <xdr:ext cx="598805" cy="258445"/>
    <xdr:sp macro="" textlink="">
      <xdr:nvSpPr>
        <xdr:cNvPr id="262" name="テキスト ボックス 261"/>
        <xdr:cNvSpPr txBox="1"/>
      </xdr:nvSpPr>
      <xdr:spPr>
        <a:xfrm>
          <a:off x="2402205" y="15358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78105</xdr:rowOff>
    </xdr:from>
    <xdr:to xmlns:xdr="http://schemas.openxmlformats.org/drawingml/2006/spreadsheetDrawing">
      <xdr:col>10</xdr:col>
      <xdr:colOff>165100</xdr:colOff>
      <xdr:row>97</xdr:row>
      <xdr:rowOff>8255</xdr:rowOff>
    </xdr:to>
    <xdr:sp macro="" textlink="">
      <xdr:nvSpPr>
        <xdr:cNvPr id="263" name="楕円 262"/>
        <xdr:cNvSpPr/>
      </xdr:nvSpPr>
      <xdr:spPr>
        <a:xfrm>
          <a:off x="180975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24765</xdr:rowOff>
    </xdr:from>
    <xdr:ext cx="534035" cy="259080"/>
    <xdr:sp macro="" textlink="">
      <xdr:nvSpPr>
        <xdr:cNvPr id="264" name="テキスト ボックス 263"/>
        <xdr:cNvSpPr txBox="1"/>
      </xdr:nvSpPr>
      <xdr:spPr>
        <a:xfrm>
          <a:off x="1609090" y="1574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92075</xdr:rowOff>
    </xdr:from>
    <xdr:to xmlns:xdr="http://schemas.openxmlformats.org/drawingml/2006/spreadsheetDrawing">
      <xdr:col>6</xdr:col>
      <xdr:colOff>38100</xdr:colOff>
      <xdr:row>97</xdr:row>
      <xdr:rowOff>22225</xdr:rowOff>
    </xdr:to>
    <xdr:sp macro="" textlink="">
      <xdr:nvSpPr>
        <xdr:cNvPr id="265" name="楕円 264"/>
        <xdr:cNvSpPr/>
      </xdr:nvSpPr>
      <xdr:spPr>
        <a:xfrm>
          <a:off x="1000125" y="15979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38735</xdr:rowOff>
    </xdr:from>
    <xdr:ext cx="534035" cy="259080"/>
    <xdr:sp macro="" textlink="">
      <xdr:nvSpPr>
        <xdr:cNvPr id="266" name="テキスト ボックス 265"/>
        <xdr:cNvSpPr txBox="1"/>
      </xdr:nvSpPr>
      <xdr:spPr>
        <a:xfrm>
          <a:off x="799465"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7" name="正方形/長方形 266"/>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8" name="正方形/長方形 267"/>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0" name="正方形/長方形 269"/>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2" name="正方形/長方形 271"/>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4" name="正方形/長方形 273"/>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5" name="テキスト ボックス 274"/>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6" name="直線コネクタ 275"/>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7" name="テキスト ボックス 276"/>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8" name="直線コネクタ 27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30860" cy="248920"/>
    <xdr:sp macro="" textlink="">
      <xdr:nvSpPr>
        <xdr:cNvPr id="279" name="テキスト ボックス 278"/>
        <xdr:cNvSpPr txBox="1"/>
      </xdr:nvSpPr>
      <xdr:spPr>
        <a:xfrm>
          <a:off x="558038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80" name="直線コネクタ 27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30860" cy="249555"/>
    <xdr:sp macro="" textlink="">
      <xdr:nvSpPr>
        <xdr:cNvPr id="281" name="テキスト ボックス 280"/>
        <xdr:cNvSpPr txBox="1"/>
      </xdr:nvSpPr>
      <xdr:spPr>
        <a:xfrm>
          <a:off x="558038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82" name="直線コネクタ 28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30860" cy="248920"/>
    <xdr:sp macro="" textlink="">
      <xdr:nvSpPr>
        <xdr:cNvPr id="283" name="テキスト ボックス 282"/>
        <xdr:cNvSpPr txBox="1"/>
      </xdr:nvSpPr>
      <xdr:spPr>
        <a:xfrm>
          <a:off x="558038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4" name="直線コネクタ 28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85" name="テキスト ボックス 284"/>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6" name="直線コネクタ 28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8285"/>
    <xdr:sp macro="" textlink="">
      <xdr:nvSpPr>
        <xdr:cNvPr id="287" name="テキスト ボックス 286"/>
        <xdr:cNvSpPr txBox="1"/>
      </xdr:nvSpPr>
      <xdr:spPr>
        <a:xfrm>
          <a:off x="5516245"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8" name="直線コネクタ 28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9" name="テキスト ボックス 288"/>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0" name="直線コネクタ 28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91" name="テキスト ボックス 290"/>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2"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160655</xdr:rowOff>
    </xdr:from>
    <xdr:to xmlns:xdr="http://schemas.openxmlformats.org/drawingml/2006/spreadsheetDrawing">
      <xdr:col>54</xdr:col>
      <xdr:colOff>174625</xdr:colOff>
      <xdr:row>39</xdr:row>
      <xdr:rowOff>95250</xdr:rowOff>
    </xdr:to>
    <xdr:cxnSp macro="">
      <xdr:nvCxnSpPr>
        <xdr:cNvPr id="293" name="直線コネクタ 292"/>
        <xdr:cNvCxnSpPr/>
      </xdr:nvCxnSpPr>
      <xdr:spPr>
        <a:xfrm flipV="1">
          <a:off x="9604375" y="5615305"/>
          <a:ext cx="0" cy="925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534670" cy="249555"/>
    <xdr:sp macro="" textlink="">
      <xdr:nvSpPr>
        <xdr:cNvPr id="294" name="補助費等最小値テキスト"/>
        <xdr:cNvSpPr txBox="1"/>
      </xdr:nvSpPr>
      <xdr:spPr>
        <a:xfrm>
          <a:off x="9655175" y="65443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95" name="直線コネクタ 29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109220</xdr:rowOff>
    </xdr:from>
    <xdr:ext cx="598805" cy="248920"/>
    <xdr:sp macro="" textlink="">
      <xdr:nvSpPr>
        <xdr:cNvPr id="296" name="補助費等最大値テキスト"/>
        <xdr:cNvSpPr txBox="1"/>
      </xdr:nvSpPr>
      <xdr:spPr>
        <a:xfrm>
          <a:off x="9655175" y="53987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160655</xdr:rowOff>
    </xdr:from>
    <xdr:to xmlns:xdr="http://schemas.openxmlformats.org/drawingml/2006/spreadsheetDrawing">
      <xdr:col>55</xdr:col>
      <xdr:colOff>88900</xdr:colOff>
      <xdr:row>33</xdr:row>
      <xdr:rowOff>160655</xdr:rowOff>
    </xdr:to>
    <xdr:cxnSp macro="">
      <xdr:nvCxnSpPr>
        <xdr:cNvPr id="297" name="直線コネクタ 296"/>
        <xdr:cNvCxnSpPr/>
      </xdr:nvCxnSpPr>
      <xdr:spPr>
        <a:xfrm>
          <a:off x="9531350" y="5615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120015</xdr:rowOff>
    </xdr:from>
    <xdr:to xmlns:xdr="http://schemas.openxmlformats.org/drawingml/2006/spreadsheetDrawing">
      <xdr:col>55</xdr:col>
      <xdr:colOff>0</xdr:colOff>
      <xdr:row>36</xdr:row>
      <xdr:rowOff>154940</xdr:rowOff>
    </xdr:to>
    <xdr:cxnSp macro="">
      <xdr:nvCxnSpPr>
        <xdr:cNvPr id="298" name="直線コネクタ 297"/>
        <xdr:cNvCxnSpPr/>
      </xdr:nvCxnSpPr>
      <xdr:spPr>
        <a:xfrm>
          <a:off x="8845550" y="6069965"/>
          <a:ext cx="7588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155575</xdr:rowOff>
    </xdr:from>
    <xdr:ext cx="534670" cy="248920"/>
    <xdr:sp macro="" textlink="">
      <xdr:nvSpPr>
        <xdr:cNvPr id="299" name="補助費等平均値テキスト"/>
        <xdr:cNvSpPr txBox="1"/>
      </xdr:nvSpPr>
      <xdr:spPr>
        <a:xfrm>
          <a:off x="9655175" y="61055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10795</xdr:rowOff>
    </xdr:from>
    <xdr:to xmlns:xdr="http://schemas.openxmlformats.org/drawingml/2006/spreadsheetDrawing">
      <xdr:col>55</xdr:col>
      <xdr:colOff>50800</xdr:colOff>
      <xdr:row>37</xdr:row>
      <xdr:rowOff>108585</xdr:rowOff>
    </xdr:to>
    <xdr:sp macro="" textlink="">
      <xdr:nvSpPr>
        <xdr:cNvPr id="300" name="フローチャート: 判断 299"/>
        <xdr:cNvSpPr/>
      </xdr:nvSpPr>
      <xdr:spPr>
        <a:xfrm>
          <a:off x="9569450" y="6125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120015</xdr:rowOff>
    </xdr:from>
    <xdr:to xmlns:xdr="http://schemas.openxmlformats.org/drawingml/2006/spreadsheetDrawing">
      <xdr:col>50</xdr:col>
      <xdr:colOff>114300</xdr:colOff>
      <xdr:row>37</xdr:row>
      <xdr:rowOff>27305</xdr:rowOff>
    </xdr:to>
    <xdr:cxnSp macro="">
      <xdr:nvCxnSpPr>
        <xdr:cNvPr id="301" name="直線コネクタ 300"/>
        <xdr:cNvCxnSpPr/>
      </xdr:nvCxnSpPr>
      <xdr:spPr>
        <a:xfrm flipV="1">
          <a:off x="8032750" y="6069965"/>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xdr:rowOff>
    </xdr:from>
    <xdr:to xmlns:xdr="http://schemas.openxmlformats.org/drawingml/2006/spreadsheetDrawing">
      <xdr:col>50</xdr:col>
      <xdr:colOff>165100</xdr:colOff>
      <xdr:row>37</xdr:row>
      <xdr:rowOff>106045</xdr:rowOff>
    </xdr:to>
    <xdr:sp macro="" textlink="">
      <xdr:nvSpPr>
        <xdr:cNvPr id="302" name="フローチャート: 判断 301"/>
        <xdr:cNvSpPr/>
      </xdr:nvSpPr>
      <xdr:spPr>
        <a:xfrm>
          <a:off x="879475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97790</xdr:rowOff>
    </xdr:from>
    <xdr:ext cx="534035" cy="249555"/>
    <xdr:sp macro="" textlink="">
      <xdr:nvSpPr>
        <xdr:cNvPr id="303" name="テキスト ボックス 302"/>
        <xdr:cNvSpPr txBox="1"/>
      </xdr:nvSpPr>
      <xdr:spPr>
        <a:xfrm>
          <a:off x="8594090" y="62128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62865</xdr:rowOff>
    </xdr:from>
    <xdr:to xmlns:xdr="http://schemas.openxmlformats.org/drawingml/2006/spreadsheetDrawing">
      <xdr:col>45</xdr:col>
      <xdr:colOff>174625</xdr:colOff>
      <xdr:row>37</xdr:row>
      <xdr:rowOff>27305</xdr:rowOff>
    </xdr:to>
    <xdr:cxnSp macro="">
      <xdr:nvCxnSpPr>
        <xdr:cNvPr id="304" name="直線コネクタ 303"/>
        <xdr:cNvCxnSpPr/>
      </xdr:nvCxnSpPr>
      <xdr:spPr>
        <a:xfrm>
          <a:off x="7210425" y="5022215"/>
          <a:ext cx="822325" cy="1120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41275</xdr:rowOff>
    </xdr:from>
    <xdr:to xmlns:xdr="http://schemas.openxmlformats.org/drawingml/2006/spreadsheetDrawing">
      <xdr:col>46</xdr:col>
      <xdr:colOff>38100</xdr:colOff>
      <xdr:row>37</xdr:row>
      <xdr:rowOff>139065</xdr:rowOff>
    </xdr:to>
    <xdr:sp macro="" textlink="">
      <xdr:nvSpPr>
        <xdr:cNvPr id="305" name="フローチャート: 判断 304"/>
        <xdr:cNvSpPr/>
      </xdr:nvSpPr>
      <xdr:spPr>
        <a:xfrm>
          <a:off x="7985125" y="6156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131445</xdr:rowOff>
    </xdr:from>
    <xdr:ext cx="534035" cy="248920"/>
    <xdr:sp macro="" textlink="">
      <xdr:nvSpPr>
        <xdr:cNvPr id="306" name="テキスト ボックス 305"/>
        <xdr:cNvSpPr txBox="1"/>
      </xdr:nvSpPr>
      <xdr:spPr>
        <a:xfrm>
          <a:off x="7784465" y="62464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62865</xdr:rowOff>
    </xdr:from>
    <xdr:to xmlns:xdr="http://schemas.openxmlformats.org/drawingml/2006/spreadsheetDrawing">
      <xdr:col>41</xdr:col>
      <xdr:colOff>50800</xdr:colOff>
      <xdr:row>37</xdr:row>
      <xdr:rowOff>162560</xdr:rowOff>
    </xdr:to>
    <xdr:cxnSp macro="">
      <xdr:nvCxnSpPr>
        <xdr:cNvPr id="307" name="直線コネクタ 306"/>
        <xdr:cNvCxnSpPr/>
      </xdr:nvCxnSpPr>
      <xdr:spPr>
        <a:xfrm flipV="1">
          <a:off x="6400800" y="5022215"/>
          <a:ext cx="809625" cy="1255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144145</xdr:rowOff>
    </xdr:from>
    <xdr:to xmlns:xdr="http://schemas.openxmlformats.org/drawingml/2006/spreadsheetDrawing">
      <xdr:col>41</xdr:col>
      <xdr:colOff>101600</xdr:colOff>
      <xdr:row>31</xdr:row>
      <xdr:rowOff>76835</xdr:rowOff>
    </xdr:to>
    <xdr:sp macro="" textlink="">
      <xdr:nvSpPr>
        <xdr:cNvPr id="308" name="フローチャート: 判断 307"/>
        <xdr:cNvSpPr/>
      </xdr:nvSpPr>
      <xdr:spPr>
        <a:xfrm>
          <a:off x="7159625" y="510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68580</xdr:rowOff>
    </xdr:from>
    <xdr:ext cx="598805" cy="249555"/>
    <xdr:sp macro="" textlink="">
      <xdr:nvSpPr>
        <xdr:cNvPr id="309" name="テキスト ボックス 308"/>
        <xdr:cNvSpPr txBox="1"/>
      </xdr:nvSpPr>
      <xdr:spPr>
        <a:xfrm>
          <a:off x="6942455" y="519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8255</xdr:rowOff>
    </xdr:from>
    <xdr:to xmlns:xdr="http://schemas.openxmlformats.org/drawingml/2006/spreadsheetDrawing">
      <xdr:col>36</xdr:col>
      <xdr:colOff>165100</xdr:colOff>
      <xdr:row>38</xdr:row>
      <xdr:rowOff>106045</xdr:rowOff>
    </xdr:to>
    <xdr:sp macro="" textlink="">
      <xdr:nvSpPr>
        <xdr:cNvPr id="310" name="フローチャート: 判断 309"/>
        <xdr:cNvSpPr/>
      </xdr:nvSpPr>
      <xdr:spPr>
        <a:xfrm>
          <a:off x="6350000" y="6288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97790</xdr:rowOff>
    </xdr:from>
    <xdr:ext cx="534035" cy="249555"/>
    <xdr:sp macro="" textlink="">
      <xdr:nvSpPr>
        <xdr:cNvPr id="311" name="テキスト ボックス 310"/>
        <xdr:cNvSpPr txBox="1"/>
      </xdr:nvSpPr>
      <xdr:spPr>
        <a:xfrm>
          <a:off x="6149340" y="6377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2" name="テキスト ボックス 31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3" name="テキスト ボックス 31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4" name="テキスト ボックス 31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5" name="テキスト ボックス 31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6" name="テキスト ボックス 31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105410</xdr:rowOff>
    </xdr:from>
    <xdr:to xmlns:xdr="http://schemas.openxmlformats.org/drawingml/2006/spreadsheetDrawing">
      <xdr:col>55</xdr:col>
      <xdr:colOff>50800</xdr:colOff>
      <xdr:row>37</xdr:row>
      <xdr:rowOff>38735</xdr:rowOff>
    </xdr:to>
    <xdr:sp macro="" textlink="">
      <xdr:nvSpPr>
        <xdr:cNvPr id="317" name="楕円 316"/>
        <xdr:cNvSpPr/>
      </xdr:nvSpPr>
      <xdr:spPr>
        <a:xfrm>
          <a:off x="9569450" y="60553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127635</xdr:rowOff>
    </xdr:from>
    <xdr:ext cx="534670" cy="248920"/>
    <xdr:sp macro="" textlink="">
      <xdr:nvSpPr>
        <xdr:cNvPr id="318" name="補助費等該当値テキスト"/>
        <xdr:cNvSpPr txBox="1"/>
      </xdr:nvSpPr>
      <xdr:spPr>
        <a:xfrm>
          <a:off x="9655175" y="59124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71120</xdr:rowOff>
    </xdr:from>
    <xdr:to xmlns:xdr="http://schemas.openxmlformats.org/drawingml/2006/spreadsheetDrawing">
      <xdr:col>50</xdr:col>
      <xdr:colOff>165100</xdr:colOff>
      <xdr:row>37</xdr:row>
      <xdr:rowOff>3810</xdr:rowOff>
    </xdr:to>
    <xdr:sp macro="" textlink="">
      <xdr:nvSpPr>
        <xdr:cNvPr id="319" name="楕円 318"/>
        <xdr:cNvSpPr/>
      </xdr:nvSpPr>
      <xdr:spPr>
        <a:xfrm>
          <a:off x="8794750" y="6021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19685</xdr:rowOff>
    </xdr:from>
    <xdr:ext cx="534035" cy="248920"/>
    <xdr:sp macro="" textlink="">
      <xdr:nvSpPr>
        <xdr:cNvPr id="320" name="テキスト ボックス 319"/>
        <xdr:cNvSpPr txBox="1"/>
      </xdr:nvSpPr>
      <xdr:spPr>
        <a:xfrm>
          <a:off x="8594090" y="5804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142875</xdr:rowOff>
    </xdr:from>
    <xdr:to xmlns:xdr="http://schemas.openxmlformats.org/drawingml/2006/spreadsheetDrawing">
      <xdr:col>46</xdr:col>
      <xdr:colOff>38100</xdr:colOff>
      <xdr:row>37</xdr:row>
      <xdr:rowOff>75565</xdr:rowOff>
    </xdr:to>
    <xdr:sp macro="" textlink="">
      <xdr:nvSpPr>
        <xdr:cNvPr id="321" name="楕円 320"/>
        <xdr:cNvSpPr/>
      </xdr:nvSpPr>
      <xdr:spPr>
        <a:xfrm>
          <a:off x="7985125" y="6092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92075</xdr:rowOff>
    </xdr:from>
    <xdr:ext cx="534035" cy="248920"/>
    <xdr:sp macro="" textlink="">
      <xdr:nvSpPr>
        <xdr:cNvPr id="322" name="テキスト ボックス 321"/>
        <xdr:cNvSpPr txBox="1"/>
      </xdr:nvSpPr>
      <xdr:spPr>
        <a:xfrm>
          <a:off x="7784465" y="5876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13970</xdr:rowOff>
    </xdr:from>
    <xdr:to xmlns:xdr="http://schemas.openxmlformats.org/drawingml/2006/spreadsheetDrawing">
      <xdr:col>41</xdr:col>
      <xdr:colOff>101600</xdr:colOff>
      <xdr:row>30</xdr:row>
      <xdr:rowOff>111760</xdr:rowOff>
    </xdr:to>
    <xdr:sp macro="" textlink="">
      <xdr:nvSpPr>
        <xdr:cNvPr id="323" name="楕円 322"/>
        <xdr:cNvSpPr/>
      </xdr:nvSpPr>
      <xdr:spPr>
        <a:xfrm>
          <a:off x="7159625" y="49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127635</xdr:rowOff>
    </xdr:from>
    <xdr:ext cx="598805" cy="248920"/>
    <xdr:sp macro="" textlink="">
      <xdr:nvSpPr>
        <xdr:cNvPr id="324" name="テキスト ボックス 323"/>
        <xdr:cNvSpPr txBox="1"/>
      </xdr:nvSpPr>
      <xdr:spPr>
        <a:xfrm>
          <a:off x="6942455" y="4756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113665</xdr:rowOff>
    </xdr:from>
    <xdr:to xmlns:xdr="http://schemas.openxmlformats.org/drawingml/2006/spreadsheetDrawing">
      <xdr:col>36</xdr:col>
      <xdr:colOff>165100</xdr:colOff>
      <xdr:row>38</xdr:row>
      <xdr:rowOff>46355</xdr:rowOff>
    </xdr:to>
    <xdr:sp macro="" textlink="">
      <xdr:nvSpPr>
        <xdr:cNvPr id="325" name="楕円 324"/>
        <xdr:cNvSpPr/>
      </xdr:nvSpPr>
      <xdr:spPr>
        <a:xfrm>
          <a:off x="6350000" y="6228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62230</xdr:rowOff>
    </xdr:from>
    <xdr:ext cx="534035" cy="248920"/>
    <xdr:sp macro="" textlink="">
      <xdr:nvSpPr>
        <xdr:cNvPr id="326" name="テキスト ボックス 325"/>
        <xdr:cNvSpPr txBox="1"/>
      </xdr:nvSpPr>
      <xdr:spPr>
        <a:xfrm>
          <a:off x="6149340" y="6012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7" name="正方形/長方形 32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8" name="正方形/長方形 32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30" name="正方形/長方形 32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2" name="正方形/長方形 33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4" name="正方形/長方形 33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5" name="テキスト ボックス 33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6" name="直線コネクタ 33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7" name="直線コネクタ 336"/>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38" name="テキスト ボックス 337"/>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9" name="直線コネクタ 338"/>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30860" cy="249555"/>
    <xdr:sp macro="" textlink="">
      <xdr:nvSpPr>
        <xdr:cNvPr id="340" name="テキスト ボックス 339"/>
        <xdr:cNvSpPr txBox="1"/>
      </xdr:nvSpPr>
      <xdr:spPr>
        <a:xfrm>
          <a:off x="558038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41" name="直線コネクタ 340"/>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30860" cy="248920"/>
    <xdr:sp macro="" textlink="">
      <xdr:nvSpPr>
        <xdr:cNvPr id="342" name="テキスト ボックス 341"/>
        <xdr:cNvSpPr txBox="1"/>
      </xdr:nvSpPr>
      <xdr:spPr>
        <a:xfrm>
          <a:off x="558038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43" name="直線コネクタ 342"/>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49555"/>
    <xdr:sp macro="" textlink="">
      <xdr:nvSpPr>
        <xdr:cNvPr id="344" name="テキスト ボックス 343"/>
        <xdr:cNvSpPr txBox="1"/>
      </xdr:nvSpPr>
      <xdr:spPr>
        <a:xfrm>
          <a:off x="558038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45" name="直線コネクタ 344"/>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48285"/>
    <xdr:sp macro="" textlink="">
      <xdr:nvSpPr>
        <xdr:cNvPr id="346" name="テキスト ボックス 345"/>
        <xdr:cNvSpPr txBox="1"/>
      </xdr:nvSpPr>
      <xdr:spPr>
        <a:xfrm>
          <a:off x="5516245"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7" name="直線コネクタ 346"/>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8" name="テキスト ボックス 347"/>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9" name="直線コネクタ 34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50" name="テキスト ボックス 349"/>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5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95885</xdr:rowOff>
    </xdr:from>
    <xdr:to xmlns:xdr="http://schemas.openxmlformats.org/drawingml/2006/spreadsheetDrawing">
      <xdr:col>54</xdr:col>
      <xdr:colOff>174625</xdr:colOff>
      <xdr:row>58</xdr:row>
      <xdr:rowOff>79375</xdr:rowOff>
    </xdr:to>
    <xdr:cxnSp macro="">
      <xdr:nvCxnSpPr>
        <xdr:cNvPr id="352" name="直線コネクタ 351"/>
        <xdr:cNvCxnSpPr/>
      </xdr:nvCxnSpPr>
      <xdr:spPr>
        <a:xfrm flipV="1">
          <a:off x="9604375" y="835723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83185</xdr:rowOff>
    </xdr:from>
    <xdr:ext cx="534670" cy="248920"/>
    <xdr:sp macro="" textlink="">
      <xdr:nvSpPr>
        <xdr:cNvPr id="353" name="普通建設事業費最小値テキスト"/>
        <xdr:cNvSpPr txBox="1"/>
      </xdr:nvSpPr>
      <xdr:spPr>
        <a:xfrm>
          <a:off x="9655175" y="96653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79375</xdr:rowOff>
    </xdr:from>
    <xdr:to xmlns:xdr="http://schemas.openxmlformats.org/drawingml/2006/spreadsheetDrawing">
      <xdr:col>55</xdr:col>
      <xdr:colOff>88900</xdr:colOff>
      <xdr:row>58</xdr:row>
      <xdr:rowOff>79375</xdr:rowOff>
    </xdr:to>
    <xdr:cxnSp macro="">
      <xdr:nvCxnSpPr>
        <xdr:cNvPr id="354" name="直線コネクタ 353"/>
        <xdr:cNvCxnSpPr/>
      </xdr:nvCxnSpPr>
      <xdr:spPr>
        <a:xfrm>
          <a:off x="9531350" y="9661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44450</xdr:rowOff>
    </xdr:from>
    <xdr:ext cx="598805" cy="249555"/>
    <xdr:sp macro="" textlink="">
      <xdr:nvSpPr>
        <xdr:cNvPr id="355" name="普通建設事業費最大値テキスト"/>
        <xdr:cNvSpPr txBox="1"/>
      </xdr:nvSpPr>
      <xdr:spPr>
        <a:xfrm>
          <a:off x="9655175" y="81407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95885</xdr:rowOff>
    </xdr:from>
    <xdr:to xmlns:xdr="http://schemas.openxmlformats.org/drawingml/2006/spreadsheetDrawing">
      <xdr:col>55</xdr:col>
      <xdr:colOff>88900</xdr:colOff>
      <xdr:row>50</xdr:row>
      <xdr:rowOff>95885</xdr:rowOff>
    </xdr:to>
    <xdr:cxnSp macro="">
      <xdr:nvCxnSpPr>
        <xdr:cNvPr id="356" name="直線コネクタ 355"/>
        <xdr:cNvCxnSpPr/>
      </xdr:nvCxnSpPr>
      <xdr:spPr>
        <a:xfrm>
          <a:off x="9531350" y="8357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14605</xdr:rowOff>
    </xdr:from>
    <xdr:to xmlns:xdr="http://schemas.openxmlformats.org/drawingml/2006/spreadsheetDrawing">
      <xdr:col>55</xdr:col>
      <xdr:colOff>0</xdr:colOff>
      <xdr:row>55</xdr:row>
      <xdr:rowOff>79375</xdr:rowOff>
    </xdr:to>
    <xdr:cxnSp macro="">
      <xdr:nvCxnSpPr>
        <xdr:cNvPr id="357" name="直線コネクタ 356"/>
        <xdr:cNvCxnSpPr/>
      </xdr:nvCxnSpPr>
      <xdr:spPr>
        <a:xfrm flipV="1">
          <a:off x="8845550" y="9101455"/>
          <a:ext cx="7588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132715</xdr:rowOff>
    </xdr:from>
    <xdr:ext cx="534670" cy="249555"/>
    <xdr:sp macro="" textlink="">
      <xdr:nvSpPr>
        <xdr:cNvPr id="358" name="普通建設事業費平均値テキスト"/>
        <xdr:cNvSpPr txBox="1"/>
      </xdr:nvSpPr>
      <xdr:spPr>
        <a:xfrm>
          <a:off x="9655175" y="92195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153670</xdr:rowOff>
    </xdr:from>
    <xdr:to xmlns:xdr="http://schemas.openxmlformats.org/drawingml/2006/spreadsheetDrawing">
      <xdr:col>55</xdr:col>
      <xdr:colOff>50800</xdr:colOff>
      <xdr:row>56</xdr:row>
      <xdr:rowOff>86360</xdr:rowOff>
    </xdr:to>
    <xdr:sp macro="" textlink="">
      <xdr:nvSpPr>
        <xdr:cNvPr id="359" name="フローチャート: 判断 358"/>
        <xdr:cNvSpPr/>
      </xdr:nvSpPr>
      <xdr:spPr>
        <a:xfrm>
          <a:off x="9569450" y="9240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45720</xdr:rowOff>
    </xdr:from>
    <xdr:to xmlns:xdr="http://schemas.openxmlformats.org/drawingml/2006/spreadsheetDrawing">
      <xdr:col>50</xdr:col>
      <xdr:colOff>114300</xdr:colOff>
      <xdr:row>55</xdr:row>
      <xdr:rowOff>79375</xdr:rowOff>
    </xdr:to>
    <xdr:cxnSp macro="">
      <xdr:nvCxnSpPr>
        <xdr:cNvPr id="360" name="直線コネクタ 359"/>
        <xdr:cNvCxnSpPr/>
      </xdr:nvCxnSpPr>
      <xdr:spPr>
        <a:xfrm>
          <a:off x="8032750" y="8967470"/>
          <a:ext cx="8128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140335</xdr:rowOff>
    </xdr:from>
    <xdr:to xmlns:xdr="http://schemas.openxmlformats.org/drawingml/2006/spreadsheetDrawing">
      <xdr:col>50</xdr:col>
      <xdr:colOff>165100</xdr:colOff>
      <xdr:row>56</xdr:row>
      <xdr:rowOff>73025</xdr:rowOff>
    </xdr:to>
    <xdr:sp macro="" textlink="">
      <xdr:nvSpPr>
        <xdr:cNvPr id="361" name="フローチャート: 判断 360"/>
        <xdr:cNvSpPr/>
      </xdr:nvSpPr>
      <xdr:spPr>
        <a:xfrm>
          <a:off x="8794750" y="922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64770</xdr:rowOff>
    </xdr:from>
    <xdr:ext cx="534035" cy="249555"/>
    <xdr:sp macro="" textlink="">
      <xdr:nvSpPr>
        <xdr:cNvPr id="362" name="テキスト ボックス 361"/>
        <xdr:cNvSpPr txBox="1"/>
      </xdr:nvSpPr>
      <xdr:spPr>
        <a:xfrm>
          <a:off x="8594090" y="93167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160655</xdr:rowOff>
    </xdr:from>
    <xdr:to xmlns:xdr="http://schemas.openxmlformats.org/drawingml/2006/spreadsheetDrawing">
      <xdr:col>45</xdr:col>
      <xdr:colOff>174625</xdr:colOff>
      <xdr:row>54</xdr:row>
      <xdr:rowOff>45720</xdr:rowOff>
    </xdr:to>
    <xdr:cxnSp macro="">
      <xdr:nvCxnSpPr>
        <xdr:cNvPr id="363" name="直線コネクタ 362"/>
        <xdr:cNvCxnSpPr/>
      </xdr:nvCxnSpPr>
      <xdr:spPr>
        <a:xfrm>
          <a:off x="7210425" y="8587105"/>
          <a:ext cx="822325"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137795</xdr:rowOff>
    </xdr:from>
    <xdr:to xmlns:xdr="http://schemas.openxmlformats.org/drawingml/2006/spreadsheetDrawing">
      <xdr:col>46</xdr:col>
      <xdr:colOff>38100</xdr:colOff>
      <xdr:row>56</xdr:row>
      <xdr:rowOff>71120</xdr:rowOff>
    </xdr:to>
    <xdr:sp macro="" textlink="">
      <xdr:nvSpPr>
        <xdr:cNvPr id="364" name="フローチャート: 判断 363"/>
        <xdr:cNvSpPr/>
      </xdr:nvSpPr>
      <xdr:spPr>
        <a:xfrm>
          <a:off x="7985125" y="92246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62230</xdr:rowOff>
    </xdr:from>
    <xdr:ext cx="534035" cy="248920"/>
    <xdr:sp macro="" textlink="">
      <xdr:nvSpPr>
        <xdr:cNvPr id="365" name="テキスト ボックス 364"/>
        <xdr:cNvSpPr txBox="1"/>
      </xdr:nvSpPr>
      <xdr:spPr>
        <a:xfrm>
          <a:off x="7784465" y="9314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160655</xdr:rowOff>
    </xdr:from>
    <xdr:to xmlns:xdr="http://schemas.openxmlformats.org/drawingml/2006/spreadsheetDrawing">
      <xdr:col>41</xdr:col>
      <xdr:colOff>50800</xdr:colOff>
      <xdr:row>55</xdr:row>
      <xdr:rowOff>19685</xdr:rowOff>
    </xdr:to>
    <xdr:cxnSp macro="">
      <xdr:nvCxnSpPr>
        <xdr:cNvPr id="366" name="直線コネクタ 365"/>
        <xdr:cNvCxnSpPr/>
      </xdr:nvCxnSpPr>
      <xdr:spPr>
        <a:xfrm flipV="1">
          <a:off x="6400800" y="8587105"/>
          <a:ext cx="809625"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38100</xdr:rowOff>
    </xdr:from>
    <xdr:to xmlns:xdr="http://schemas.openxmlformats.org/drawingml/2006/spreadsheetDrawing">
      <xdr:col>41</xdr:col>
      <xdr:colOff>101600</xdr:colOff>
      <xdr:row>55</xdr:row>
      <xdr:rowOff>135890</xdr:rowOff>
    </xdr:to>
    <xdr:sp macro="" textlink="">
      <xdr:nvSpPr>
        <xdr:cNvPr id="367" name="フローチャート: 判断 366"/>
        <xdr:cNvSpPr/>
      </xdr:nvSpPr>
      <xdr:spPr>
        <a:xfrm>
          <a:off x="7159625" y="9124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127000</xdr:rowOff>
    </xdr:from>
    <xdr:ext cx="534035" cy="248920"/>
    <xdr:sp macro="" textlink="">
      <xdr:nvSpPr>
        <xdr:cNvPr id="368" name="テキスト ボックス 367"/>
        <xdr:cNvSpPr txBox="1"/>
      </xdr:nvSpPr>
      <xdr:spPr>
        <a:xfrm>
          <a:off x="6974840" y="92138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52705</xdr:rowOff>
    </xdr:from>
    <xdr:to xmlns:xdr="http://schemas.openxmlformats.org/drawingml/2006/spreadsheetDrawing">
      <xdr:col>36</xdr:col>
      <xdr:colOff>165100</xdr:colOff>
      <xdr:row>55</xdr:row>
      <xdr:rowOff>150495</xdr:rowOff>
    </xdr:to>
    <xdr:sp macro="" textlink="">
      <xdr:nvSpPr>
        <xdr:cNvPr id="369" name="フローチャート: 判断 368"/>
        <xdr:cNvSpPr/>
      </xdr:nvSpPr>
      <xdr:spPr>
        <a:xfrm>
          <a:off x="6350000" y="913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141605</xdr:rowOff>
    </xdr:from>
    <xdr:ext cx="534035" cy="249555"/>
    <xdr:sp macro="" textlink="">
      <xdr:nvSpPr>
        <xdr:cNvPr id="370" name="テキスト ボックス 369"/>
        <xdr:cNvSpPr txBox="1"/>
      </xdr:nvSpPr>
      <xdr:spPr>
        <a:xfrm>
          <a:off x="6149340" y="9228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71" name="テキスト ボックス 37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72" name="テキスト ボックス 37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73" name="テキスト ボックス 37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4" name="テキスト ボックス 37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5" name="テキスト ボックス 37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130810</xdr:rowOff>
    </xdr:from>
    <xdr:to xmlns:xdr="http://schemas.openxmlformats.org/drawingml/2006/spreadsheetDrawing">
      <xdr:col>55</xdr:col>
      <xdr:colOff>50800</xdr:colOff>
      <xdr:row>55</xdr:row>
      <xdr:rowOff>63500</xdr:rowOff>
    </xdr:to>
    <xdr:sp macro="" textlink="">
      <xdr:nvSpPr>
        <xdr:cNvPr id="376" name="楕円 375"/>
        <xdr:cNvSpPr/>
      </xdr:nvSpPr>
      <xdr:spPr>
        <a:xfrm>
          <a:off x="9569450" y="9052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153035</xdr:rowOff>
    </xdr:from>
    <xdr:ext cx="534670" cy="248920"/>
    <xdr:sp macro="" textlink="">
      <xdr:nvSpPr>
        <xdr:cNvPr id="377" name="普通建設事業費該当値テキスト"/>
        <xdr:cNvSpPr txBox="1"/>
      </xdr:nvSpPr>
      <xdr:spPr>
        <a:xfrm>
          <a:off x="9655175" y="89096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30480</xdr:rowOff>
    </xdr:from>
    <xdr:to xmlns:xdr="http://schemas.openxmlformats.org/drawingml/2006/spreadsheetDrawing">
      <xdr:col>50</xdr:col>
      <xdr:colOff>165100</xdr:colOff>
      <xdr:row>55</xdr:row>
      <xdr:rowOff>128270</xdr:rowOff>
    </xdr:to>
    <xdr:sp macro="" textlink="">
      <xdr:nvSpPr>
        <xdr:cNvPr id="378" name="楕円 377"/>
        <xdr:cNvSpPr/>
      </xdr:nvSpPr>
      <xdr:spPr>
        <a:xfrm>
          <a:off x="8794750" y="9117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144145</xdr:rowOff>
    </xdr:from>
    <xdr:ext cx="534035" cy="249555"/>
    <xdr:sp macro="" textlink="">
      <xdr:nvSpPr>
        <xdr:cNvPr id="379" name="テキスト ボックス 378"/>
        <xdr:cNvSpPr txBox="1"/>
      </xdr:nvSpPr>
      <xdr:spPr>
        <a:xfrm>
          <a:off x="8594090" y="89007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161925</xdr:rowOff>
    </xdr:from>
    <xdr:to xmlns:xdr="http://schemas.openxmlformats.org/drawingml/2006/spreadsheetDrawing">
      <xdr:col>46</xdr:col>
      <xdr:colOff>38100</xdr:colOff>
      <xdr:row>54</xdr:row>
      <xdr:rowOff>94615</xdr:rowOff>
    </xdr:to>
    <xdr:sp macro="" textlink="">
      <xdr:nvSpPr>
        <xdr:cNvPr id="380" name="楕円 379"/>
        <xdr:cNvSpPr/>
      </xdr:nvSpPr>
      <xdr:spPr>
        <a:xfrm>
          <a:off x="7985125" y="8918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110490</xdr:rowOff>
    </xdr:from>
    <xdr:ext cx="534035" cy="249555"/>
    <xdr:sp macro="" textlink="">
      <xdr:nvSpPr>
        <xdr:cNvPr id="381" name="テキスト ボックス 380"/>
        <xdr:cNvSpPr txBox="1"/>
      </xdr:nvSpPr>
      <xdr:spPr>
        <a:xfrm>
          <a:off x="7784465" y="87020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111760</xdr:rowOff>
    </xdr:from>
    <xdr:to xmlns:xdr="http://schemas.openxmlformats.org/drawingml/2006/spreadsheetDrawing">
      <xdr:col>41</xdr:col>
      <xdr:colOff>101600</xdr:colOff>
      <xdr:row>52</xdr:row>
      <xdr:rowOff>44450</xdr:rowOff>
    </xdr:to>
    <xdr:sp macro="" textlink="">
      <xdr:nvSpPr>
        <xdr:cNvPr id="382" name="楕円 381"/>
        <xdr:cNvSpPr/>
      </xdr:nvSpPr>
      <xdr:spPr>
        <a:xfrm>
          <a:off x="7159625" y="8538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60960</xdr:rowOff>
    </xdr:from>
    <xdr:ext cx="598805" cy="248920"/>
    <xdr:sp macro="" textlink="">
      <xdr:nvSpPr>
        <xdr:cNvPr id="383" name="テキスト ボックス 382"/>
        <xdr:cNvSpPr txBox="1"/>
      </xdr:nvSpPr>
      <xdr:spPr>
        <a:xfrm>
          <a:off x="6942455" y="83223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135890</xdr:rowOff>
    </xdr:from>
    <xdr:to xmlns:xdr="http://schemas.openxmlformats.org/drawingml/2006/spreadsheetDrawing">
      <xdr:col>36</xdr:col>
      <xdr:colOff>165100</xdr:colOff>
      <xdr:row>55</xdr:row>
      <xdr:rowOff>68580</xdr:rowOff>
    </xdr:to>
    <xdr:sp macro="" textlink="">
      <xdr:nvSpPr>
        <xdr:cNvPr id="384" name="楕円 383"/>
        <xdr:cNvSpPr/>
      </xdr:nvSpPr>
      <xdr:spPr>
        <a:xfrm>
          <a:off x="6350000" y="905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84455</xdr:rowOff>
    </xdr:from>
    <xdr:ext cx="534035" cy="248920"/>
    <xdr:sp macro="" textlink="">
      <xdr:nvSpPr>
        <xdr:cNvPr id="385" name="テキスト ボックス 384"/>
        <xdr:cNvSpPr txBox="1"/>
      </xdr:nvSpPr>
      <xdr:spPr>
        <a:xfrm>
          <a:off x="6149340" y="88411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6" name="正方形/長方形 38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7" name="正方形/長方形 38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9" name="正方形/長方形 38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91" name="正方形/長方形 39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3" name="正方形/長方形 39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4" name="テキスト ボックス 39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5" name="直線コネクタ 39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6" name="直線コネクタ 39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7" name="テキスト ボックス 39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8" name="直線コネクタ 39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9" name="テキスト ボックス 39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400" name="直線コネクタ 39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401" name="テキスト ボックス 400"/>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402" name="直線コネクタ 40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403" name="テキスト ボックス 40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4" name="直線コネクタ 40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405" name="テキスト ボックス 404"/>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6" name="直線コネクタ 40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7" name="テキスト ボックス 406"/>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86995</xdr:rowOff>
    </xdr:from>
    <xdr:to xmlns:xdr="http://schemas.openxmlformats.org/drawingml/2006/spreadsheetDrawing">
      <xdr:col>54</xdr:col>
      <xdr:colOff>174625</xdr:colOff>
      <xdr:row>79</xdr:row>
      <xdr:rowOff>42545</xdr:rowOff>
    </xdr:to>
    <xdr:cxnSp macro="">
      <xdr:nvCxnSpPr>
        <xdr:cNvPr id="409" name="直線コネクタ 408"/>
        <xdr:cNvCxnSpPr/>
      </xdr:nvCxnSpPr>
      <xdr:spPr>
        <a:xfrm flipV="1">
          <a:off x="9604375" y="1181544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1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11" name="直線コネクタ 41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35560</xdr:rowOff>
    </xdr:from>
    <xdr:ext cx="534670" cy="249555"/>
    <xdr:sp macro="" textlink="">
      <xdr:nvSpPr>
        <xdr:cNvPr id="412" name="普通建設事業費 （ うち新規整備　）最大値テキスト"/>
        <xdr:cNvSpPr txBox="1"/>
      </xdr:nvSpPr>
      <xdr:spPr>
        <a:xfrm>
          <a:off x="9655175" y="11598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86995</xdr:rowOff>
    </xdr:from>
    <xdr:to xmlns:xdr="http://schemas.openxmlformats.org/drawingml/2006/spreadsheetDrawing">
      <xdr:col>55</xdr:col>
      <xdr:colOff>88900</xdr:colOff>
      <xdr:row>71</xdr:row>
      <xdr:rowOff>86995</xdr:rowOff>
    </xdr:to>
    <xdr:cxnSp macro="">
      <xdr:nvCxnSpPr>
        <xdr:cNvPr id="413" name="直線コネクタ 412"/>
        <xdr:cNvCxnSpPr/>
      </xdr:nvCxnSpPr>
      <xdr:spPr>
        <a:xfrm>
          <a:off x="9531350" y="1181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128270</xdr:rowOff>
    </xdr:from>
    <xdr:to xmlns:xdr="http://schemas.openxmlformats.org/drawingml/2006/spreadsheetDrawing">
      <xdr:col>55</xdr:col>
      <xdr:colOff>0</xdr:colOff>
      <xdr:row>77</xdr:row>
      <xdr:rowOff>132715</xdr:rowOff>
    </xdr:to>
    <xdr:cxnSp macro="">
      <xdr:nvCxnSpPr>
        <xdr:cNvPr id="414" name="直線コネクタ 413"/>
        <xdr:cNvCxnSpPr/>
      </xdr:nvCxnSpPr>
      <xdr:spPr>
        <a:xfrm flipV="1">
          <a:off x="8845550" y="12682220"/>
          <a:ext cx="758825"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122555</xdr:rowOff>
    </xdr:from>
    <xdr:ext cx="469900" cy="248920"/>
    <xdr:sp macro="" textlink="">
      <xdr:nvSpPr>
        <xdr:cNvPr id="415" name="普通建設事業費 （ うち新規整備　）平均値テキスト"/>
        <xdr:cNvSpPr txBox="1"/>
      </xdr:nvSpPr>
      <xdr:spPr>
        <a:xfrm>
          <a:off x="9655175" y="1284160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142875</xdr:rowOff>
    </xdr:from>
    <xdr:to xmlns:xdr="http://schemas.openxmlformats.org/drawingml/2006/spreadsheetDrawing">
      <xdr:col>55</xdr:col>
      <xdr:colOff>50800</xdr:colOff>
      <xdr:row>78</xdr:row>
      <xdr:rowOff>75565</xdr:rowOff>
    </xdr:to>
    <xdr:sp macro="" textlink="">
      <xdr:nvSpPr>
        <xdr:cNvPr id="416" name="フローチャート: 判断 415"/>
        <xdr:cNvSpPr/>
      </xdr:nvSpPr>
      <xdr:spPr>
        <a:xfrm>
          <a:off x="9569450" y="12861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42545</xdr:rowOff>
    </xdr:from>
    <xdr:to xmlns:xdr="http://schemas.openxmlformats.org/drawingml/2006/spreadsheetDrawing">
      <xdr:col>50</xdr:col>
      <xdr:colOff>114300</xdr:colOff>
      <xdr:row>77</xdr:row>
      <xdr:rowOff>132715</xdr:rowOff>
    </xdr:to>
    <xdr:cxnSp macro="">
      <xdr:nvCxnSpPr>
        <xdr:cNvPr id="417" name="直線コネクタ 416"/>
        <xdr:cNvCxnSpPr/>
      </xdr:nvCxnSpPr>
      <xdr:spPr>
        <a:xfrm>
          <a:off x="8032750" y="12761595"/>
          <a:ext cx="8128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117475</xdr:rowOff>
    </xdr:from>
    <xdr:to xmlns:xdr="http://schemas.openxmlformats.org/drawingml/2006/spreadsheetDrawing">
      <xdr:col>50</xdr:col>
      <xdr:colOff>165100</xdr:colOff>
      <xdr:row>78</xdr:row>
      <xdr:rowOff>50165</xdr:rowOff>
    </xdr:to>
    <xdr:sp macro="" textlink="">
      <xdr:nvSpPr>
        <xdr:cNvPr id="418" name="フローチャート: 判断 417"/>
        <xdr:cNvSpPr/>
      </xdr:nvSpPr>
      <xdr:spPr>
        <a:xfrm>
          <a:off x="8794750" y="128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41275</xdr:rowOff>
    </xdr:from>
    <xdr:ext cx="534035" cy="249555"/>
    <xdr:sp macro="" textlink="">
      <xdr:nvSpPr>
        <xdr:cNvPr id="419" name="テキスト ボックス 418"/>
        <xdr:cNvSpPr txBox="1"/>
      </xdr:nvSpPr>
      <xdr:spPr>
        <a:xfrm>
          <a:off x="8594090" y="12925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27305</xdr:rowOff>
    </xdr:from>
    <xdr:to xmlns:xdr="http://schemas.openxmlformats.org/drawingml/2006/spreadsheetDrawing">
      <xdr:col>45</xdr:col>
      <xdr:colOff>174625</xdr:colOff>
      <xdr:row>77</xdr:row>
      <xdr:rowOff>42545</xdr:rowOff>
    </xdr:to>
    <xdr:cxnSp macro="">
      <xdr:nvCxnSpPr>
        <xdr:cNvPr id="420" name="直線コネクタ 419"/>
        <xdr:cNvCxnSpPr/>
      </xdr:nvCxnSpPr>
      <xdr:spPr>
        <a:xfrm>
          <a:off x="7210425" y="1274635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86360</xdr:rowOff>
    </xdr:from>
    <xdr:to xmlns:xdr="http://schemas.openxmlformats.org/drawingml/2006/spreadsheetDrawing">
      <xdr:col>46</xdr:col>
      <xdr:colOff>38100</xdr:colOff>
      <xdr:row>78</xdr:row>
      <xdr:rowOff>19050</xdr:rowOff>
    </xdr:to>
    <xdr:sp macro="" textlink="">
      <xdr:nvSpPr>
        <xdr:cNvPr id="421" name="フローチャート: 判断 420"/>
        <xdr:cNvSpPr/>
      </xdr:nvSpPr>
      <xdr:spPr>
        <a:xfrm>
          <a:off x="7985125" y="12805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10160</xdr:rowOff>
    </xdr:from>
    <xdr:ext cx="534035" cy="248920"/>
    <xdr:sp macro="" textlink="">
      <xdr:nvSpPr>
        <xdr:cNvPr id="422" name="テキスト ボックス 421"/>
        <xdr:cNvSpPr txBox="1"/>
      </xdr:nvSpPr>
      <xdr:spPr>
        <a:xfrm>
          <a:off x="7784465" y="128943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27305</xdr:rowOff>
    </xdr:from>
    <xdr:to xmlns:xdr="http://schemas.openxmlformats.org/drawingml/2006/spreadsheetDrawing">
      <xdr:col>41</xdr:col>
      <xdr:colOff>50800</xdr:colOff>
      <xdr:row>77</xdr:row>
      <xdr:rowOff>47625</xdr:rowOff>
    </xdr:to>
    <xdr:cxnSp macro="">
      <xdr:nvCxnSpPr>
        <xdr:cNvPr id="423" name="直線コネクタ 422"/>
        <xdr:cNvCxnSpPr/>
      </xdr:nvCxnSpPr>
      <xdr:spPr>
        <a:xfrm flipV="1">
          <a:off x="6400800" y="1274635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81915</xdr:rowOff>
    </xdr:to>
    <xdr:sp macro="" textlink="">
      <xdr:nvSpPr>
        <xdr:cNvPr id="424" name="フローチャート: 判断 423"/>
        <xdr:cNvSpPr/>
      </xdr:nvSpPr>
      <xdr:spPr>
        <a:xfrm>
          <a:off x="7159625" y="12703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73025</xdr:rowOff>
    </xdr:from>
    <xdr:ext cx="534035" cy="249555"/>
    <xdr:sp macro="" textlink="">
      <xdr:nvSpPr>
        <xdr:cNvPr id="425" name="テキスト ボックス 424"/>
        <xdr:cNvSpPr txBox="1"/>
      </xdr:nvSpPr>
      <xdr:spPr>
        <a:xfrm>
          <a:off x="6974840" y="127920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xdr:rowOff>
    </xdr:from>
    <xdr:to xmlns:xdr="http://schemas.openxmlformats.org/drawingml/2006/spreadsheetDrawing">
      <xdr:col>36</xdr:col>
      <xdr:colOff>165100</xdr:colOff>
      <xdr:row>77</xdr:row>
      <xdr:rowOff>102870</xdr:rowOff>
    </xdr:to>
    <xdr:sp macro="" textlink="">
      <xdr:nvSpPr>
        <xdr:cNvPr id="426" name="フローチャート: 判断 425"/>
        <xdr:cNvSpPr/>
      </xdr:nvSpPr>
      <xdr:spPr>
        <a:xfrm>
          <a:off x="6350000" y="1272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93980</xdr:rowOff>
    </xdr:from>
    <xdr:ext cx="534035" cy="248920"/>
    <xdr:sp macro="" textlink="">
      <xdr:nvSpPr>
        <xdr:cNvPr id="427" name="テキスト ボックス 426"/>
        <xdr:cNvSpPr txBox="1"/>
      </xdr:nvSpPr>
      <xdr:spPr>
        <a:xfrm>
          <a:off x="6149340" y="12813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8" name="テキスト ボックス 42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9" name="テキスト ボックス 42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30" name="テキスト ボックス 42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31" name="テキスト ボックス 43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32" name="テキスト ボックス 43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79375</xdr:rowOff>
    </xdr:from>
    <xdr:to xmlns:xdr="http://schemas.openxmlformats.org/drawingml/2006/spreadsheetDrawing">
      <xdr:col>55</xdr:col>
      <xdr:colOff>50800</xdr:colOff>
      <xdr:row>77</xdr:row>
      <xdr:rowOff>12065</xdr:rowOff>
    </xdr:to>
    <xdr:sp macro="" textlink="">
      <xdr:nvSpPr>
        <xdr:cNvPr id="433" name="楕円 432"/>
        <xdr:cNvSpPr/>
      </xdr:nvSpPr>
      <xdr:spPr>
        <a:xfrm>
          <a:off x="9569450" y="12633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101600</xdr:rowOff>
    </xdr:from>
    <xdr:ext cx="534670" cy="249555"/>
    <xdr:sp macro="" textlink="">
      <xdr:nvSpPr>
        <xdr:cNvPr id="434" name="普通建設事業費 （ うち新規整備　）該当値テキスト"/>
        <xdr:cNvSpPr txBox="1"/>
      </xdr:nvSpPr>
      <xdr:spPr>
        <a:xfrm>
          <a:off x="9655175" y="124904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83820</xdr:rowOff>
    </xdr:from>
    <xdr:to xmlns:xdr="http://schemas.openxmlformats.org/drawingml/2006/spreadsheetDrawing">
      <xdr:col>50</xdr:col>
      <xdr:colOff>165100</xdr:colOff>
      <xdr:row>78</xdr:row>
      <xdr:rowOff>17145</xdr:rowOff>
    </xdr:to>
    <xdr:sp macro="" textlink="">
      <xdr:nvSpPr>
        <xdr:cNvPr id="435" name="楕円 434"/>
        <xdr:cNvSpPr/>
      </xdr:nvSpPr>
      <xdr:spPr>
        <a:xfrm>
          <a:off x="8794750" y="1280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32385</xdr:rowOff>
    </xdr:from>
    <xdr:ext cx="534035" cy="248920"/>
    <xdr:sp macro="" textlink="">
      <xdr:nvSpPr>
        <xdr:cNvPr id="436" name="テキスト ボックス 435"/>
        <xdr:cNvSpPr txBox="1"/>
      </xdr:nvSpPr>
      <xdr:spPr>
        <a:xfrm>
          <a:off x="8594090" y="12586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159385</xdr:rowOff>
    </xdr:from>
    <xdr:to xmlns:xdr="http://schemas.openxmlformats.org/drawingml/2006/spreadsheetDrawing">
      <xdr:col>46</xdr:col>
      <xdr:colOff>38100</xdr:colOff>
      <xdr:row>77</xdr:row>
      <xdr:rowOff>92075</xdr:rowOff>
    </xdr:to>
    <xdr:sp macro="" textlink="">
      <xdr:nvSpPr>
        <xdr:cNvPr id="437" name="楕円 436"/>
        <xdr:cNvSpPr/>
      </xdr:nvSpPr>
      <xdr:spPr>
        <a:xfrm>
          <a:off x="7985125" y="12713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107315</xdr:rowOff>
    </xdr:from>
    <xdr:ext cx="534035" cy="249555"/>
    <xdr:sp macro="" textlink="">
      <xdr:nvSpPr>
        <xdr:cNvPr id="438" name="テキスト ボックス 437"/>
        <xdr:cNvSpPr txBox="1"/>
      </xdr:nvSpPr>
      <xdr:spPr>
        <a:xfrm>
          <a:off x="7784465" y="124961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142875</xdr:rowOff>
    </xdr:from>
    <xdr:to xmlns:xdr="http://schemas.openxmlformats.org/drawingml/2006/spreadsheetDrawing">
      <xdr:col>41</xdr:col>
      <xdr:colOff>101600</xdr:colOff>
      <xdr:row>77</xdr:row>
      <xdr:rowOff>75565</xdr:rowOff>
    </xdr:to>
    <xdr:sp macro="" textlink="">
      <xdr:nvSpPr>
        <xdr:cNvPr id="439" name="楕円 438"/>
        <xdr:cNvSpPr/>
      </xdr:nvSpPr>
      <xdr:spPr>
        <a:xfrm>
          <a:off x="7159625" y="12696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92075</xdr:rowOff>
    </xdr:from>
    <xdr:ext cx="534035" cy="248920"/>
    <xdr:sp macro="" textlink="">
      <xdr:nvSpPr>
        <xdr:cNvPr id="440" name="テキスト ボックス 439"/>
        <xdr:cNvSpPr txBox="1"/>
      </xdr:nvSpPr>
      <xdr:spPr>
        <a:xfrm>
          <a:off x="6974840" y="12480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163830</xdr:rowOff>
    </xdr:from>
    <xdr:to xmlns:xdr="http://schemas.openxmlformats.org/drawingml/2006/spreadsheetDrawing">
      <xdr:col>36</xdr:col>
      <xdr:colOff>165100</xdr:colOff>
      <xdr:row>77</xdr:row>
      <xdr:rowOff>96520</xdr:rowOff>
    </xdr:to>
    <xdr:sp macro="" textlink="">
      <xdr:nvSpPr>
        <xdr:cNvPr id="441" name="楕円 440"/>
        <xdr:cNvSpPr/>
      </xdr:nvSpPr>
      <xdr:spPr>
        <a:xfrm>
          <a:off x="6350000" y="1271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112395</xdr:rowOff>
    </xdr:from>
    <xdr:ext cx="534035" cy="249555"/>
    <xdr:sp macro="" textlink="">
      <xdr:nvSpPr>
        <xdr:cNvPr id="442" name="テキスト ボックス 441"/>
        <xdr:cNvSpPr txBox="1"/>
      </xdr:nvSpPr>
      <xdr:spPr>
        <a:xfrm>
          <a:off x="6149340" y="12501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43" name="正方形/長方形 44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4" name="正方形/長方形 44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6" name="正方形/長方形 44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8" name="正方形/長方形 44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51" name="テキスト ボックス 45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3" name="直線コネクタ 452"/>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54" name="テキスト ボックス 453"/>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5" name="直線コネクタ 454"/>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6" name="テキスト ボックス 455"/>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8" name="テキスト ボックス 457"/>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9" name="直線コネクタ 458"/>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60" name="テキスト ボックス 459"/>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61" name="直線コネクタ 460"/>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62" name="テキスト ボックス 461"/>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3" name="直線コネクタ 46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4" name="テキスト ボックス 463"/>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121920</xdr:rowOff>
    </xdr:from>
    <xdr:to xmlns:xdr="http://schemas.openxmlformats.org/drawingml/2006/spreadsheetDrawing">
      <xdr:col>54</xdr:col>
      <xdr:colOff>174625</xdr:colOff>
      <xdr:row>98</xdr:row>
      <xdr:rowOff>116205</xdr:rowOff>
    </xdr:to>
    <xdr:cxnSp macro="">
      <xdr:nvCxnSpPr>
        <xdr:cNvPr id="466" name="直線コネクタ 465"/>
        <xdr:cNvCxnSpPr/>
      </xdr:nvCxnSpPr>
      <xdr:spPr>
        <a:xfrm flipV="1">
          <a:off x="9604375" y="1498727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69900" cy="258445"/>
    <xdr:sp macro="" textlink="">
      <xdr:nvSpPr>
        <xdr:cNvPr id="467" name="普通建設事業費 （ うち更新整備　）最小値テキスト"/>
        <xdr:cNvSpPr txBox="1"/>
      </xdr:nvSpPr>
      <xdr:spPr>
        <a:xfrm>
          <a:off x="9655175" y="1635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8" name="直線コネクタ 467"/>
        <xdr:cNvCxnSpPr/>
      </xdr:nvCxnSpPr>
      <xdr:spPr>
        <a:xfrm>
          <a:off x="9531350" y="16346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70485</xdr:rowOff>
    </xdr:from>
    <xdr:ext cx="598805" cy="249555"/>
    <xdr:sp macro="" textlink="">
      <xdr:nvSpPr>
        <xdr:cNvPr id="469" name="普通建設事業費 （ うち更新整備　）最大値テキスト"/>
        <xdr:cNvSpPr txBox="1"/>
      </xdr:nvSpPr>
      <xdr:spPr>
        <a:xfrm>
          <a:off x="9655175" y="14770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121920</xdr:rowOff>
    </xdr:from>
    <xdr:to xmlns:xdr="http://schemas.openxmlformats.org/drawingml/2006/spreadsheetDrawing">
      <xdr:col>55</xdr:col>
      <xdr:colOff>88900</xdr:colOff>
      <xdr:row>90</xdr:row>
      <xdr:rowOff>121920</xdr:rowOff>
    </xdr:to>
    <xdr:cxnSp macro="">
      <xdr:nvCxnSpPr>
        <xdr:cNvPr id="470" name="直線コネクタ 469"/>
        <xdr:cNvCxnSpPr/>
      </xdr:nvCxnSpPr>
      <xdr:spPr>
        <a:xfrm>
          <a:off x="9531350" y="14987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146685</xdr:rowOff>
    </xdr:from>
    <xdr:to xmlns:xdr="http://schemas.openxmlformats.org/drawingml/2006/spreadsheetDrawing">
      <xdr:col>55</xdr:col>
      <xdr:colOff>0</xdr:colOff>
      <xdr:row>96</xdr:row>
      <xdr:rowOff>22860</xdr:rowOff>
    </xdr:to>
    <xdr:cxnSp macro="">
      <xdr:nvCxnSpPr>
        <xdr:cNvPr id="471" name="直線コネクタ 470"/>
        <xdr:cNvCxnSpPr/>
      </xdr:nvCxnSpPr>
      <xdr:spPr>
        <a:xfrm>
          <a:off x="8845550" y="15862935"/>
          <a:ext cx="7588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34670" cy="258445"/>
    <xdr:sp macro="" textlink="">
      <xdr:nvSpPr>
        <xdr:cNvPr id="472" name="普通建設事業費 （ うち更新整備　）平均値テキスト"/>
        <xdr:cNvSpPr txBox="1"/>
      </xdr:nvSpPr>
      <xdr:spPr>
        <a:xfrm>
          <a:off x="9655175" y="15941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73" name="フローチャート: 判断 472"/>
        <xdr:cNvSpPr/>
      </xdr:nvSpPr>
      <xdr:spPr>
        <a:xfrm>
          <a:off x="9569450" y="15962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146685</xdr:rowOff>
    </xdr:from>
    <xdr:to xmlns:xdr="http://schemas.openxmlformats.org/drawingml/2006/spreadsheetDrawing">
      <xdr:col>50</xdr:col>
      <xdr:colOff>114300</xdr:colOff>
      <xdr:row>96</xdr:row>
      <xdr:rowOff>91440</xdr:rowOff>
    </xdr:to>
    <xdr:cxnSp macro="">
      <xdr:nvCxnSpPr>
        <xdr:cNvPr id="474" name="直線コネクタ 473"/>
        <xdr:cNvCxnSpPr/>
      </xdr:nvCxnSpPr>
      <xdr:spPr>
        <a:xfrm flipV="1">
          <a:off x="8032750" y="15862935"/>
          <a:ext cx="812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5" name="フローチャート: 判断 474"/>
        <xdr:cNvSpPr/>
      </xdr:nvSpPr>
      <xdr:spPr>
        <a:xfrm>
          <a:off x="879475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xdr:rowOff>
    </xdr:from>
    <xdr:ext cx="534035" cy="259080"/>
    <xdr:sp macro="" textlink="">
      <xdr:nvSpPr>
        <xdr:cNvPr id="476" name="テキスト ボックス 475"/>
        <xdr:cNvSpPr txBox="1"/>
      </xdr:nvSpPr>
      <xdr:spPr>
        <a:xfrm>
          <a:off x="8594090" y="16061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123190</xdr:rowOff>
    </xdr:from>
    <xdr:to xmlns:xdr="http://schemas.openxmlformats.org/drawingml/2006/spreadsheetDrawing">
      <xdr:col>45</xdr:col>
      <xdr:colOff>174625</xdr:colOff>
      <xdr:row>96</xdr:row>
      <xdr:rowOff>91440</xdr:rowOff>
    </xdr:to>
    <xdr:cxnSp macro="">
      <xdr:nvCxnSpPr>
        <xdr:cNvPr id="477" name="直線コネクタ 476"/>
        <xdr:cNvCxnSpPr/>
      </xdr:nvCxnSpPr>
      <xdr:spPr>
        <a:xfrm>
          <a:off x="7210425" y="15325090"/>
          <a:ext cx="822325"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8" name="フローチャート: 判断 477"/>
        <xdr:cNvSpPr/>
      </xdr:nvSpPr>
      <xdr:spPr>
        <a:xfrm>
          <a:off x="7985125" y="15985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34035" cy="258445"/>
    <xdr:sp macro="" textlink="">
      <xdr:nvSpPr>
        <xdr:cNvPr id="479" name="テキスト ボックス 478"/>
        <xdr:cNvSpPr txBox="1"/>
      </xdr:nvSpPr>
      <xdr:spPr>
        <a:xfrm>
          <a:off x="7784465" y="1607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123190</xdr:rowOff>
    </xdr:from>
    <xdr:to xmlns:xdr="http://schemas.openxmlformats.org/drawingml/2006/spreadsheetDrawing">
      <xdr:col>41</xdr:col>
      <xdr:colOff>50800</xdr:colOff>
      <xdr:row>96</xdr:row>
      <xdr:rowOff>8255</xdr:rowOff>
    </xdr:to>
    <xdr:cxnSp macro="">
      <xdr:nvCxnSpPr>
        <xdr:cNvPr id="480" name="直線コネクタ 479"/>
        <xdr:cNvCxnSpPr/>
      </xdr:nvCxnSpPr>
      <xdr:spPr>
        <a:xfrm flipV="1">
          <a:off x="6400800" y="15325090"/>
          <a:ext cx="809625"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43180</xdr:rowOff>
    </xdr:from>
    <xdr:to xmlns:xdr="http://schemas.openxmlformats.org/drawingml/2006/spreadsheetDrawing">
      <xdr:col>41</xdr:col>
      <xdr:colOff>101600</xdr:colOff>
      <xdr:row>96</xdr:row>
      <xdr:rowOff>144780</xdr:rowOff>
    </xdr:to>
    <xdr:sp macro="" textlink="">
      <xdr:nvSpPr>
        <xdr:cNvPr id="481" name="フローチャート: 判断 480"/>
        <xdr:cNvSpPr/>
      </xdr:nvSpPr>
      <xdr:spPr>
        <a:xfrm>
          <a:off x="7159625"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135890</xdr:rowOff>
    </xdr:from>
    <xdr:ext cx="534035" cy="259080"/>
    <xdr:sp macro="" textlink="">
      <xdr:nvSpPr>
        <xdr:cNvPr id="482" name="テキスト ボックス 481"/>
        <xdr:cNvSpPr txBox="1"/>
      </xdr:nvSpPr>
      <xdr:spPr>
        <a:xfrm>
          <a:off x="6974840"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65405</xdr:rowOff>
    </xdr:from>
    <xdr:to xmlns:xdr="http://schemas.openxmlformats.org/drawingml/2006/spreadsheetDrawing">
      <xdr:col>36</xdr:col>
      <xdr:colOff>165100</xdr:colOff>
      <xdr:row>96</xdr:row>
      <xdr:rowOff>167005</xdr:rowOff>
    </xdr:to>
    <xdr:sp macro="" textlink="">
      <xdr:nvSpPr>
        <xdr:cNvPr id="483" name="フローチャート: 判断 482"/>
        <xdr:cNvSpPr/>
      </xdr:nvSpPr>
      <xdr:spPr>
        <a:xfrm>
          <a:off x="6350000" y="1595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158115</xdr:rowOff>
    </xdr:from>
    <xdr:ext cx="534035" cy="258445"/>
    <xdr:sp macro="" textlink="">
      <xdr:nvSpPr>
        <xdr:cNvPr id="484" name="テキスト ボックス 483"/>
        <xdr:cNvSpPr txBox="1"/>
      </xdr:nvSpPr>
      <xdr:spPr>
        <a:xfrm>
          <a:off x="6149340"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7" name="テキスト ボックス 48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143510</xdr:rowOff>
    </xdr:from>
    <xdr:to xmlns:xdr="http://schemas.openxmlformats.org/drawingml/2006/spreadsheetDrawing">
      <xdr:col>55</xdr:col>
      <xdr:colOff>50800</xdr:colOff>
      <xdr:row>96</xdr:row>
      <xdr:rowOff>73660</xdr:rowOff>
    </xdr:to>
    <xdr:sp macro="" textlink="">
      <xdr:nvSpPr>
        <xdr:cNvPr id="490" name="楕円 489"/>
        <xdr:cNvSpPr/>
      </xdr:nvSpPr>
      <xdr:spPr>
        <a:xfrm>
          <a:off x="9569450" y="15859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166370</xdr:rowOff>
    </xdr:from>
    <xdr:ext cx="534670" cy="258445"/>
    <xdr:sp macro="" textlink="">
      <xdr:nvSpPr>
        <xdr:cNvPr id="491" name="普通建設事業費 （ うち更新整備　）該当値テキスト"/>
        <xdr:cNvSpPr txBox="1"/>
      </xdr:nvSpPr>
      <xdr:spPr>
        <a:xfrm>
          <a:off x="9655175" y="15711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95885</xdr:rowOff>
    </xdr:from>
    <xdr:to xmlns:xdr="http://schemas.openxmlformats.org/drawingml/2006/spreadsheetDrawing">
      <xdr:col>50</xdr:col>
      <xdr:colOff>165100</xdr:colOff>
      <xdr:row>96</xdr:row>
      <xdr:rowOff>26035</xdr:rowOff>
    </xdr:to>
    <xdr:sp macro="" textlink="">
      <xdr:nvSpPr>
        <xdr:cNvPr id="492" name="楕円 491"/>
        <xdr:cNvSpPr/>
      </xdr:nvSpPr>
      <xdr:spPr>
        <a:xfrm>
          <a:off x="8794750" y="158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42545</xdr:rowOff>
    </xdr:from>
    <xdr:ext cx="534035" cy="258445"/>
    <xdr:sp macro="" textlink="">
      <xdr:nvSpPr>
        <xdr:cNvPr id="493" name="テキスト ボックス 492"/>
        <xdr:cNvSpPr txBox="1"/>
      </xdr:nvSpPr>
      <xdr:spPr>
        <a:xfrm>
          <a:off x="8594090" y="15587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40640</xdr:rowOff>
    </xdr:from>
    <xdr:to xmlns:xdr="http://schemas.openxmlformats.org/drawingml/2006/spreadsheetDrawing">
      <xdr:col>46</xdr:col>
      <xdr:colOff>38100</xdr:colOff>
      <xdr:row>96</xdr:row>
      <xdr:rowOff>142240</xdr:rowOff>
    </xdr:to>
    <xdr:sp macro="" textlink="">
      <xdr:nvSpPr>
        <xdr:cNvPr id="494" name="楕円 493"/>
        <xdr:cNvSpPr/>
      </xdr:nvSpPr>
      <xdr:spPr>
        <a:xfrm>
          <a:off x="7985125" y="15928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158750</xdr:rowOff>
    </xdr:from>
    <xdr:ext cx="534035" cy="259080"/>
    <xdr:sp macro="" textlink="">
      <xdr:nvSpPr>
        <xdr:cNvPr id="495" name="テキスト ボックス 494"/>
        <xdr:cNvSpPr txBox="1"/>
      </xdr:nvSpPr>
      <xdr:spPr>
        <a:xfrm>
          <a:off x="7784465" y="1570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72390</xdr:rowOff>
    </xdr:from>
    <xdr:to xmlns:xdr="http://schemas.openxmlformats.org/drawingml/2006/spreadsheetDrawing">
      <xdr:col>41</xdr:col>
      <xdr:colOff>101600</xdr:colOff>
      <xdr:row>93</xdr:row>
      <xdr:rowOff>2540</xdr:rowOff>
    </xdr:to>
    <xdr:sp macro="" textlink="">
      <xdr:nvSpPr>
        <xdr:cNvPr id="496" name="楕円 495"/>
        <xdr:cNvSpPr/>
      </xdr:nvSpPr>
      <xdr:spPr>
        <a:xfrm>
          <a:off x="7159625" y="152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19050</xdr:rowOff>
    </xdr:from>
    <xdr:ext cx="534035" cy="258445"/>
    <xdr:sp macro="" textlink="">
      <xdr:nvSpPr>
        <xdr:cNvPr id="497" name="テキスト ボックス 496"/>
        <xdr:cNvSpPr txBox="1"/>
      </xdr:nvSpPr>
      <xdr:spPr>
        <a:xfrm>
          <a:off x="6974840" y="1504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128905</xdr:rowOff>
    </xdr:from>
    <xdr:to xmlns:xdr="http://schemas.openxmlformats.org/drawingml/2006/spreadsheetDrawing">
      <xdr:col>36</xdr:col>
      <xdr:colOff>165100</xdr:colOff>
      <xdr:row>96</xdr:row>
      <xdr:rowOff>59055</xdr:rowOff>
    </xdr:to>
    <xdr:sp macro="" textlink="">
      <xdr:nvSpPr>
        <xdr:cNvPr id="498" name="楕円 497"/>
        <xdr:cNvSpPr/>
      </xdr:nvSpPr>
      <xdr:spPr>
        <a:xfrm>
          <a:off x="635000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75565</xdr:rowOff>
    </xdr:from>
    <xdr:ext cx="534035" cy="258445"/>
    <xdr:sp macro="" textlink="">
      <xdr:nvSpPr>
        <xdr:cNvPr id="499" name="テキスト ボックス 498"/>
        <xdr:cNvSpPr txBox="1"/>
      </xdr:nvSpPr>
      <xdr:spPr>
        <a:xfrm>
          <a:off x="6149340" y="1562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500" name="正方形/長方形 49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501" name="正方形/長方形 50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3" name="正方形/長方形 50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5" name="正方形/長方形 50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7" name="正方形/長方形 50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8" name="テキスト ボックス 50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9" name="直線コネクタ 50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10" name="直線コネクタ 509"/>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511" name="テキスト ボックス 510"/>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12" name="直線コネクタ 511"/>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513" name="テキスト ボックス 512"/>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4" name="直線コネクタ 513"/>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15" name="テキスト ボックス 514"/>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6" name="直線コネクタ 515"/>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17" name="テキスト ボックス 516"/>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8" name="直線コネクタ 51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9" name="テキスト ボックス 518"/>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xdr:rowOff>
    </xdr:from>
    <xdr:to xmlns:xdr="http://schemas.openxmlformats.org/drawingml/2006/spreadsheetDrawing">
      <xdr:col>85</xdr:col>
      <xdr:colOff>126365</xdr:colOff>
      <xdr:row>38</xdr:row>
      <xdr:rowOff>134620</xdr:rowOff>
    </xdr:to>
    <xdr:cxnSp macro="">
      <xdr:nvCxnSpPr>
        <xdr:cNvPr id="521" name="直線コネクタ 520"/>
        <xdr:cNvCxnSpPr/>
      </xdr:nvCxnSpPr>
      <xdr:spPr>
        <a:xfrm flipV="1">
          <a:off x="14968220" y="496951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137795</xdr:rowOff>
    </xdr:from>
    <xdr:ext cx="249555" cy="249555"/>
    <xdr:sp macro="" textlink="">
      <xdr:nvSpPr>
        <xdr:cNvPr id="522" name="災害復旧事業費最小値テキスト"/>
        <xdr:cNvSpPr txBox="1"/>
      </xdr:nvSpPr>
      <xdr:spPr>
        <a:xfrm>
          <a:off x="1501775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23" name="直線コネクタ 522"/>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124460</xdr:rowOff>
    </xdr:from>
    <xdr:ext cx="534670" cy="248920"/>
    <xdr:sp macro="" textlink="">
      <xdr:nvSpPr>
        <xdr:cNvPr id="524" name="災害復旧事業費最大値テキスト"/>
        <xdr:cNvSpPr txBox="1"/>
      </xdr:nvSpPr>
      <xdr:spPr>
        <a:xfrm>
          <a:off x="15017750" y="4753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10160</xdr:rowOff>
    </xdr:from>
    <xdr:to xmlns:xdr="http://schemas.openxmlformats.org/drawingml/2006/spreadsheetDrawing">
      <xdr:col>86</xdr:col>
      <xdr:colOff>25400</xdr:colOff>
      <xdr:row>30</xdr:row>
      <xdr:rowOff>10160</xdr:rowOff>
    </xdr:to>
    <xdr:cxnSp macro="">
      <xdr:nvCxnSpPr>
        <xdr:cNvPr id="525" name="直線コネクタ 524"/>
        <xdr:cNvCxnSpPr/>
      </xdr:nvCxnSpPr>
      <xdr:spPr>
        <a:xfrm>
          <a:off x="14881225" y="4969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140335</xdr:rowOff>
    </xdr:from>
    <xdr:to xmlns:xdr="http://schemas.openxmlformats.org/drawingml/2006/spreadsheetDrawing">
      <xdr:col>85</xdr:col>
      <xdr:colOff>127000</xdr:colOff>
      <xdr:row>37</xdr:row>
      <xdr:rowOff>163195</xdr:rowOff>
    </xdr:to>
    <xdr:cxnSp macro="">
      <xdr:nvCxnSpPr>
        <xdr:cNvPr id="526" name="直線コネクタ 525"/>
        <xdr:cNvCxnSpPr/>
      </xdr:nvCxnSpPr>
      <xdr:spPr>
        <a:xfrm flipV="1">
          <a:off x="14195425" y="6090285"/>
          <a:ext cx="7747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8890</xdr:rowOff>
    </xdr:from>
    <xdr:ext cx="469900" cy="249555"/>
    <xdr:sp macro="" textlink="">
      <xdr:nvSpPr>
        <xdr:cNvPr id="527" name="災害復旧事業費平均値テキスト"/>
        <xdr:cNvSpPr txBox="1"/>
      </xdr:nvSpPr>
      <xdr:spPr>
        <a:xfrm>
          <a:off x="15017750" y="62890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29845</xdr:rowOff>
    </xdr:from>
    <xdr:to xmlns:xdr="http://schemas.openxmlformats.org/drawingml/2006/spreadsheetDrawing">
      <xdr:col>85</xdr:col>
      <xdr:colOff>174625</xdr:colOff>
      <xdr:row>38</xdr:row>
      <xdr:rowOff>127635</xdr:rowOff>
    </xdr:to>
    <xdr:sp macro="" textlink="">
      <xdr:nvSpPr>
        <xdr:cNvPr id="528" name="フローチャート: 判断 527"/>
        <xdr:cNvSpPr/>
      </xdr:nvSpPr>
      <xdr:spPr>
        <a:xfrm>
          <a:off x="14919325" y="63099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163195</xdr:rowOff>
    </xdr:from>
    <xdr:to xmlns:xdr="http://schemas.openxmlformats.org/drawingml/2006/spreadsheetDrawing">
      <xdr:col>81</xdr:col>
      <xdr:colOff>50800</xdr:colOff>
      <xdr:row>38</xdr:row>
      <xdr:rowOff>127000</xdr:rowOff>
    </xdr:to>
    <xdr:cxnSp macro="">
      <xdr:nvCxnSpPr>
        <xdr:cNvPr id="529" name="直線コネクタ 528"/>
        <xdr:cNvCxnSpPr/>
      </xdr:nvCxnSpPr>
      <xdr:spPr>
        <a:xfrm flipV="1">
          <a:off x="13385800" y="6278245"/>
          <a:ext cx="8096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128270</xdr:rowOff>
    </xdr:to>
    <xdr:sp macro="" textlink="">
      <xdr:nvSpPr>
        <xdr:cNvPr id="530" name="フローチャート: 判断 529"/>
        <xdr:cNvSpPr/>
      </xdr:nvSpPr>
      <xdr:spPr>
        <a:xfrm>
          <a:off x="14144625" y="631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120015</xdr:rowOff>
    </xdr:from>
    <xdr:ext cx="469265" cy="248920"/>
    <xdr:sp macro="" textlink="">
      <xdr:nvSpPr>
        <xdr:cNvPr id="531" name="テキスト ボックス 530"/>
        <xdr:cNvSpPr txBox="1"/>
      </xdr:nvSpPr>
      <xdr:spPr>
        <a:xfrm>
          <a:off x="13976350" y="64001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118110</xdr:rowOff>
    </xdr:from>
    <xdr:to xmlns:xdr="http://schemas.openxmlformats.org/drawingml/2006/spreadsheetDrawing">
      <xdr:col>76</xdr:col>
      <xdr:colOff>114300</xdr:colOff>
      <xdr:row>38</xdr:row>
      <xdr:rowOff>127000</xdr:rowOff>
    </xdr:to>
    <xdr:cxnSp macro="">
      <xdr:nvCxnSpPr>
        <xdr:cNvPr id="532" name="直線コネクタ 531"/>
        <xdr:cNvCxnSpPr/>
      </xdr:nvCxnSpPr>
      <xdr:spPr>
        <a:xfrm>
          <a:off x="12573000" y="639826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33020</xdr:rowOff>
    </xdr:from>
    <xdr:to xmlns:xdr="http://schemas.openxmlformats.org/drawingml/2006/spreadsheetDrawing">
      <xdr:col>76</xdr:col>
      <xdr:colOff>165100</xdr:colOff>
      <xdr:row>38</xdr:row>
      <xdr:rowOff>130810</xdr:rowOff>
    </xdr:to>
    <xdr:sp macro="" textlink="">
      <xdr:nvSpPr>
        <xdr:cNvPr id="533" name="フローチャート: 判断 532"/>
        <xdr:cNvSpPr/>
      </xdr:nvSpPr>
      <xdr:spPr>
        <a:xfrm>
          <a:off x="13335000" y="631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146685</xdr:rowOff>
    </xdr:from>
    <xdr:ext cx="469265" cy="249555"/>
    <xdr:sp macro="" textlink="">
      <xdr:nvSpPr>
        <xdr:cNvPr id="534" name="テキスト ボックス 533"/>
        <xdr:cNvSpPr txBox="1"/>
      </xdr:nvSpPr>
      <xdr:spPr>
        <a:xfrm>
          <a:off x="13166725" y="60966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116205</xdr:rowOff>
    </xdr:from>
    <xdr:to xmlns:xdr="http://schemas.openxmlformats.org/drawingml/2006/spreadsheetDrawing">
      <xdr:col>71</xdr:col>
      <xdr:colOff>174625</xdr:colOff>
      <xdr:row>38</xdr:row>
      <xdr:rowOff>118110</xdr:rowOff>
    </xdr:to>
    <xdr:cxnSp macro="">
      <xdr:nvCxnSpPr>
        <xdr:cNvPr id="535" name="直線コネクタ 534"/>
        <xdr:cNvCxnSpPr/>
      </xdr:nvCxnSpPr>
      <xdr:spPr>
        <a:xfrm>
          <a:off x="11750675" y="639635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156210</xdr:rowOff>
    </xdr:from>
    <xdr:to xmlns:xdr="http://schemas.openxmlformats.org/drawingml/2006/spreadsheetDrawing">
      <xdr:col>72</xdr:col>
      <xdr:colOff>38100</xdr:colOff>
      <xdr:row>38</xdr:row>
      <xdr:rowOff>88900</xdr:rowOff>
    </xdr:to>
    <xdr:sp macro="" textlink="">
      <xdr:nvSpPr>
        <xdr:cNvPr id="536" name="フローチャート: 判断 535"/>
        <xdr:cNvSpPr/>
      </xdr:nvSpPr>
      <xdr:spPr>
        <a:xfrm>
          <a:off x="12525375" y="6271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104775</xdr:rowOff>
    </xdr:from>
    <xdr:ext cx="469265" cy="249555"/>
    <xdr:sp macro="" textlink="">
      <xdr:nvSpPr>
        <xdr:cNvPr id="537" name="テキスト ボックス 536"/>
        <xdr:cNvSpPr txBox="1"/>
      </xdr:nvSpPr>
      <xdr:spPr>
        <a:xfrm>
          <a:off x="12357100" y="6054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12065</xdr:rowOff>
    </xdr:from>
    <xdr:to xmlns:xdr="http://schemas.openxmlformats.org/drawingml/2006/spreadsheetDrawing">
      <xdr:col>67</xdr:col>
      <xdr:colOff>101600</xdr:colOff>
      <xdr:row>38</xdr:row>
      <xdr:rowOff>109855</xdr:rowOff>
    </xdr:to>
    <xdr:sp macro="" textlink="">
      <xdr:nvSpPr>
        <xdr:cNvPr id="538" name="フローチャート: 判断 537"/>
        <xdr:cNvSpPr/>
      </xdr:nvSpPr>
      <xdr:spPr>
        <a:xfrm>
          <a:off x="11699875" y="629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126365</xdr:rowOff>
    </xdr:from>
    <xdr:ext cx="469265" cy="248920"/>
    <xdr:sp macro="" textlink="">
      <xdr:nvSpPr>
        <xdr:cNvPr id="539" name="テキスト ボックス 538"/>
        <xdr:cNvSpPr txBox="1"/>
      </xdr:nvSpPr>
      <xdr:spPr>
        <a:xfrm>
          <a:off x="11531600" y="6076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0" name="テキスト ボックス 53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1" name="テキスト ボックス 54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2" name="テキスト ボックス 54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3" name="テキスト ボックス 54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4" name="テキスト ボックス 54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92075</xdr:rowOff>
    </xdr:from>
    <xdr:to xmlns:xdr="http://schemas.openxmlformats.org/drawingml/2006/spreadsheetDrawing">
      <xdr:col>85</xdr:col>
      <xdr:colOff>174625</xdr:colOff>
      <xdr:row>37</xdr:row>
      <xdr:rowOff>24765</xdr:rowOff>
    </xdr:to>
    <xdr:sp macro="" textlink="">
      <xdr:nvSpPr>
        <xdr:cNvPr id="545" name="楕円 544"/>
        <xdr:cNvSpPr/>
      </xdr:nvSpPr>
      <xdr:spPr>
        <a:xfrm>
          <a:off x="14919325" y="60420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113665</xdr:rowOff>
    </xdr:from>
    <xdr:ext cx="534670" cy="249555"/>
    <xdr:sp macro="" textlink="">
      <xdr:nvSpPr>
        <xdr:cNvPr id="546" name="災害復旧事業費該当値テキスト"/>
        <xdr:cNvSpPr txBox="1"/>
      </xdr:nvSpPr>
      <xdr:spPr>
        <a:xfrm>
          <a:off x="15017750" y="58985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114300</xdr:rowOff>
    </xdr:from>
    <xdr:to xmlns:xdr="http://schemas.openxmlformats.org/drawingml/2006/spreadsheetDrawing">
      <xdr:col>81</xdr:col>
      <xdr:colOff>101600</xdr:colOff>
      <xdr:row>38</xdr:row>
      <xdr:rowOff>46990</xdr:rowOff>
    </xdr:to>
    <xdr:sp macro="" textlink="">
      <xdr:nvSpPr>
        <xdr:cNvPr id="547" name="楕円 546"/>
        <xdr:cNvSpPr/>
      </xdr:nvSpPr>
      <xdr:spPr>
        <a:xfrm>
          <a:off x="14144625" y="6229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62865</xdr:rowOff>
    </xdr:from>
    <xdr:ext cx="469265" cy="248920"/>
    <xdr:sp macro="" textlink="">
      <xdr:nvSpPr>
        <xdr:cNvPr id="548" name="テキスト ボックス 547"/>
        <xdr:cNvSpPr txBox="1"/>
      </xdr:nvSpPr>
      <xdr:spPr>
        <a:xfrm>
          <a:off x="13976350" y="6012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77470</xdr:rowOff>
    </xdr:from>
    <xdr:to xmlns:xdr="http://schemas.openxmlformats.org/drawingml/2006/spreadsheetDrawing">
      <xdr:col>76</xdr:col>
      <xdr:colOff>165100</xdr:colOff>
      <xdr:row>39</xdr:row>
      <xdr:rowOff>10160</xdr:rowOff>
    </xdr:to>
    <xdr:sp macro="" textlink="">
      <xdr:nvSpPr>
        <xdr:cNvPr id="549" name="楕円 548"/>
        <xdr:cNvSpPr/>
      </xdr:nvSpPr>
      <xdr:spPr>
        <a:xfrm>
          <a:off x="133350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1905</xdr:rowOff>
    </xdr:from>
    <xdr:ext cx="377825" cy="249555"/>
    <xdr:sp macro="" textlink="">
      <xdr:nvSpPr>
        <xdr:cNvPr id="550" name="テキスト ボックス 549"/>
        <xdr:cNvSpPr txBox="1"/>
      </xdr:nvSpPr>
      <xdr:spPr>
        <a:xfrm>
          <a:off x="13212445" y="644715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39</xdr:row>
      <xdr:rowOff>1905</xdr:rowOff>
    </xdr:to>
    <xdr:sp macro="" textlink="">
      <xdr:nvSpPr>
        <xdr:cNvPr id="551" name="楕円 550"/>
        <xdr:cNvSpPr/>
      </xdr:nvSpPr>
      <xdr:spPr>
        <a:xfrm>
          <a:off x="12525375" y="6349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38</xdr:row>
      <xdr:rowOff>158750</xdr:rowOff>
    </xdr:from>
    <xdr:ext cx="378460" cy="248920"/>
    <xdr:sp macro="" textlink="">
      <xdr:nvSpPr>
        <xdr:cNvPr id="552" name="テキスト ボックス 551"/>
        <xdr:cNvSpPr txBox="1"/>
      </xdr:nvSpPr>
      <xdr:spPr>
        <a:xfrm>
          <a:off x="12398375" y="64389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165100</xdr:rowOff>
    </xdr:to>
    <xdr:sp macro="" textlink="">
      <xdr:nvSpPr>
        <xdr:cNvPr id="553" name="楕円 552"/>
        <xdr:cNvSpPr/>
      </xdr:nvSpPr>
      <xdr:spPr>
        <a:xfrm>
          <a:off x="11699875" y="634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156845</xdr:rowOff>
    </xdr:from>
    <xdr:ext cx="377825" cy="248920"/>
    <xdr:sp macro="" textlink="">
      <xdr:nvSpPr>
        <xdr:cNvPr id="554" name="テキスト ボックス 553"/>
        <xdr:cNvSpPr txBox="1"/>
      </xdr:nvSpPr>
      <xdr:spPr>
        <a:xfrm>
          <a:off x="11577320" y="643699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3" name="テキスト ボックス 56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5" name="直線コネクタ 56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6" name="テキスト ボックス 56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8" name="テキスト ボックス 56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70" name="直線コネクタ 56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7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4" name="直線コネクタ 57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5" name="直線コネクタ 57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フローチャート: 判断 57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8" name="直線コネクタ 57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フローチャート: 判断 57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80" name="テキスト ボックス 57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81" name="直線コネクタ 58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2" name="フローチャート: 判断 58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3" name="テキスト ボックス 58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4" name="直線コネクタ 58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5" name="フローチャート: 判断 58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6" name="テキスト ボックス 58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7" name="フローチャート: 判断 58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8" name="テキスト ボックス 58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4" name="楕円 59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9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6" name="楕円 59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7" name="テキスト ボックス 59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8" name="楕円 59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9" name="テキスト ボックス 59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600" name="楕円 59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601" name="テキスト ボックス 60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2" name="楕円 60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603" name="テキスト ボックス 60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2" name="テキスト ボックス 61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4" name="直線コネクタ 613"/>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8920"/>
    <xdr:sp macro="" textlink="">
      <xdr:nvSpPr>
        <xdr:cNvPr id="615" name="テキスト ボックス 614"/>
        <xdr:cNvSpPr txBox="1"/>
      </xdr:nvSpPr>
      <xdr:spPr>
        <a:xfrm>
          <a:off x="1118108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6" name="直線コネクタ 615"/>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30860" cy="249555"/>
    <xdr:sp macro="" textlink="">
      <xdr:nvSpPr>
        <xdr:cNvPr id="617" name="テキスト ボックス 616"/>
        <xdr:cNvSpPr txBox="1"/>
      </xdr:nvSpPr>
      <xdr:spPr>
        <a:xfrm>
          <a:off x="10930255"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8" name="直線コネクタ 617"/>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30860" cy="248920"/>
    <xdr:sp macro="" textlink="">
      <xdr:nvSpPr>
        <xdr:cNvPr id="619" name="テキスト ボックス 618"/>
        <xdr:cNvSpPr txBox="1"/>
      </xdr:nvSpPr>
      <xdr:spPr>
        <a:xfrm>
          <a:off x="10930255"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0" name="直線コネクタ 619"/>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49555"/>
    <xdr:sp macro="" textlink="">
      <xdr:nvSpPr>
        <xdr:cNvPr id="621" name="テキスト ボックス 620"/>
        <xdr:cNvSpPr txBox="1"/>
      </xdr:nvSpPr>
      <xdr:spPr>
        <a:xfrm>
          <a:off x="10930255"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2" name="直線コネクタ 621"/>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30860" cy="248285"/>
    <xdr:sp macro="" textlink="">
      <xdr:nvSpPr>
        <xdr:cNvPr id="623" name="テキスト ボックス 622"/>
        <xdr:cNvSpPr txBox="1"/>
      </xdr:nvSpPr>
      <xdr:spPr>
        <a:xfrm>
          <a:off x="10930255"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4" name="直線コネクタ 623"/>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5" name="テキスト ボックス 624"/>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6" name="直線コネクタ 62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7" name="テキスト ボックス 62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8"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81915</xdr:rowOff>
    </xdr:from>
    <xdr:to xmlns:xdr="http://schemas.openxmlformats.org/drawingml/2006/spreadsheetDrawing">
      <xdr:col>85</xdr:col>
      <xdr:colOff>126365</xdr:colOff>
      <xdr:row>78</xdr:row>
      <xdr:rowOff>83820</xdr:rowOff>
    </xdr:to>
    <xdr:cxnSp macro="">
      <xdr:nvCxnSpPr>
        <xdr:cNvPr id="629" name="直線コネクタ 628"/>
        <xdr:cNvCxnSpPr/>
      </xdr:nvCxnSpPr>
      <xdr:spPr>
        <a:xfrm flipV="1">
          <a:off x="14968220" y="1148016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87630</xdr:rowOff>
    </xdr:from>
    <xdr:ext cx="534670" cy="248285"/>
    <xdr:sp macro="" textlink="">
      <xdr:nvSpPr>
        <xdr:cNvPr id="630" name="公債費最小値テキスト"/>
        <xdr:cNvSpPr txBox="1"/>
      </xdr:nvSpPr>
      <xdr:spPr>
        <a:xfrm>
          <a:off x="15017750" y="129717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631" name="直線コネクタ 630"/>
        <xdr:cNvCxnSpPr/>
      </xdr:nvCxnSpPr>
      <xdr:spPr>
        <a:xfrm>
          <a:off x="14881225" y="1296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30480</xdr:rowOff>
    </xdr:from>
    <xdr:ext cx="598805" cy="248920"/>
    <xdr:sp macro="" textlink="">
      <xdr:nvSpPr>
        <xdr:cNvPr id="632" name="公債費最大値テキスト"/>
        <xdr:cNvSpPr txBox="1"/>
      </xdr:nvSpPr>
      <xdr:spPr>
        <a:xfrm>
          <a:off x="15017750" y="112636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81915</xdr:rowOff>
    </xdr:from>
    <xdr:to xmlns:xdr="http://schemas.openxmlformats.org/drawingml/2006/spreadsheetDrawing">
      <xdr:col>86</xdr:col>
      <xdr:colOff>25400</xdr:colOff>
      <xdr:row>69</xdr:row>
      <xdr:rowOff>81915</xdr:rowOff>
    </xdr:to>
    <xdr:cxnSp macro="">
      <xdr:nvCxnSpPr>
        <xdr:cNvPr id="633" name="直線コネクタ 632"/>
        <xdr:cNvCxnSpPr/>
      </xdr:nvCxnSpPr>
      <xdr:spPr>
        <a:xfrm>
          <a:off x="14881225" y="1148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26035</xdr:rowOff>
    </xdr:from>
    <xdr:to xmlns:xdr="http://schemas.openxmlformats.org/drawingml/2006/spreadsheetDrawing">
      <xdr:col>85</xdr:col>
      <xdr:colOff>127000</xdr:colOff>
      <xdr:row>74</xdr:row>
      <xdr:rowOff>118110</xdr:rowOff>
    </xdr:to>
    <xdr:cxnSp macro="">
      <xdr:nvCxnSpPr>
        <xdr:cNvPr id="634" name="直線コネクタ 633"/>
        <xdr:cNvCxnSpPr/>
      </xdr:nvCxnSpPr>
      <xdr:spPr>
        <a:xfrm>
          <a:off x="14195425" y="12249785"/>
          <a:ext cx="7747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149860</xdr:rowOff>
    </xdr:from>
    <xdr:ext cx="534670" cy="248920"/>
    <xdr:sp macro="" textlink="">
      <xdr:nvSpPr>
        <xdr:cNvPr id="635" name="公債費平均値テキスト"/>
        <xdr:cNvSpPr txBox="1"/>
      </xdr:nvSpPr>
      <xdr:spPr>
        <a:xfrm>
          <a:off x="15017750" y="123736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5715</xdr:rowOff>
    </xdr:from>
    <xdr:to xmlns:xdr="http://schemas.openxmlformats.org/drawingml/2006/spreadsheetDrawing">
      <xdr:col>85</xdr:col>
      <xdr:colOff>174625</xdr:colOff>
      <xdr:row>75</xdr:row>
      <xdr:rowOff>103505</xdr:rowOff>
    </xdr:to>
    <xdr:sp macro="" textlink="">
      <xdr:nvSpPr>
        <xdr:cNvPr id="636" name="フローチャート: 判断 635"/>
        <xdr:cNvSpPr/>
      </xdr:nvSpPr>
      <xdr:spPr>
        <a:xfrm>
          <a:off x="14919325" y="123945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26035</xdr:rowOff>
    </xdr:from>
    <xdr:to xmlns:xdr="http://schemas.openxmlformats.org/drawingml/2006/spreadsheetDrawing">
      <xdr:col>81</xdr:col>
      <xdr:colOff>50800</xdr:colOff>
      <xdr:row>74</xdr:row>
      <xdr:rowOff>38100</xdr:rowOff>
    </xdr:to>
    <xdr:cxnSp macro="">
      <xdr:nvCxnSpPr>
        <xdr:cNvPr id="637" name="直線コネクタ 636"/>
        <xdr:cNvCxnSpPr/>
      </xdr:nvCxnSpPr>
      <xdr:spPr>
        <a:xfrm flipV="1">
          <a:off x="13385800" y="1224978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27940</xdr:rowOff>
    </xdr:from>
    <xdr:to xmlns:xdr="http://schemas.openxmlformats.org/drawingml/2006/spreadsheetDrawing">
      <xdr:col>81</xdr:col>
      <xdr:colOff>101600</xdr:colOff>
      <xdr:row>75</xdr:row>
      <xdr:rowOff>125730</xdr:rowOff>
    </xdr:to>
    <xdr:sp macro="" textlink="">
      <xdr:nvSpPr>
        <xdr:cNvPr id="638" name="フローチャート: 判断 637"/>
        <xdr:cNvSpPr/>
      </xdr:nvSpPr>
      <xdr:spPr>
        <a:xfrm>
          <a:off x="14144625" y="1241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116840</xdr:rowOff>
    </xdr:from>
    <xdr:ext cx="534035" cy="248920"/>
    <xdr:sp macro="" textlink="">
      <xdr:nvSpPr>
        <xdr:cNvPr id="639" name="テキスト ボックス 638"/>
        <xdr:cNvSpPr txBox="1"/>
      </xdr:nvSpPr>
      <xdr:spPr>
        <a:xfrm>
          <a:off x="13959840" y="12505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38100</xdr:rowOff>
    </xdr:from>
    <xdr:to xmlns:xdr="http://schemas.openxmlformats.org/drawingml/2006/spreadsheetDrawing">
      <xdr:col>76</xdr:col>
      <xdr:colOff>114300</xdr:colOff>
      <xdr:row>75</xdr:row>
      <xdr:rowOff>15875</xdr:rowOff>
    </xdr:to>
    <xdr:cxnSp macro="">
      <xdr:nvCxnSpPr>
        <xdr:cNvPr id="640" name="直線コネクタ 639"/>
        <xdr:cNvCxnSpPr/>
      </xdr:nvCxnSpPr>
      <xdr:spPr>
        <a:xfrm flipV="1">
          <a:off x="12573000" y="12261850"/>
          <a:ext cx="8128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23495</xdr:rowOff>
    </xdr:from>
    <xdr:to xmlns:xdr="http://schemas.openxmlformats.org/drawingml/2006/spreadsheetDrawing">
      <xdr:col>76</xdr:col>
      <xdr:colOff>165100</xdr:colOff>
      <xdr:row>75</xdr:row>
      <xdr:rowOff>121285</xdr:rowOff>
    </xdr:to>
    <xdr:sp macro="" textlink="">
      <xdr:nvSpPr>
        <xdr:cNvPr id="641" name="フローチャート: 判断 640"/>
        <xdr:cNvSpPr/>
      </xdr:nvSpPr>
      <xdr:spPr>
        <a:xfrm>
          <a:off x="13335000" y="124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112395</xdr:rowOff>
    </xdr:from>
    <xdr:ext cx="534035" cy="249555"/>
    <xdr:sp macro="" textlink="">
      <xdr:nvSpPr>
        <xdr:cNvPr id="642" name="テキスト ボックス 641"/>
        <xdr:cNvSpPr txBox="1"/>
      </xdr:nvSpPr>
      <xdr:spPr>
        <a:xfrm>
          <a:off x="13134340" y="12501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15875</xdr:rowOff>
    </xdr:from>
    <xdr:to xmlns:xdr="http://schemas.openxmlformats.org/drawingml/2006/spreadsheetDrawing">
      <xdr:col>71</xdr:col>
      <xdr:colOff>174625</xdr:colOff>
      <xdr:row>75</xdr:row>
      <xdr:rowOff>40005</xdr:rowOff>
    </xdr:to>
    <xdr:cxnSp macro="">
      <xdr:nvCxnSpPr>
        <xdr:cNvPr id="643" name="直線コネクタ 642"/>
        <xdr:cNvCxnSpPr/>
      </xdr:nvCxnSpPr>
      <xdr:spPr>
        <a:xfrm flipV="1">
          <a:off x="11750675" y="1240472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83185</xdr:rowOff>
    </xdr:from>
    <xdr:to xmlns:xdr="http://schemas.openxmlformats.org/drawingml/2006/spreadsheetDrawing">
      <xdr:col>72</xdr:col>
      <xdr:colOff>38100</xdr:colOff>
      <xdr:row>76</xdr:row>
      <xdr:rowOff>15240</xdr:rowOff>
    </xdr:to>
    <xdr:sp macro="" textlink="">
      <xdr:nvSpPr>
        <xdr:cNvPr id="644" name="フローチャート: 判断 643"/>
        <xdr:cNvSpPr/>
      </xdr:nvSpPr>
      <xdr:spPr>
        <a:xfrm>
          <a:off x="12525375" y="124720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34035" cy="249555"/>
    <xdr:sp macro="" textlink="">
      <xdr:nvSpPr>
        <xdr:cNvPr id="645" name="テキスト ボックス 644"/>
        <xdr:cNvSpPr txBox="1"/>
      </xdr:nvSpPr>
      <xdr:spPr>
        <a:xfrm>
          <a:off x="12324715" y="12560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71755</xdr:rowOff>
    </xdr:from>
    <xdr:to xmlns:xdr="http://schemas.openxmlformats.org/drawingml/2006/spreadsheetDrawing">
      <xdr:col>67</xdr:col>
      <xdr:colOff>101600</xdr:colOff>
      <xdr:row>76</xdr:row>
      <xdr:rowOff>5080</xdr:rowOff>
    </xdr:to>
    <xdr:sp macro="" textlink="">
      <xdr:nvSpPr>
        <xdr:cNvPr id="646" name="フローチャート: 判断 645"/>
        <xdr:cNvSpPr/>
      </xdr:nvSpPr>
      <xdr:spPr>
        <a:xfrm>
          <a:off x="11699875" y="12460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161290</xdr:rowOff>
    </xdr:from>
    <xdr:ext cx="534035" cy="248920"/>
    <xdr:sp macro="" textlink="">
      <xdr:nvSpPr>
        <xdr:cNvPr id="647" name="テキスト ボックス 646"/>
        <xdr:cNvSpPr txBox="1"/>
      </xdr:nvSpPr>
      <xdr:spPr>
        <a:xfrm>
          <a:off x="11515090" y="125501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8" name="テキスト ボックス 64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9" name="テキスト ボックス 64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0" name="テキスト ボックス 64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1" name="テキスト ボックス 65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2" name="テキスト ボックス 65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69215</xdr:rowOff>
    </xdr:from>
    <xdr:to xmlns:xdr="http://schemas.openxmlformats.org/drawingml/2006/spreadsheetDrawing">
      <xdr:col>85</xdr:col>
      <xdr:colOff>174625</xdr:colOff>
      <xdr:row>75</xdr:row>
      <xdr:rowOff>1905</xdr:rowOff>
    </xdr:to>
    <xdr:sp macro="" textlink="">
      <xdr:nvSpPr>
        <xdr:cNvPr id="653" name="楕円 652"/>
        <xdr:cNvSpPr/>
      </xdr:nvSpPr>
      <xdr:spPr>
        <a:xfrm>
          <a:off x="14919325" y="122929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92075</xdr:rowOff>
    </xdr:from>
    <xdr:ext cx="534670" cy="248920"/>
    <xdr:sp macro="" textlink="">
      <xdr:nvSpPr>
        <xdr:cNvPr id="654" name="公債費該当値テキスト"/>
        <xdr:cNvSpPr txBox="1"/>
      </xdr:nvSpPr>
      <xdr:spPr>
        <a:xfrm>
          <a:off x="15017750" y="12150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141605</xdr:rowOff>
    </xdr:from>
    <xdr:to xmlns:xdr="http://schemas.openxmlformats.org/drawingml/2006/spreadsheetDrawing">
      <xdr:col>81</xdr:col>
      <xdr:colOff>101600</xdr:colOff>
      <xdr:row>74</xdr:row>
      <xdr:rowOff>74295</xdr:rowOff>
    </xdr:to>
    <xdr:sp macro="" textlink="">
      <xdr:nvSpPr>
        <xdr:cNvPr id="655" name="楕円 654"/>
        <xdr:cNvSpPr/>
      </xdr:nvSpPr>
      <xdr:spPr>
        <a:xfrm>
          <a:off x="14144625" y="1220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90805</xdr:rowOff>
    </xdr:from>
    <xdr:ext cx="534035" cy="248920"/>
    <xdr:sp macro="" textlink="">
      <xdr:nvSpPr>
        <xdr:cNvPr id="656" name="テキスト ボックス 655"/>
        <xdr:cNvSpPr txBox="1"/>
      </xdr:nvSpPr>
      <xdr:spPr>
        <a:xfrm>
          <a:off x="13959840" y="119843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154305</xdr:rowOff>
    </xdr:from>
    <xdr:to xmlns:xdr="http://schemas.openxmlformats.org/drawingml/2006/spreadsheetDrawing">
      <xdr:col>76</xdr:col>
      <xdr:colOff>165100</xdr:colOff>
      <xdr:row>74</xdr:row>
      <xdr:rowOff>86995</xdr:rowOff>
    </xdr:to>
    <xdr:sp macro="" textlink="">
      <xdr:nvSpPr>
        <xdr:cNvPr id="657" name="楕円 656"/>
        <xdr:cNvSpPr/>
      </xdr:nvSpPr>
      <xdr:spPr>
        <a:xfrm>
          <a:off x="13335000" y="1221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102870</xdr:rowOff>
    </xdr:from>
    <xdr:ext cx="534035" cy="249555"/>
    <xdr:sp macro="" textlink="">
      <xdr:nvSpPr>
        <xdr:cNvPr id="658" name="テキスト ボックス 657"/>
        <xdr:cNvSpPr txBox="1"/>
      </xdr:nvSpPr>
      <xdr:spPr>
        <a:xfrm>
          <a:off x="13134340" y="11996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132080</xdr:rowOff>
    </xdr:from>
    <xdr:to xmlns:xdr="http://schemas.openxmlformats.org/drawingml/2006/spreadsheetDrawing">
      <xdr:col>72</xdr:col>
      <xdr:colOff>38100</xdr:colOff>
      <xdr:row>75</xdr:row>
      <xdr:rowOff>64770</xdr:rowOff>
    </xdr:to>
    <xdr:sp macro="" textlink="">
      <xdr:nvSpPr>
        <xdr:cNvPr id="659" name="楕円 658"/>
        <xdr:cNvSpPr/>
      </xdr:nvSpPr>
      <xdr:spPr>
        <a:xfrm>
          <a:off x="12525375" y="12355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80645</xdr:rowOff>
    </xdr:from>
    <xdr:ext cx="534035" cy="249555"/>
    <xdr:sp macro="" textlink="">
      <xdr:nvSpPr>
        <xdr:cNvPr id="660" name="テキスト ボックス 659"/>
        <xdr:cNvSpPr txBox="1"/>
      </xdr:nvSpPr>
      <xdr:spPr>
        <a:xfrm>
          <a:off x="12324715" y="121392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156845</xdr:rowOff>
    </xdr:from>
    <xdr:to xmlns:xdr="http://schemas.openxmlformats.org/drawingml/2006/spreadsheetDrawing">
      <xdr:col>67</xdr:col>
      <xdr:colOff>101600</xdr:colOff>
      <xdr:row>75</xdr:row>
      <xdr:rowOff>89535</xdr:rowOff>
    </xdr:to>
    <xdr:sp macro="" textlink="">
      <xdr:nvSpPr>
        <xdr:cNvPr id="661" name="楕円 660"/>
        <xdr:cNvSpPr/>
      </xdr:nvSpPr>
      <xdr:spPr>
        <a:xfrm>
          <a:off x="11699875" y="12380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104775</xdr:rowOff>
    </xdr:from>
    <xdr:ext cx="534035" cy="249555"/>
    <xdr:sp macro="" textlink="">
      <xdr:nvSpPr>
        <xdr:cNvPr id="662" name="テキスト ボックス 661"/>
        <xdr:cNvSpPr txBox="1"/>
      </xdr:nvSpPr>
      <xdr:spPr>
        <a:xfrm>
          <a:off x="11515090" y="12163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3" name="正方形/長方形 66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4" name="正方形/長方形 66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6" name="正方形/長方形 66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8" name="正方形/長方形 66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0" name="正方形/長方形 66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1" name="テキスト ボックス 67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2" name="直線コネクタ 67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3" name="直線コネクタ 67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74" name="テキスト ボックス 67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5" name="直線コネクタ 67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76" name="テキスト ボックス 675"/>
        <xdr:cNvSpPr txBox="1"/>
      </xdr:nvSpPr>
      <xdr:spPr>
        <a:xfrm>
          <a:off x="1093025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7" name="直線コネクタ 67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8" name="テキスト ボックス 67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9" name="直線コネクタ 67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80" name="テキスト ボックス 679"/>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1" name="直線コネクタ 68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2" name="テキスト ボックス 68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3"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76835</xdr:rowOff>
    </xdr:from>
    <xdr:to xmlns:xdr="http://schemas.openxmlformats.org/drawingml/2006/spreadsheetDrawing">
      <xdr:col>85</xdr:col>
      <xdr:colOff>126365</xdr:colOff>
      <xdr:row>98</xdr:row>
      <xdr:rowOff>127000</xdr:rowOff>
    </xdr:to>
    <xdr:cxnSp macro="">
      <xdr:nvCxnSpPr>
        <xdr:cNvPr id="684" name="直線コネクタ 683"/>
        <xdr:cNvCxnSpPr/>
      </xdr:nvCxnSpPr>
      <xdr:spPr>
        <a:xfrm flipV="1">
          <a:off x="14968220" y="149421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130810</xdr:rowOff>
    </xdr:from>
    <xdr:ext cx="469900" cy="259080"/>
    <xdr:sp macro="" textlink="">
      <xdr:nvSpPr>
        <xdr:cNvPr id="685" name="積立金最小値テキスト"/>
        <xdr:cNvSpPr txBox="1"/>
      </xdr:nvSpPr>
      <xdr:spPr>
        <a:xfrm>
          <a:off x="15017750" y="1636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6" name="直線コネクタ 685"/>
        <xdr:cNvCxnSpPr/>
      </xdr:nvCxnSpPr>
      <xdr:spPr>
        <a:xfrm>
          <a:off x="14881225" y="16357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26035</xdr:rowOff>
    </xdr:from>
    <xdr:ext cx="598805" cy="248920"/>
    <xdr:sp macro="" textlink="">
      <xdr:nvSpPr>
        <xdr:cNvPr id="687" name="積立金最大値テキスト"/>
        <xdr:cNvSpPr txBox="1"/>
      </xdr:nvSpPr>
      <xdr:spPr>
        <a:xfrm>
          <a:off x="15017750" y="147262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76835</xdr:rowOff>
    </xdr:from>
    <xdr:to xmlns:xdr="http://schemas.openxmlformats.org/drawingml/2006/spreadsheetDrawing">
      <xdr:col>86</xdr:col>
      <xdr:colOff>25400</xdr:colOff>
      <xdr:row>90</xdr:row>
      <xdr:rowOff>76835</xdr:rowOff>
    </xdr:to>
    <xdr:cxnSp macro="">
      <xdr:nvCxnSpPr>
        <xdr:cNvPr id="688" name="直線コネクタ 687"/>
        <xdr:cNvCxnSpPr/>
      </xdr:nvCxnSpPr>
      <xdr:spPr>
        <a:xfrm>
          <a:off x="14881225" y="14942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138430</xdr:rowOff>
    </xdr:from>
    <xdr:to xmlns:xdr="http://schemas.openxmlformats.org/drawingml/2006/spreadsheetDrawing">
      <xdr:col>85</xdr:col>
      <xdr:colOff>127000</xdr:colOff>
      <xdr:row>96</xdr:row>
      <xdr:rowOff>162560</xdr:rowOff>
    </xdr:to>
    <xdr:cxnSp macro="">
      <xdr:nvCxnSpPr>
        <xdr:cNvPr id="689" name="直線コネクタ 688"/>
        <xdr:cNvCxnSpPr/>
      </xdr:nvCxnSpPr>
      <xdr:spPr>
        <a:xfrm>
          <a:off x="14195425" y="1602613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17780</xdr:rowOff>
    </xdr:from>
    <xdr:ext cx="534670" cy="258445"/>
    <xdr:sp macro="" textlink="">
      <xdr:nvSpPr>
        <xdr:cNvPr id="690" name="積立金平均値テキスト"/>
        <xdr:cNvSpPr txBox="1"/>
      </xdr:nvSpPr>
      <xdr:spPr>
        <a:xfrm>
          <a:off x="15017750" y="160769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174625</xdr:colOff>
      <xdr:row>97</xdr:row>
      <xdr:rowOff>140970</xdr:rowOff>
    </xdr:to>
    <xdr:sp macro="" textlink="">
      <xdr:nvSpPr>
        <xdr:cNvPr id="691" name="フローチャート: 判断 690"/>
        <xdr:cNvSpPr/>
      </xdr:nvSpPr>
      <xdr:spPr>
        <a:xfrm>
          <a:off x="14919325" y="160985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102870</xdr:rowOff>
    </xdr:from>
    <xdr:to xmlns:xdr="http://schemas.openxmlformats.org/drawingml/2006/spreadsheetDrawing">
      <xdr:col>81</xdr:col>
      <xdr:colOff>50800</xdr:colOff>
      <xdr:row>96</xdr:row>
      <xdr:rowOff>138430</xdr:rowOff>
    </xdr:to>
    <xdr:cxnSp macro="">
      <xdr:nvCxnSpPr>
        <xdr:cNvPr id="692" name="直線コネクタ 691"/>
        <xdr:cNvCxnSpPr/>
      </xdr:nvCxnSpPr>
      <xdr:spPr>
        <a:xfrm>
          <a:off x="13385800" y="1599057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93" name="フローチャート: 判断 692"/>
        <xdr:cNvSpPr/>
      </xdr:nvSpPr>
      <xdr:spPr>
        <a:xfrm>
          <a:off x="14144625"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34035" cy="258445"/>
    <xdr:sp macro="" textlink="">
      <xdr:nvSpPr>
        <xdr:cNvPr id="694" name="テキスト ボックス 693"/>
        <xdr:cNvSpPr txBox="1"/>
      </xdr:nvSpPr>
      <xdr:spPr>
        <a:xfrm>
          <a:off x="13959840"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102870</xdr:rowOff>
    </xdr:from>
    <xdr:to xmlns:xdr="http://schemas.openxmlformats.org/drawingml/2006/spreadsheetDrawing">
      <xdr:col>76</xdr:col>
      <xdr:colOff>114300</xdr:colOff>
      <xdr:row>97</xdr:row>
      <xdr:rowOff>10160</xdr:rowOff>
    </xdr:to>
    <xdr:cxnSp macro="">
      <xdr:nvCxnSpPr>
        <xdr:cNvPr id="695" name="直線コネクタ 694"/>
        <xdr:cNvCxnSpPr/>
      </xdr:nvCxnSpPr>
      <xdr:spPr>
        <a:xfrm flipV="1">
          <a:off x="12573000" y="15990570"/>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6" name="フローチャート: 判断 695"/>
        <xdr:cNvSpPr/>
      </xdr:nvSpPr>
      <xdr:spPr>
        <a:xfrm>
          <a:off x="1333500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111760</xdr:rowOff>
    </xdr:from>
    <xdr:ext cx="534035" cy="258445"/>
    <xdr:sp macro="" textlink="">
      <xdr:nvSpPr>
        <xdr:cNvPr id="697" name="テキスト ボックス 696"/>
        <xdr:cNvSpPr txBox="1"/>
      </xdr:nvSpPr>
      <xdr:spPr>
        <a:xfrm>
          <a:off x="13134340"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10160</xdr:rowOff>
    </xdr:from>
    <xdr:to xmlns:xdr="http://schemas.openxmlformats.org/drawingml/2006/spreadsheetDrawing">
      <xdr:col>71</xdr:col>
      <xdr:colOff>174625</xdr:colOff>
      <xdr:row>97</xdr:row>
      <xdr:rowOff>107950</xdr:rowOff>
    </xdr:to>
    <xdr:cxnSp macro="">
      <xdr:nvCxnSpPr>
        <xdr:cNvPr id="698" name="直線コネクタ 697"/>
        <xdr:cNvCxnSpPr/>
      </xdr:nvCxnSpPr>
      <xdr:spPr>
        <a:xfrm flipV="1">
          <a:off x="11750675" y="16069310"/>
          <a:ext cx="8223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106680</xdr:rowOff>
    </xdr:from>
    <xdr:to xmlns:xdr="http://schemas.openxmlformats.org/drawingml/2006/spreadsheetDrawing">
      <xdr:col>72</xdr:col>
      <xdr:colOff>38100</xdr:colOff>
      <xdr:row>98</xdr:row>
      <xdr:rowOff>36830</xdr:rowOff>
    </xdr:to>
    <xdr:sp macro="" textlink="">
      <xdr:nvSpPr>
        <xdr:cNvPr id="699" name="フローチャート: 判断 698"/>
        <xdr:cNvSpPr/>
      </xdr:nvSpPr>
      <xdr:spPr>
        <a:xfrm>
          <a:off x="12525375" y="16165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27940</xdr:rowOff>
    </xdr:from>
    <xdr:ext cx="534035" cy="259080"/>
    <xdr:sp macro="" textlink="">
      <xdr:nvSpPr>
        <xdr:cNvPr id="700" name="テキスト ボックス 699"/>
        <xdr:cNvSpPr txBox="1"/>
      </xdr:nvSpPr>
      <xdr:spPr>
        <a:xfrm>
          <a:off x="1232471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701" name="フローチャート: 判断 700"/>
        <xdr:cNvSpPr/>
      </xdr:nvSpPr>
      <xdr:spPr>
        <a:xfrm>
          <a:off x="11699875"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56515</xdr:rowOff>
    </xdr:from>
    <xdr:ext cx="534035" cy="258445"/>
    <xdr:sp macro="" textlink="">
      <xdr:nvSpPr>
        <xdr:cNvPr id="702" name="テキスト ボックス 701"/>
        <xdr:cNvSpPr txBox="1"/>
      </xdr:nvSpPr>
      <xdr:spPr>
        <a:xfrm>
          <a:off x="11515090"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6" name="テキスト ボックス 70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111760</xdr:rowOff>
    </xdr:from>
    <xdr:to xmlns:xdr="http://schemas.openxmlformats.org/drawingml/2006/spreadsheetDrawing">
      <xdr:col>85</xdr:col>
      <xdr:colOff>174625</xdr:colOff>
      <xdr:row>97</xdr:row>
      <xdr:rowOff>41910</xdr:rowOff>
    </xdr:to>
    <xdr:sp macro="" textlink="">
      <xdr:nvSpPr>
        <xdr:cNvPr id="708" name="楕円 707"/>
        <xdr:cNvSpPr/>
      </xdr:nvSpPr>
      <xdr:spPr>
        <a:xfrm>
          <a:off x="14919325" y="159994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134620</xdr:rowOff>
    </xdr:from>
    <xdr:ext cx="534670" cy="258445"/>
    <xdr:sp macro="" textlink="">
      <xdr:nvSpPr>
        <xdr:cNvPr id="709" name="積立金該当値テキスト"/>
        <xdr:cNvSpPr txBox="1"/>
      </xdr:nvSpPr>
      <xdr:spPr>
        <a:xfrm>
          <a:off x="15017750" y="15850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87630</xdr:rowOff>
    </xdr:from>
    <xdr:to xmlns:xdr="http://schemas.openxmlformats.org/drawingml/2006/spreadsheetDrawing">
      <xdr:col>81</xdr:col>
      <xdr:colOff>101600</xdr:colOff>
      <xdr:row>97</xdr:row>
      <xdr:rowOff>17780</xdr:rowOff>
    </xdr:to>
    <xdr:sp macro="" textlink="">
      <xdr:nvSpPr>
        <xdr:cNvPr id="710" name="楕円 709"/>
        <xdr:cNvSpPr/>
      </xdr:nvSpPr>
      <xdr:spPr>
        <a:xfrm>
          <a:off x="14144625" y="159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34290</xdr:rowOff>
    </xdr:from>
    <xdr:ext cx="534035" cy="259080"/>
    <xdr:sp macro="" textlink="">
      <xdr:nvSpPr>
        <xdr:cNvPr id="711" name="テキスト ボックス 710"/>
        <xdr:cNvSpPr txBox="1"/>
      </xdr:nvSpPr>
      <xdr:spPr>
        <a:xfrm>
          <a:off x="13959840" y="1575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52070</xdr:rowOff>
    </xdr:from>
    <xdr:to xmlns:xdr="http://schemas.openxmlformats.org/drawingml/2006/spreadsheetDrawing">
      <xdr:col>76</xdr:col>
      <xdr:colOff>165100</xdr:colOff>
      <xdr:row>96</xdr:row>
      <xdr:rowOff>153670</xdr:rowOff>
    </xdr:to>
    <xdr:sp macro="" textlink="">
      <xdr:nvSpPr>
        <xdr:cNvPr id="712" name="楕円 711"/>
        <xdr:cNvSpPr/>
      </xdr:nvSpPr>
      <xdr:spPr>
        <a:xfrm>
          <a:off x="13335000" y="159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170180</xdr:rowOff>
    </xdr:from>
    <xdr:ext cx="534035" cy="259080"/>
    <xdr:sp macro="" textlink="">
      <xdr:nvSpPr>
        <xdr:cNvPr id="713" name="テキスト ボックス 712"/>
        <xdr:cNvSpPr txBox="1"/>
      </xdr:nvSpPr>
      <xdr:spPr>
        <a:xfrm>
          <a:off x="13134340" y="1571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130810</xdr:rowOff>
    </xdr:from>
    <xdr:to xmlns:xdr="http://schemas.openxmlformats.org/drawingml/2006/spreadsheetDrawing">
      <xdr:col>72</xdr:col>
      <xdr:colOff>38100</xdr:colOff>
      <xdr:row>97</xdr:row>
      <xdr:rowOff>60960</xdr:rowOff>
    </xdr:to>
    <xdr:sp macro="" textlink="">
      <xdr:nvSpPr>
        <xdr:cNvPr id="714" name="楕円 713"/>
        <xdr:cNvSpPr/>
      </xdr:nvSpPr>
      <xdr:spPr>
        <a:xfrm>
          <a:off x="12525375" y="16018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77470</xdr:rowOff>
    </xdr:from>
    <xdr:ext cx="534035" cy="258445"/>
    <xdr:sp macro="" textlink="">
      <xdr:nvSpPr>
        <xdr:cNvPr id="715" name="テキスト ボックス 714"/>
        <xdr:cNvSpPr txBox="1"/>
      </xdr:nvSpPr>
      <xdr:spPr>
        <a:xfrm>
          <a:off x="12324715" y="1579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57150</xdr:rowOff>
    </xdr:from>
    <xdr:to xmlns:xdr="http://schemas.openxmlformats.org/drawingml/2006/spreadsheetDrawing">
      <xdr:col>67</xdr:col>
      <xdr:colOff>101600</xdr:colOff>
      <xdr:row>97</xdr:row>
      <xdr:rowOff>158750</xdr:rowOff>
    </xdr:to>
    <xdr:sp macro="" textlink="">
      <xdr:nvSpPr>
        <xdr:cNvPr id="716" name="楕円 715"/>
        <xdr:cNvSpPr/>
      </xdr:nvSpPr>
      <xdr:spPr>
        <a:xfrm>
          <a:off x="11699875" y="161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3810</xdr:rowOff>
    </xdr:from>
    <xdr:ext cx="534035" cy="259080"/>
    <xdr:sp macro="" textlink="">
      <xdr:nvSpPr>
        <xdr:cNvPr id="717" name="テキスト ボックス 716"/>
        <xdr:cNvSpPr txBox="1"/>
      </xdr:nvSpPr>
      <xdr:spPr>
        <a:xfrm>
          <a:off x="11515090" y="1589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8" name="正方形/長方形 71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9" name="正方形/長方形 71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1" name="正方形/長方形 72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3" name="正方形/長方形 72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5" name="正方形/長方形 72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6" name="テキスト ボックス 72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7" name="直線コネクタ 72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8" name="直線コネクタ 727"/>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9" name="テキスト ボックス 728"/>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0" name="直線コネクタ 729"/>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31" name="テキスト ボックス 730"/>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2" name="直線コネクタ 731"/>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33" name="テキスト ボックス 732"/>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4" name="直線コネクタ 733"/>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5" name="テキスト ボックス 734"/>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6" name="直線コネクタ 735"/>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7" name="テキスト ボックス 736"/>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8"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67945</xdr:rowOff>
    </xdr:from>
    <xdr:to xmlns:xdr="http://schemas.openxmlformats.org/drawingml/2006/spreadsheetDrawing">
      <xdr:col>116</xdr:col>
      <xdr:colOff>62865</xdr:colOff>
      <xdr:row>38</xdr:row>
      <xdr:rowOff>134620</xdr:rowOff>
    </xdr:to>
    <xdr:cxnSp macro="">
      <xdr:nvCxnSpPr>
        <xdr:cNvPr id="739" name="直線コネクタ 738"/>
        <xdr:cNvCxnSpPr/>
      </xdr:nvCxnSpPr>
      <xdr:spPr>
        <a:xfrm flipV="1">
          <a:off x="20318095" y="5357495"/>
          <a:ext cx="127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40"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1" name="直線コネクタ 740"/>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17145</xdr:rowOff>
    </xdr:from>
    <xdr:ext cx="534670" cy="248920"/>
    <xdr:sp macro="" textlink="">
      <xdr:nvSpPr>
        <xdr:cNvPr id="742" name="投資及び出資金最大値テキスト"/>
        <xdr:cNvSpPr txBox="1"/>
      </xdr:nvSpPr>
      <xdr:spPr>
        <a:xfrm>
          <a:off x="20370800" y="5141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67945</xdr:rowOff>
    </xdr:from>
    <xdr:to xmlns:xdr="http://schemas.openxmlformats.org/drawingml/2006/spreadsheetDrawing">
      <xdr:col>116</xdr:col>
      <xdr:colOff>152400</xdr:colOff>
      <xdr:row>32</xdr:row>
      <xdr:rowOff>67945</xdr:rowOff>
    </xdr:to>
    <xdr:cxnSp macro="">
      <xdr:nvCxnSpPr>
        <xdr:cNvPr id="743" name="直線コネクタ 742"/>
        <xdr:cNvCxnSpPr/>
      </xdr:nvCxnSpPr>
      <xdr:spPr>
        <a:xfrm>
          <a:off x="20246975" y="5357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36</xdr:row>
      <xdr:rowOff>5715</xdr:rowOff>
    </xdr:from>
    <xdr:to xmlns:xdr="http://schemas.openxmlformats.org/drawingml/2006/spreadsheetDrawing">
      <xdr:col>116</xdr:col>
      <xdr:colOff>63500</xdr:colOff>
      <xdr:row>36</xdr:row>
      <xdr:rowOff>7620</xdr:rowOff>
    </xdr:to>
    <xdr:cxnSp macro="">
      <xdr:nvCxnSpPr>
        <xdr:cNvPr id="744" name="直線コネクタ 743"/>
        <xdr:cNvCxnSpPr/>
      </xdr:nvCxnSpPr>
      <xdr:spPr>
        <a:xfrm flipV="1">
          <a:off x="19558000" y="595566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74295</xdr:rowOff>
    </xdr:from>
    <xdr:ext cx="469900" cy="249555"/>
    <xdr:sp macro="" textlink="">
      <xdr:nvSpPr>
        <xdr:cNvPr id="745" name="投資及び出資金平均値テキスト"/>
        <xdr:cNvSpPr txBox="1"/>
      </xdr:nvSpPr>
      <xdr:spPr>
        <a:xfrm>
          <a:off x="20370800" y="61893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95250</xdr:rowOff>
    </xdr:from>
    <xdr:to xmlns:xdr="http://schemas.openxmlformats.org/drawingml/2006/spreadsheetDrawing">
      <xdr:col>116</xdr:col>
      <xdr:colOff>114300</xdr:colOff>
      <xdr:row>38</xdr:row>
      <xdr:rowOff>27940</xdr:rowOff>
    </xdr:to>
    <xdr:sp macro="" textlink="">
      <xdr:nvSpPr>
        <xdr:cNvPr id="746" name="フローチャート: 判断 745"/>
        <xdr:cNvSpPr/>
      </xdr:nvSpPr>
      <xdr:spPr>
        <a:xfrm>
          <a:off x="20269200" y="6210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7620</xdr:rowOff>
    </xdr:from>
    <xdr:to xmlns:xdr="http://schemas.openxmlformats.org/drawingml/2006/spreadsheetDrawing">
      <xdr:col>111</xdr:col>
      <xdr:colOff>174625</xdr:colOff>
      <xdr:row>36</xdr:row>
      <xdr:rowOff>83185</xdr:rowOff>
    </xdr:to>
    <xdr:cxnSp macro="">
      <xdr:nvCxnSpPr>
        <xdr:cNvPr id="747" name="直線コネクタ 746"/>
        <xdr:cNvCxnSpPr/>
      </xdr:nvCxnSpPr>
      <xdr:spPr>
        <a:xfrm flipV="1">
          <a:off x="18735675" y="5957570"/>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97155</xdr:rowOff>
    </xdr:from>
    <xdr:to xmlns:xdr="http://schemas.openxmlformats.org/drawingml/2006/spreadsheetDrawing">
      <xdr:col>112</xdr:col>
      <xdr:colOff>38100</xdr:colOff>
      <xdr:row>38</xdr:row>
      <xdr:rowOff>29845</xdr:rowOff>
    </xdr:to>
    <xdr:sp macro="" textlink="">
      <xdr:nvSpPr>
        <xdr:cNvPr id="748" name="フローチャート: 判断 747"/>
        <xdr:cNvSpPr/>
      </xdr:nvSpPr>
      <xdr:spPr>
        <a:xfrm>
          <a:off x="19510375" y="6212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21590</xdr:rowOff>
    </xdr:from>
    <xdr:ext cx="469265" cy="248285"/>
    <xdr:sp macro="" textlink="">
      <xdr:nvSpPr>
        <xdr:cNvPr id="749" name="テキスト ボックス 748"/>
        <xdr:cNvSpPr txBox="1"/>
      </xdr:nvSpPr>
      <xdr:spPr>
        <a:xfrm>
          <a:off x="19342100" y="630174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80645</xdr:rowOff>
    </xdr:from>
    <xdr:to xmlns:xdr="http://schemas.openxmlformats.org/drawingml/2006/spreadsheetDrawing">
      <xdr:col>107</xdr:col>
      <xdr:colOff>50800</xdr:colOff>
      <xdr:row>36</xdr:row>
      <xdr:rowOff>83185</xdr:rowOff>
    </xdr:to>
    <xdr:cxnSp macro="">
      <xdr:nvCxnSpPr>
        <xdr:cNvPr id="750" name="直線コネクタ 749"/>
        <xdr:cNvCxnSpPr/>
      </xdr:nvCxnSpPr>
      <xdr:spPr>
        <a:xfrm>
          <a:off x="17926050" y="603059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26670</xdr:rowOff>
    </xdr:to>
    <xdr:sp macro="" textlink="">
      <xdr:nvSpPr>
        <xdr:cNvPr id="751" name="フローチャート: 判断 750"/>
        <xdr:cNvSpPr/>
      </xdr:nvSpPr>
      <xdr:spPr>
        <a:xfrm>
          <a:off x="18684875" y="620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17780</xdr:rowOff>
    </xdr:from>
    <xdr:ext cx="469265" cy="248920"/>
    <xdr:sp macro="" textlink="">
      <xdr:nvSpPr>
        <xdr:cNvPr id="752" name="テキスト ボックス 751"/>
        <xdr:cNvSpPr txBox="1"/>
      </xdr:nvSpPr>
      <xdr:spPr>
        <a:xfrm>
          <a:off x="18516600" y="62979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36</xdr:row>
      <xdr:rowOff>76200</xdr:rowOff>
    </xdr:from>
    <xdr:to xmlns:xdr="http://schemas.openxmlformats.org/drawingml/2006/spreadsheetDrawing">
      <xdr:col>102</xdr:col>
      <xdr:colOff>114300</xdr:colOff>
      <xdr:row>36</xdr:row>
      <xdr:rowOff>80645</xdr:rowOff>
    </xdr:to>
    <xdr:cxnSp macro="">
      <xdr:nvCxnSpPr>
        <xdr:cNvPr id="753" name="直線コネクタ 752"/>
        <xdr:cNvCxnSpPr/>
      </xdr:nvCxnSpPr>
      <xdr:spPr>
        <a:xfrm>
          <a:off x="17113250" y="602615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89535</xdr:rowOff>
    </xdr:from>
    <xdr:to xmlns:xdr="http://schemas.openxmlformats.org/drawingml/2006/spreadsheetDrawing">
      <xdr:col>102</xdr:col>
      <xdr:colOff>165100</xdr:colOff>
      <xdr:row>38</xdr:row>
      <xdr:rowOff>22225</xdr:rowOff>
    </xdr:to>
    <xdr:sp macro="" textlink="">
      <xdr:nvSpPr>
        <xdr:cNvPr id="754" name="フローチャート: 判断 753"/>
        <xdr:cNvSpPr/>
      </xdr:nvSpPr>
      <xdr:spPr>
        <a:xfrm>
          <a:off x="17875250"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13335</xdr:rowOff>
    </xdr:from>
    <xdr:ext cx="469265" cy="249555"/>
    <xdr:sp macro="" textlink="">
      <xdr:nvSpPr>
        <xdr:cNvPr id="755" name="テキスト ボックス 754"/>
        <xdr:cNvSpPr txBox="1"/>
      </xdr:nvSpPr>
      <xdr:spPr>
        <a:xfrm>
          <a:off x="17706975" y="6293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131445</xdr:rowOff>
    </xdr:from>
    <xdr:to xmlns:xdr="http://schemas.openxmlformats.org/drawingml/2006/spreadsheetDrawing">
      <xdr:col>98</xdr:col>
      <xdr:colOff>38100</xdr:colOff>
      <xdr:row>38</xdr:row>
      <xdr:rowOff>64135</xdr:rowOff>
    </xdr:to>
    <xdr:sp macro="" textlink="">
      <xdr:nvSpPr>
        <xdr:cNvPr id="756" name="フローチャート: 判断 755"/>
        <xdr:cNvSpPr/>
      </xdr:nvSpPr>
      <xdr:spPr>
        <a:xfrm>
          <a:off x="17065625" y="6246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55880</xdr:rowOff>
    </xdr:from>
    <xdr:ext cx="469265" cy="248920"/>
    <xdr:sp macro="" textlink="">
      <xdr:nvSpPr>
        <xdr:cNvPr id="757" name="テキスト ボックス 756"/>
        <xdr:cNvSpPr txBox="1"/>
      </xdr:nvSpPr>
      <xdr:spPr>
        <a:xfrm>
          <a:off x="16897350" y="63360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8" name="テキスト ボックス 757"/>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9" name="テキスト ボックス 758"/>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0" name="テキスト ボックス 759"/>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1" name="テキスト ボックス 760"/>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2" name="テキスト ボックス 761"/>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121920</xdr:rowOff>
    </xdr:from>
    <xdr:to xmlns:xdr="http://schemas.openxmlformats.org/drawingml/2006/spreadsheetDrawing">
      <xdr:col>116</xdr:col>
      <xdr:colOff>114300</xdr:colOff>
      <xdr:row>36</xdr:row>
      <xdr:rowOff>54610</xdr:rowOff>
    </xdr:to>
    <xdr:sp macro="" textlink="">
      <xdr:nvSpPr>
        <xdr:cNvPr id="763" name="楕円 762"/>
        <xdr:cNvSpPr/>
      </xdr:nvSpPr>
      <xdr:spPr>
        <a:xfrm>
          <a:off x="20269200" y="5906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143510</xdr:rowOff>
    </xdr:from>
    <xdr:ext cx="534670" cy="249555"/>
    <xdr:sp macro="" textlink="">
      <xdr:nvSpPr>
        <xdr:cNvPr id="764" name="投資及び出資金該当値テキスト"/>
        <xdr:cNvSpPr txBox="1"/>
      </xdr:nvSpPr>
      <xdr:spPr>
        <a:xfrm>
          <a:off x="20370800" y="57632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124460</xdr:rowOff>
    </xdr:from>
    <xdr:to xmlns:xdr="http://schemas.openxmlformats.org/drawingml/2006/spreadsheetDrawing">
      <xdr:col>112</xdr:col>
      <xdr:colOff>38100</xdr:colOff>
      <xdr:row>36</xdr:row>
      <xdr:rowOff>57150</xdr:rowOff>
    </xdr:to>
    <xdr:sp macro="" textlink="">
      <xdr:nvSpPr>
        <xdr:cNvPr id="765" name="楕円 764"/>
        <xdr:cNvSpPr/>
      </xdr:nvSpPr>
      <xdr:spPr>
        <a:xfrm>
          <a:off x="19510375" y="5909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72390</xdr:rowOff>
    </xdr:from>
    <xdr:ext cx="534035" cy="249555"/>
    <xdr:sp macro="" textlink="">
      <xdr:nvSpPr>
        <xdr:cNvPr id="766" name="テキスト ボックス 765"/>
        <xdr:cNvSpPr txBox="1"/>
      </xdr:nvSpPr>
      <xdr:spPr>
        <a:xfrm>
          <a:off x="19309715" y="56921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34290</xdr:rowOff>
    </xdr:from>
    <xdr:to xmlns:xdr="http://schemas.openxmlformats.org/drawingml/2006/spreadsheetDrawing">
      <xdr:col>107</xdr:col>
      <xdr:colOff>101600</xdr:colOff>
      <xdr:row>36</xdr:row>
      <xdr:rowOff>132080</xdr:rowOff>
    </xdr:to>
    <xdr:sp macro="" textlink="">
      <xdr:nvSpPr>
        <xdr:cNvPr id="767" name="楕円 766"/>
        <xdr:cNvSpPr/>
      </xdr:nvSpPr>
      <xdr:spPr>
        <a:xfrm>
          <a:off x="18684875"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147955</xdr:rowOff>
    </xdr:from>
    <xdr:ext cx="469265" cy="249555"/>
    <xdr:sp macro="" textlink="">
      <xdr:nvSpPr>
        <xdr:cNvPr id="768" name="テキスト ボックス 767"/>
        <xdr:cNvSpPr txBox="1"/>
      </xdr:nvSpPr>
      <xdr:spPr>
        <a:xfrm>
          <a:off x="18516600" y="5767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31750</xdr:rowOff>
    </xdr:from>
    <xdr:to xmlns:xdr="http://schemas.openxmlformats.org/drawingml/2006/spreadsheetDrawing">
      <xdr:col>102</xdr:col>
      <xdr:colOff>165100</xdr:colOff>
      <xdr:row>36</xdr:row>
      <xdr:rowOff>129540</xdr:rowOff>
    </xdr:to>
    <xdr:sp macro="" textlink="">
      <xdr:nvSpPr>
        <xdr:cNvPr id="769" name="楕円 768"/>
        <xdr:cNvSpPr/>
      </xdr:nvSpPr>
      <xdr:spPr>
        <a:xfrm>
          <a:off x="17875250" y="5981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145415</xdr:rowOff>
    </xdr:from>
    <xdr:ext cx="469265" cy="249555"/>
    <xdr:sp macro="" textlink="">
      <xdr:nvSpPr>
        <xdr:cNvPr id="770" name="テキスト ボックス 769"/>
        <xdr:cNvSpPr txBox="1"/>
      </xdr:nvSpPr>
      <xdr:spPr>
        <a:xfrm>
          <a:off x="17706975" y="57651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27940</xdr:rowOff>
    </xdr:from>
    <xdr:to xmlns:xdr="http://schemas.openxmlformats.org/drawingml/2006/spreadsheetDrawing">
      <xdr:col>98</xdr:col>
      <xdr:colOff>38100</xdr:colOff>
      <xdr:row>36</xdr:row>
      <xdr:rowOff>125730</xdr:rowOff>
    </xdr:to>
    <xdr:sp macro="" textlink="">
      <xdr:nvSpPr>
        <xdr:cNvPr id="771" name="楕円 770"/>
        <xdr:cNvSpPr/>
      </xdr:nvSpPr>
      <xdr:spPr>
        <a:xfrm>
          <a:off x="17065625" y="5977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140970</xdr:rowOff>
    </xdr:from>
    <xdr:ext cx="469265" cy="249555"/>
    <xdr:sp macro="" textlink="">
      <xdr:nvSpPr>
        <xdr:cNvPr id="772" name="テキスト ボックス 771"/>
        <xdr:cNvSpPr txBox="1"/>
      </xdr:nvSpPr>
      <xdr:spPr>
        <a:xfrm>
          <a:off x="16897350" y="57607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3" name="正方形/長方形 772"/>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4" name="正方形/長方形 773"/>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6" name="正方形/長方形 775"/>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8" name="正方形/長方形 777"/>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0" name="正方形/長方形 779"/>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1" name="テキスト ボックス 780"/>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2" name="直線コネクタ 781"/>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83" name="直線コネクタ 782"/>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84" name="テキスト ボックス 783"/>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5" name="直線コネクタ 784"/>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9555"/>
    <xdr:sp macro="" textlink="">
      <xdr:nvSpPr>
        <xdr:cNvPr id="786" name="テキスト ボックス 785"/>
        <xdr:cNvSpPr txBox="1"/>
      </xdr:nvSpPr>
      <xdr:spPr>
        <a:xfrm>
          <a:off x="162801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7" name="直線コネクタ 786"/>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8920"/>
    <xdr:sp macro="" textlink="">
      <xdr:nvSpPr>
        <xdr:cNvPr id="788" name="テキスト ボックス 787"/>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89" name="直線コネクタ 788"/>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90" name="テキスト ボックス 789"/>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91" name="直線コネクタ 790"/>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92" name="テキスト ボックス 791"/>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3" name="直線コネクタ 79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94" name="テキスト ボックス 793"/>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129540</xdr:rowOff>
    </xdr:from>
    <xdr:to xmlns:xdr="http://schemas.openxmlformats.org/drawingml/2006/spreadsheetDrawing">
      <xdr:col>116</xdr:col>
      <xdr:colOff>62865</xdr:colOff>
      <xdr:row>59</xdr:row>
      <xdr:rowOff>42545</xdr:rowOff>
    </xdr:to>
    <xdr:cxnSp macro="">
      <xdr:nvCxnSpPr>
        <xdr:cNvPr id="796" name="直線コネクタ 795"/>
        <xdr:cNvCxnSpPr/>
      </xdr:nvCxnSpPr>
      <xdr:spPr>
        <a:xfrm flipV="1">
          <a:off x="20318095" y="855599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97"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98" name="直線コネクタ 797"/>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78105</xdr:rowOff>
    </xdr:from>
    <xdr:ext cx="534670" cy="249555"/>
    <xdr:sp macro="" textlink="">
      <xdr:nvSpPr>
        <xdr:cNvPr id="799" name="貸付金最大値テキスト"/>
        <xdr:cNvSpPr txBox="1"/>
      </xdr:nvSpPr>
      <xdr:spPr>
        <a:xfrm>
          <a:off x="20370800" y="83394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129540</xdr:rowOff>
    </xdr:from>
    <xdr:to xmlns:xdr="http://schemas.openxmlformats.org/drawingml/2006/spreadsheetDrawing">
      <xdr:col>116</xdr:col>
      <xdr:colOff>152400</xdr:colOff>
      <xdr:row>51</xdr:row>
      <xdr:rowOff>129540</xdr:rowOff>
    </xdr:to>
    <xdr:cxnSp macro="">
      <xdr:nvCxnSpPr>
        <xdr:cNvPr id="800" name="直線コネクタ 799"/>
        <xdr:cNvCxnSpPr/>
      </xdr:nvCxnSpPr>
      <xdr:spPr>
        <a:xfrm>
          <a:off x="20246975" y="8555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56</xdr:row>
      <xdr:rowOff>44450</xdr:rowOff>
    </xdr:from>
    <xdr:to xmlns:xdr="http://schemas.openxmlformats.org/drawingml/2006/spreadsheetDrawing">
      <xdr:col>116</xdr:col>
      <xdr:colOff>63500</xdr:colOff>
      <xdr:row>57</xdr:row>
      <xdr:rowOff>92075</xdr:rowOff>
    </xdr:to>
    <xdr:cxnSp macro="">
      <xdr:nvCxnSpPr>
        <xdr:cNvPr id="801" name="直線コネクタ 800"/>
        <xdr:cNvCxnSpPr/>
      </xdr:nvCxnSpPr>
      <xdr:spPr>
        <a:xfrm>
          <a:off x="19558000" y="9296400"/>
          <a:ext cx="762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138430</xdr:rowOff>
    </xdr:from>
    <xdr:ext cx="469900" cy="249555"/>
    <xdr:sp macro="" textlink="">
      <xdr:nvSpPr>
        <xdr:cNvPr id="802" name="貸付金平均値テキスト"/>
        <xdr:cNvSpPr txBox="1"/>
      </xdr:nvSpPr>
      <xdr:spPr>
        <a:xfrm>
          <a:off x="20370800" y="955548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159385</xdr:rowOff>
    </xdr:from>
    <xdr:to xmlns:xdr="http://schemas.openxmlformats.org/drawingml/2006/spreadsheetDrawing">
      <xdr:col>116</xdr:col>
      <xdr:colOff>114300</xdr:colOff>
      <xdr:row>58</xdr:row>
      <xdr:rowOff>92075</xdr:rowOff>
    </xdr:to>
    <xdr:sp macro="" textlink="">
      <xdr:nvSpPr>
        <xdr:cNvPr id="803" name="フローチャート: 判断 802"/>
        <xdr:cNvSpPr/>
      </xdr:nvSpPr>
      <xdr:spPr>
        <a:xfrm>
          <a:off x="202692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44450</xdr:rowOff>
    </xdr:from>
    <xdr:to xmlns:xdr="http://schemas.openxmlformats.org/drawingml/2006/spreadsheetDrawing">
      <xdr:col>111</xdr:col>
      <xdr:colOff>174625</xdr:colOff>
      <xdr:row>57</xdr:row>
      <xdr:rowOff>99695</xdr:rowOff>
    </xdr:to>
    <xdr:cxnSp macro="">
      <xdr:nvCxnSpPr>
        <xdr:cNvPr id="804" name="直線コネクタ 803"/>
        <xdr:cNvCxnSpPr/>
      </xdr:nvCxnSpPr>
      <xdr:spPr>
        <a:xfrm flipV="1">
          <a:off x="18735675" y="9296400"/>
          <a:ext cx="822325"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161290</xdr:rowOff>
    </xdr:from>
    <xdr:to xmlns:xdr="http://schemas.openxmlformats.org/drawingml/2006/spreadsheetDrawing">
      <xdr:col>112</xdr:col>
      <xdr:colOff>38100</xdr:colOff>
      <xdr:row>58</xdr:row>
      <xdr:rowOff>93980</xdr:rowOff>
    </xdr:to>
    <xdr:sp macro="" textlink="">
      <xdr:nvSpPr>
        <xdr:cNvPr id="805" name="フローチャート: 判断 804"/>
        <xdr:cNvSpPr/>
      </xdr:nvSpPr>
      <xdr:spPr>
        <a:xfrm>
          <a:off x="19510375" y="9578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85725</xdr:rowOff>
    </xdr:from>
    <xdr:ext cx="469265" cy="248920"/>
    <xdr:sp macro="" textlink="">
      <xdr:nvSpPr>
        <xdr:cNvPr id="806" name="テキスト ボックス 805"/>
        <xdr:cNvSpPr txBox="1"/>
      </xdr:nvSpPr>
      <xdr:spPr>
        <a:xfrm>
          <a:off x="19342100" y="9667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99695</xdr:rowOff>
    </xdr:from>
    <xdr:to xmlns:xdr="http://schemas.openxmlformats.org/drawingml/2006/spreadsheetDrawing">
      <xdr:col>107</xdr:col>
      <xdr:colOff>50800</xdr:colOff>
      <xdr:row>57</xdr:row>
      <xdr:rowOff>105410</xdr:rowOff>
    </xdr:to>
    <xdr:cxnSp macro="">
      <xdr:nvCxnSpPr>
        <xdr:cNvPr id="807" name="直線コネクタ 806"/>
        <xdr:cNvCxnSpPr/>
      </xdr:nvCxnSpPr>
      <xdr:spPr>
        <a:xfrm flipV="1">
          <a:off x="17926050" y="951674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159385</xdr:rowOff>
    </xdr:from>
    <xdr:to xmlns:xdr="http://schemas.openxmlformats.org/drawingml/2006/spreadsheetDrawing">
      <xdr:col>107</xdr:col>
      <xdr:colOff>101600</xdr:colOff>
      <xdr:row>58</xdr:row>
      <xdr:rowOff>92075</xdr:rowOff>
    </xdr:to>
    <xdr:sp macro="" textlink="">
      <xdr:nvSpPr>
        <xdr:cNvPr id="808" name="フローチャート: 判断 807"/>
        <xdr:cNvSpPr/>
      </xdr:nvSpPr>
      <xdr:spPr>
        <a:xfrm>
          <a:off x="18684875"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83185</xdr:rowOff>
    </xdr:from>
    <xdr:ext cx="469265" cy="248920"/>
    <xdr:sp macro="" textlink="">
      <xdr:nvSpPr>
        <xdr:cNvPr id="809" name="テキスト ボックス 808"/>
        <xdr:cNvSpPr txBox="1"/>
      </xdr:nvSpPr>
      <xdr:spPr>
        <a:xfrm>
          <a:off x="18516600" y="9665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105410</xdr:rowOff>
    </xdr:from>
    <xdr:to xmlns:xdr="http://schemas.openxmlformats.org/drawingml/2006/spreadsheetDrawing">
      <xdr:col>102</xdr:col>
      <xdr:colOff>114300</xdr:colOff>
      <xdr:row>57</xdr:row>
      <xdr:rowOff>109855</xdr:rowOff>
    </xdr:to>
    <xdr:cxnSp macro="">
      <xdr:nvCxnSpPr>
        <xdr:cNvPr id="810" name="直線コネクタ 809"/>
        <xdr:cNvCxnSpPr/>
      </xdr:nvCxnSpPr>
      <xdr:spPr>
        <a:xfrm flipV="1">
          <a:off x="17113250" y="952246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137160</xdr:rowOff>
    </xdr:from>
    <xdr:to xmlns:xdr="http://schemas.openxmlformats.org/drawingml/2006/spreadsheetDrawing">
      <xdr:col>102</xdr:col>
      <xdr:colOff>165100</xdr:colOff>
      <xdr:row>58</xdr:row>
      <xdr:rowOff>69850</xdr:rowOff>
    </xdr:to>
    <xdr:sp macro="" textlink="">
      <xdr:nvSpPr>
        <xdr:cNvPr id="811" name="フローチャート: 判断 810"/>
        <xdr:cNvSpPr/>
      </xdr:nvSpPr>
      <xdr:spPr>
        <a:xfrm>
          <a:off x="17875250" y="9554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60960</xdr:rowOff>
    </xdr:from>
    <xdr:ext cx="469265" cy="248920"/>
    <xdr:sp macro="" textlink="">
      <xdr:nvSpPr>
        <xdr:cNvPr id="812" name="テキスト ボックス 811"/>
        <xdr:cNvSpPr txBox="1"/>
      </xdr:nvSpPr>
      <xdr:spPr>
        <a:xfrm>
          <a:off x="17706975" y="96431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140335</xdr:rowOff>
    </xdr:from>
    <xdr:to xmlns:xdr="http://schemas.openxmlformats.org/drawingml/2006/spreadsheetDrawing">
      <xdr:col>98</xdr:col>
      <xdr:colOff>38100</xdr:colOff>
      <xdr:row>58</xdr:row>
      <xdr:rowOff>73025</xdr:rowOff>
    </xdr:to>
    <xdr:sp macro="" textlink="">
      <xdr:nvSpPr>
        <xdr:cNvPr id="813" name="フローチャート: 判断 812"/>
        <xdr:cNvSpPr/>
      </xdr:nvSpPr>
      <xdr:spPr>
        <a:xfrm>
          <a:off x="17065625" y="9557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64770</xdr:rowOff>
    </xdr:from>
    <xdr:ext cx="469265" cy="249555"/>
    <xdr:sp macro="" textlink="">
      <xdr:nvSpPr>
        <xdr:cNvPr id="814" name="テキスト ボックス 813"/>
        <xdr:cNvSpPr txBox="1"/>
      </xdr:nvSpPr>
      <xdr:spPr>
        <a:xfrm>
          <a:off x="16897350" y="96469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5" name="テキスト ボックス 81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6" name="テキスト ボックス 81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7" name="テキスト ボックス 81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8" name="テキスト ボックス 81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9" name="テキスト ボックス 81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42545</xdr:rowOff>
    </xdr:from>
    <xdr:to xmlns:xdr="http://schemas.openxmlformats.org/drawingml/2006/spreadsheetDrawing">
      <xdr:col>116</xdr:col>
      <xdr:colOff>114300</xdr:colOff>
      <xdr:row>57</xdr:row>
      <xdr:rowOff>140335</xdr:rowOff>
    </xdr:to>
    <xdr:sp macro="" textlink="">
      <xdr:nvSpPr>
        <xdr:cNvPr id="820" name="楕円 819"/>
        <xdr:cNvSpPr/>
      </xdr:nvSpPr>
      <xdr:spPr>
        <a:xfrm>
          <a:off x="20269200" y="945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64770</xdr:rowOff>
    </xdr:from>
    <xdr:ext cx="469900" cy="249555"/>
    <xdr:sp macro="" textlink="">
      <xdr:nvSpPr>
        <xdr:cNvPr id="821" name="貸付金該当値テキスト"/>
        <xdr:cNvSpPr txBox="1"/>
      </xdr:nvSpPr>
      <xdr:spPr>
        <a:xfrm>
          <a:off x="20370800" y="93167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160655</xdr:rowOff>
    </xdr:from>
    <xdr:to xmlns:xdr="http://schemas.openxmlformats.org/drawingml/2006/spreadsheetDrawing">
      <xdr:col>112</xdr:col>
      <xdr:colOff>38100</xdr:colOff>
      <xdr:row>56</xdr:row>
      <xdr:rowOff>93980</xdr:rowOff>
    </xdr:to>
    <xdr:sp macro="" textlink="">
      <xdr:nvSpPr>
        <xdr:cNvPr id="822" name="楕円 821"/>
        <xdr:cNvSpPr/>
      </xdr:nvSpPr>
      <xdr:spPr>
        <a:xfrm>
          <a:off x="19510375" y="92475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109220</xdr:rowOff>
    </xdr:from>
    <xdr:ext cx="534035" cy="248920"/>
    <xdr:sp macro="" textlink="">
      <xdr:nvSpPr>
        <xdr:cNvPr id="823" name="テキスト ボックス 822"/>
        <xdr:cNvSpPr txBox="1"/>
      </xdr:nvSpPr>
      <xdr:spPr>
        <a:xfrm>
          <a:off x="19309715" y="9030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50800</xdr:rowOff>
    </xdr:from>
    <xdr:to xmlns:xdr="http://schemas.openxmlformats.org/drawingml/2006/spreadsheetDrawing">
      <xdr:col>107</xdr:col>
      <xdr:colOff>101600</xdr:colOff>
      <xdr:row>57</xdr:row>
      <xdr:rowOff>149225</xdr:rowOff>
    </xdr:to>
    <xdr:sp macro="" textlink="">
      <xdr:nvSpPr>
        <xdr:cNvPr id="824" name="楕円 823"/>
        <xdr:cNvSpPr/>
      </xdr:nvSpPr>
      <xdr:spPr>
        <a:xfrm>
          <a:off x="18684875" y="9467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164465</xdr:rowOff>
    </xdr:from>
    <xdr:ext cx="469265" cy="248920"/>
    <xdr:sp macro="" textlink="">
      <xdr:nvSpPr>
        <xdr:cNvPr id="825" name="テキスト ボックス 824"/>
        <xdr:cNvSpPr txBox="1"/>
      </xdr:nvSpPr>
      <xdr:spPr>
        <a:xfrm>
          <a:off x="18516600" y="9251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57150</xdr:rowOff>
    </xdr:from>
    <xdr:to xmlns:xdr="http://schemas.openxmlformats.org/drawingml/2006/spreadsheetDrawing">
      <xdr:col>102</xdr:col>
      <xdr:colOff>165100</xdr:colOff>
      <xdr:row>57</xdr:row>
      <xdr:rowOff>154940</xdr:rowOff>
    </xdr:to>
    <xdr:sp macro="" textlink="">
      <xdr:nvSpPr>
        <xdr:cNvPr id="826" name="楕円 825"/>
        <xdr:cNvSpPr/>
      </xdr:nvSpPr>
      <xdr:spPr>
        <a:xfrm>
          <a:off x="1787525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5715</xdr:rowOff>
    </xdr:from>
    <xdr:ext cx="469265" cy="249555"/>
    <xdr:sp macro="" textlink="">
      <xdr:nvSpPr>
        <xdr:cNvPr id="827" name="テキスト ボックス 826"/>
        <xdr:cNvSpPr txBox="1"/>
      </xdr:nvSpPr>
      <xdr:spPr>
        <a:xfrm>
          <a:off x="17706975" y="92576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60960</xdr:rowOff>
    </xdr:from>
    <xdr:to xmlns:xdr="http://schemas.openxmlformats.org/drawingml/2006/spreadsheetDrawing">
      <xdr:col>98</xdr:col>
      <xdr:colOff>38100</xdr:colOff>
      <xdr:row>57</xdr:row>
      <xdr:rowOff>159385</xdr:rowOff>
    </xdr:to>
    <xdr:sp macro="" textlink="">
      <xdr:nvSpPr>
        <xdr:cNvPr id="828" name="楕円 827"/>
        <xdr:cNvSpPr/>
      </xdr:nvSpPr>
      <xdr:spPr>
        <a:xfrm>
          <a:off x="17065625" y="9478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9525</xdr:rowOff>
    </xdr:from>
    <xdr:ext cx="469265" cy="249555"/>
    <xdr:sp macro="" textlink="">
      <xdr:nvSpPr>
        <xdr:cNvPr id="829" name="テキスト ボックス 828"/>
        <xdr:cNvSpPr txBox="1"/>
      </xdr:nvSpPr>
      <xdr:spPr>
        <a:xfrm>
          <a:off x="16897350" y="92614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0" name="正方形/長方形 82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1" name="正方形/長方形 83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3" name="正方形/長方形 83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5" name="正方形/長方形 83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7" name="正方形/長方形 83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8" name="テキスト ボックス 83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9" name="直線コネクタ 83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40" name="テキスト ボックス 839"/>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41" name="直線コネクタ 840"/>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162560</xdr:rowOff>
    </xdr:from>
    <xdr:ext cx="530860" cy="248920"/>
    <xdr:sp macro="" textlink="">
      <xdr:nvSpPr>
        <xdr:cNvPr id="842" name="テキスト ボックス 841"/>
        <xdr:cNvSpPr txBox="1"/>
      </xdr:nvSpPr>
      <xdr:spPr>
        <a:xfrm>
          <a:off x="16280130" y="128816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3" name="直線コネクタ 842"/>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52705</xdr:rowOff>
    </xdr:from>
    <xdr:ext cx="530860" cy="248920"/>
    <xdr:sp macro="" textlink="">
      <xdr:nvSpPr>
        <xdr:cNvPr id="844" name="テキスト ボックス 843"/>
        <xdr:cNvSpPr txBox="1"/>
      </xdr:nvSpPr>
      <xdr:spPr>
        <a:xfrm>
          <a:off x="162801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79375</xdr:rowOff>
    </xdr:from>
    <xdr:to xmlns:xdr="http://schemas.openxmlformats.org/drawingml/2006/spreadsheetDrawing">
      <xdr:col>120</xdr:col>
      <xdr:colOff>114300</xdr:colOff>
      <xdr:row>73</xdr:row>
      <xdr:rowOff>79375</xdr:rowOff>
    </xdr:to>
    <xdr:cxnSp macro="">
      <xdr:nvCxnSpPr>
        <xdr:cNvPr id="845" name="直線コネクタ 844"/>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107315</xdr:rowOff>
    </xdr:from>
    <xdr:ext cx="530860" cy="249555"/>
    <xdr:sp macro="" textlink="">
      <xdr:nvSpPr>
        <xdr:cNvPr id="846" name="テキスト ボックス 845"/>
        <xdr:cNvSpPr txBox="1"/>
      </xdr:nvSpPr>
      <xdr:spPr>
        <a:xfrm>
          <a:off x="162801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134620</xdr:rowOff>
    </xdr:from>
    <xdr:to xmlns:xdr="http://schemas.openxmlformats.org/drawingml/2006/spreadsheetDrawing">
      <xdr:col>120</xdr:col>
      <xdr:colOff>114300</xdr:colOff>
      <xdr:row>70</xdr:row>
      <xdr:rowOff>134620</xdr:rowOff>
    </xdr:to>
    <xdr:cxnSp macro="">
      <xdr:nvCxnSpPr>
        <xdr:cNvPr id="847" name="直線コネクタ 846"/>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162560</xdr:rowOff>
    </xdr:from>
    <xdr:ext cx="530860" cy="248920"/>
    <xdr:sp macro="" textlink="">
      <xdr:nvSpPr>
        <xdr:cNvPr id="848" name="テキスト ボックス 847"/>
        <xdr:cNvSpPr txBox="1"/>
      </xdr:nvSpPr>
      <xdr:spPr>
        <a:xfrm>
          <a:off x="162801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9" name="直線コネクタ 848"/>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50" name="テキスト ボックス 849"/>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1"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32385</xdr:rowOff>
    </xdr:from>
    <xdr:to xmlns:xdr="http://schemas.openxmlformats.org/drawingml/2006/spreadsheetDrawing">
      <xdr:col>116</xdr:col>
      <xdr:colOff>62865</xdr:colOff>
      <xdr:row>79</xdr:row>
      <xdr:rowOff>62865</xdr:rowOff>
    </xdr:to>
    <xdr:cxnSp macro="">
      <xdr:nvCxnSpPr>
        <xdr:cNvPr id="852" name="直線コネクタ 851"/>
        <xdr:cNvCxnSpPr/>
      </xdr:nvCxnSpPr>
      <xdr:spPr>
        <a:xfrm flipV="1">
          <a:off x="20318095" y="11595735"/>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66675</xdr:rowOff>
    </xdr:from>
    <xdr:ext cx="534670" cy="249555"/>
    <xdr:sp macro="" textlink="">
      <xdr:nvSpPr>
        <xdr:cNvPr id="853" name="繰出金最小値テキスト"/>
        <xdr:cNvSpPr txBox="1"/>
      </xdr:nvSpPr>
      <xdr:spPr>
        <a:xfrm>
          <a:off x="20370800" y="13115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62865</xdr:rowOff>
    </xdr:from>
    <xdr:to xmlns:xdr="http://schemas.openxmlformats.org/drawingml/2006/spreadsheetDrawing">
      <xdr:col>116</xdr:col>
      <xdr:colOff>152400</xdr:colOff>
      <xdr:row>79</xdr:row>
      <xdr:rowOff>62865</xdr:rowOff>
    </xdr:to>
    <xdr:cxnSp macro="">
      <xdr:nvCxnSpPr>
        <xdr:cNvPr id="854" name="直線コネクタ 853"/>
        <xdr:cNvCxnSpPr/>
      </xdr:nvCxnSpPr>
      <xdr:spPr>
        <a:xfrm>
          <a:off x="20246975"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146050</xdr:rowOff>
    </xdr:from>
    <xdr:ext cx="534670" cy="249555"/>
    <xdr:sp macro="" textlink="">
      <xdr:nvSpPr>
        <xdr:cNvPr id="855" name="繰出金最大値テキスト"/>
        <xdr:cNvSpPr txBox="1"/>
      </xdr:nvSpPr>
      <xdr:spPr>
        <a:xfrm>
          <a:off x="20370800" y="113792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32385</xdr:rowOff>
    </xdr:from>
    <xdr:to xmlns:xdr="http://schemas.openxmlformats.org/drawingml/2006/spreadsheetDrawing">
      <xdr:col>116</xdr:col>
      <xdr:colOff>152400</xdr:colOff>
      <xdr:row>70</xdr:row>
      <xdr:rowOff>32385</xdr:rowOff>
    </xdr:to>
    <xdr:cxnSp macro="">
      <xdr:nvCxnSpPr>
        <xdr:cNvPr id="856" name="直線コネクタ 855"/>
        <xdr:cNvCxnSpPr/>
      </xdr:nvCxnSpPr>
      <xdr:spPr>
        <a:xfrm>
          <a:off x="20246975" y="11595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5080</xdr:rowOff>
    </xdr:from>
    <xdr:to xmlns:xdr="http://schemas.openxmlformats.org/drawingml/2006/spreadsheetDrawing">
      <xdr:col>116</xdr:col>
      <xdr:colOff>63500</xdr:colOff>
      <xdr:row>74</xdr:row>
      <xdr:rowOff>32385</xdr:rowOff>
    </xdr:to>
    <xdr:cxnSp macro="">
      <xdr:nvCxnSpPr>
        <xdr:cNvPr id="857" name="直線コネクタ 856"/>
        <xdr:cNvCxnSpPr/>
      </xdr:nvCxnSpPr>
      <xdr:spPr>
        <a:xfrm flipV="1">
          <a:off x="19558000" y="1222883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163195</xdr:rowOff>
    </xdr:from>
    <xdr:ext cx="534670" cy="248920"/>
    <xdr:sp macro="" textlink="">
      <xdr:nvSpPr>
        <xdr:cNvPr id="858" name="繰出金平均値テキスト"/>
        <xdr:cNvSpPr txBox="1"/>
      </xdr:nvSpPr>
      <xdr:spPr>
        <a:xfrm>
          <a:off x="20370800" y="125520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19050</xdr:rowOff>
    </xdr:from>
    <xdr:to xmlns:xdr="http://schemas.openxmlformats.org/drawingml/2006/spreadsheetDrawing">
      <xdr:col>116</xdr:col>
      <xdr:colOff>114300</xdr:colOff>
      <xdr:row>76</xdr:row>
      <xdr:rowOff>116840</xdr:rowOff>
    </xdr:to>
    <xdr:sp macro="" textlink="">
      <xdr:nvSpPr>
        <xdr:cNvPr id="859" name="フローチャート: 判断 858"/>
        <xdr:cNvSpPr/>
      </xdr:nvSpPr>
      <xdr:spPr>
        <a:xfrm>
          <a:off x="20269200" y="12573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32385</xdr:rowOff>
    </xdr:from>
    <xdr:to xmlns:xdr="http://schemas.openxmlformats.org/drawingml/2006/spreadsheetDrawing">
      <xdr:col>111</xdr:col>
      <xdr:colOff>174625</xdr:colOff>
      <xdr:row>74</xdr:row>
      <xdr:rowOff>61595</xdr:rowOff>
    </xdr:to>
    <xdr:cxnSp macro="">
      <xdr:nvCxnSpPr>
        <xdr:cNvPr id="860" name="直線コネクタ 859"/>
        <xdr:cNvCxnSpPr/>
      </xdr:nvCxnSpPr>
      <xdr:spPr>
        <a:xfrm flipV="1">
          <a:off x="18735675" y="1225613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146685</xdr:rowOff>
    </xdr:to>
    <xdr:sp macro="" textlink="">
      <xdr:nvSpPr>
        <xdr:cNvPr id="861" name="フローチャート: 判断 860"/>
        <xdr:cNvSpPr/>
      </xdr:nvSpPr>
      <xdr:spPr>
        <a:xfrm>
          <a:off x="19510375" y="12602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137795</xdr:rowOff>
    </xdr:from>
    <xdr:ext cx="534035" cy="249555"/>
    <xdr:sp macro="" textlink="">
      <xdr:nvSpPr>
        <xdr:cNvPr id="862" name="テキスト ボックス 861"/>
        <xdr:cNvSpPr txBox="1"/>
      </xdr:nvSpPr>
      <xdr:spPr>
        <a:xfrm>
          <a:off x="19309715" y="12691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53975</xdr:rowOff>
    </xdr:from>
    <xdr:to xmlns:xdr="http://schemas.openxmlformats.org/drawingml/2006/spreadsheetDrawing">
      <xdr:col>107</xdr:col>
      <xdr:colOff>50800</xdr:colOff>
      <xdr:row>74</xdr:row>
      <xdr:rowOff>61595</xdr:rowOff>
    </xdr:to>
    <xdr:cxnSp macro="">
      <xdr:nvCxnSpPr>
        <xdr:cNvPr id="863" name="直線コネクタ 862"/>
        <xdr:cNvCxnSpPr/>
      </xdr:nvCxnSpPr>
      <xdr:spPr>
        <a:xfrm>
          <a:off x="17926050" y="1227772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158115</xdr:rowOff>
    </xdr:to>
    <xdr:sp macro="" textlink="">
      <xdr:nvSpPr>
        <xdr:cNvPr id="864" name="フローチャート: 判断 863"/>
        <xdr:cNvSpPr/>
      </xdr:nvSpPr>
      <xdr:spPr>
        <a:xfrm>
          <a:off x="18684875" y="1261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149225</xdr:rowOff>
    </xdr:from>
    <xdr:ext cx="534035" cy="248920"/>
    <xdr:sp macro="" textlink="">
      <xdr:nvSpPr>
        <xdr:cNvPr id="865" name="テキスト ボックス 864"/>
        <xdr:cNvSpPr txBox="1"/>
      </xdr:nvSpPr>
      <xdr:spPr>
        <a:xfrm>
          <a:off x="18500090" y="12703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53975</xdr:rowOff>
    </xdr:from>
    <xdr:to xmlns:xdr="http://schemas.openxmlformats.org/drawingml/2006/spreadsheetDrawing">
      <xdr:col>102</xdr:col>
      <xdr:colOff>114300</xdr:colOff>
      <xdr:row>74</xdr:row>
      <xdr:rowOff>123190</xdr:rowOff>
    </xdr:to>
    <xdr:cxnSp macro="">
      <xdr:nvCxnSpPr>
        <xdr:cNvPr id="866" name="直線コネクタ 865"/>
        <xdr:cNvCxnSpPr/>
      </xdr:nvCxnSpPr>
      <xdr:spPr>
        <a:xfrm flipV="1">
          <a:off x="17113250" y="1227772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90170</xdr:rowOff>
    </xdr:from>
    <xdr:to xmlns:xdr="http://schemas.openxmlformats.org/drawingml/2006/spreadsheetDrawing">
      <xdr:col>102</xdr:col>
      <xdr:colOff>165100</xdr:colOff>
      <xdr:row>77</xdr:row>
      <xdr:rowOff>22860</xdr:rowOff>
    </xdr:to>
    <xdr:sp macro="" textlink="">
      <xdr:nvSpPr>
        <xdr:cNvPr id="867" name="フローチャート: 判断 866"/>
        <xdr:cNvSpPr/>
      </xdr:nvSpPr>
      <xdr:spPr>
        <a:xfrm>
          <a:off x="17875250" y="1264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13970</xdr:rowOff>
    </xdr:from>
    <xdr:ext cx="534035" cy="249555"/>
    <xdr:sp macro="" textlink="">
      <xdr:nvSpPr>
        <xdr:cNvPr id="868" name="テキスト ボックス 867"/>
        <xdr:cNvSpPr txBox="1"/>
      </xdr:nvSpPr>
      <xdr:spPr>
        <a:xfrm>
          <a:off x="17674590" y="127330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128905</xdr:rowOff>
    </xdr:from>
    <xdr:to xmlns:xdr="http://schemas.openxmlformats.org/drawingml/2006/spreadsheetDrawing">
      <xdr:col>98</xdr:col>
      <xdr:colOff>38100</xdr:colOff>
      <xdr:row>76</xdr:row>
      <xdr:rowOff>61595</xdr:rowOff>
    </xdr:to>
    <xdr:sp macro="" textlink="">
      <xdr:nvSpPr>
        <xdr:cNvPr id="869" name="フローチャート: 判断 868"/>
        <xdr:cNvSpPr/>
      </xdr:nvSpPr>
      <xdr:spPr>
        <a:xfrm>
          <a:off x="17065625" y="12517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53340</xdr:rowOff>
    </xdr:from>
    <xdr:ext cx="534035" cy="248920"/>
    <xdr:sp macro="" textlink="">
      <xdr:nvSpPr>
        <xdr:cNvPr id="870" name="テキスト ボックス 869"/>
        <xdr:cNvSpPr txBox="1"/>
      </xdr:nvSpPr>
      <xdr:spPr>
        <a:xfrm>
          <a:off x="16864965" y="126072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1" name="テキスト ボックス 870"/>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2" name="テキスト ボックス 871"/>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3" name="テキスト ボックス 872"/>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4" name="テキスト ボックス 873"/>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5" name="テキスト ボックス 874"/>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121285</xdr:rowOff>
    </xdr:from>
    <xdr:to xmlns:xdr="http://schemas.openxmlformats.org/drawingml/2006/spreadsheetDrawing">
      <xdr:col>116</xdr:col>
      <xdr:colOff>114300</xdr:colOff>
      <xdr:row>74</xdr:row>
      <xdr:rowOff>53975</xdr:rowOff>
    </xdr:to>
    <xdr:sp macro="" textlink="">
      <xdr:nvSpPr>
        <xdr:cNvPr id="876" name="楕円 875"/>
        <xdr:cNvSpPr/>
      </xdr:nvSpPr>
      <xdr:spPr>
        <a:xfrm>
          <a:off x="20269200" y="1217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142875</xdr:rowOff>
    </xdr:from>
    <xdr:ext cx="534670" cy="249555"/>
    <xdr:sp macro="" textlink="">
      <xdr:nvSpPr>
        <xdr:cNvPr id="877" name="繰出金該当値テキスト"/>
        <xdr:cNvSpPr txBox="1"/>
      </xdr:nvSpPr>
      <xdr:spPr>
        <a:xfrm>
          <a:off x="20370800" y="120364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149225</xdr:rowOff>
    </xdr:from>
    <xdr:to xmlns:xdr="http://schemas.openxmlformats.org/drawingml/2006/spreadsheetDrawing">
      <xdr:col>112</xdr:col>
      <xdr:colOff>38100</xdr:colOff>
      <xdr:row>74</xdr:row>
      <xdr:rowOff>81280</xdr:rowOff>
    </xdr:to>
    <xdr:sp macro="" textlink="">
      <xdr:nvSpPr>
        <xdr:cNvPr id="878" name="楕円 877"/>
        <xdr:cNvSpPr/>
      </xdr:nvSpPr>
      <xdr:spPr>
        <a:xfrm>
          <a:off x="19510375" y="122078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97155</xdr:rowOff>
    </xdr:from>
    <xdr:ext cx="534035" cy="248920"/>
    <xdr:sp macro="" textlink="">
      <xdr:nvSpPr>
        <xdr:cNvPr id="879" name="テキスト ボックス 878"/>
        <xdr:cNvSpPr txBox="1"/>
      </xdr:nvSpPr>
      <xdr:spPr>
        <a:xfrm>
          <a:off x="19309715" y="119907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12700</xdr:rowOff>
    </xdr:from>
    <xdr:to xmlns:xdr="http://schemas.openxmlformats.org/drawingml/2006/spreadsheetDrawing">
      <xdr:col>107</xdr:col>
      <xdr:colOff>101600</xdr:colOff>
      <xdr:row>74</xdr:row>
      <xdr:rowOff>110490</xdr:rowOff>
    </xdr:to>
    <xdr:sp macro="" textlink="">
      <xdr:nvSpPr>
        <xdr:cNvPr id="880" name="楕円 879"/>
        <xdr:cNvSpPr/>
      </xdr:nvSpPr>
      <xdr:spPr>
        <a:xfrm>
          <a:off x="18684875" y="12236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127000</xdr:rowOff>
    </xdr:from>
    <xdr:ext cx="534035" cy="248920"/>
    <xdr:sp macro="" textlink="">
      <xdr:nvSpPr>
        <xdr:cNvPr id="881" name="テキスト ボックス 880"/>
        <xdr:cNvSpPr txBox="1"/>
      </xdr:nvSpPr>
      <xdr:spPr>
        <a:xfrm>
          <a:off x="18500090" y="12020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5080</xdr:rowOff>
    </xdr:from>
    <xdr:to xmlns:xdr="http://schemas.openxmlformats.org/drawingml/2006/spreadsheetDrawing">
      <xdr:col>102</xdr:col>
      <xdr:colOff>165100</xdr:colOff>
      <xdr:row>74</xdr:row>
      <xdr:rowOff>102870</xdr:rowOff>
    </xdr:to>
    <xdr:sp macro="" textlink="">
      <xdr:nvSpPr>
        <xdr:cNvPr id="882" name="楕円 881"/>
        <xdr:cNvSpPr/>
      </xdr:nvSpPr>
      <xdr:spPr>
        <a:xfrm>
          <a:off x="17875250" y="12228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118745</xdr:rowOff>
    </xdr:from>
    <xdr:ext cx="534035" cy="248920"/>
    <xdr:sp macro="" textlink="">
      <xdr:nvSpPr>
        <xdr:cNvPr id="883" name="テキスト ボックス 882"/>
        <xdr:cNvSpPr txBox="1"/>
      </xdr:nvSpPr>
      <xdr:spPr>
        <a:xfrm>
          <a:off x="17674590" y="120122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73660</xdr:rowOff>
    </xdr:from>
    <xdr:to xmlns:xdr="http://schemas.openxmlformats.org/drawingml/2006/spreadsheetDrawing">
      <xdr:col>98</xdr:col>
      <xdr:colOff>38100</xdr:colOff>
      <xdr:row>75</xdr:row>
      <xdr:rowOff>6350</xdr:rowOff>
    </xdr:to>
    <xdr:sp macro="" textlink="">
      <xdr:nvSpPr>
        <xdr:cNvPr id="884" name="楕円 883"/>
        <xdr:cNvSpPr/>
      </xdr:nvSpPr>
      <xdr:spPr>
        <a:xfrm>
          <a:off x="17065625" y="12297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22860</xdr:rowOff>
    </xdr:from>
    <xdr:ext cx="534035" cy="248920"/>
    <xdr:sp macro="" textlink="">
      <xdr:nvSpPr>
        <xdr:cNvPr id="885" name="テキスト ボックス 884"/>
        <xdr:cNvSpPr txBox="1"/>
      </xdr:nvSpPr>
      <xdr:spPr>
        <a:xfrm>
          <a:off x="16864965" y="12081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6" name="正方形/長方形 885"/>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7" name="正方形/長方形 886"/>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9" name="正方形/長方形 888"/>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1" name="正方形/長方形 890"/>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4" name="テキスト ボックス 893"/>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7" name="テキスト ボックス 896"/>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8" name="直線コネクタ 897"/>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9" name="テキスト ボックス 898"/>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9" name="直線コネクタ 908"/>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7" name="テキスト ボックス 916"/>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1" name="テキスト ボックス 920"/>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4" name="テキスト ボックス 923"/>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2" name="テキスト ボックス 931"/>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歳出総額は、住民一人当たり</a:t>
          </a:r>
          <a:r>
            <a:rPr kumimoji="1" lang="en-US" altLang="ja-JP" sz="1100" b="0" i="0" baseline="0">
              <a:solidFill>
                <a:sysClr val="windowText" lastClr="000000"/>
              </a:solidFill>
              <a:effectLst/>
              <a:latin typeface="ＭＳ Ｐゴシック"/>
              <a:ea typeface="ＭＳ Ｐゴシック"/>
              <a:cs typeface="+mn-cs"/>
            </a:rPr>
            <a:t>624,397</a:t>
          </a:r>
          <a:r>
            <a:rPr kumimoji="1" lang="ja-JP" altLang="ja-JP" sz="1100" b="0" i="0" baseline="0">
              <a:solidFill>
                <a:sysClr val="windowText" lastClr="000000"/>
              </a:solidFill>
              <a:effectLst/>
              <a:latin typeface="ＭＳ Ｐゴシック"/>
              <a:ea typeface="ＭＳ Ｐゴシック"/>
              <a:cs typeface="+mn-cs"/>
            </a:rPr>
            <a:t>円となっている。</a:t>
          </a:r>
          <a:endParaRPr lang="ja-JP" altLang="ja-JP" sz="11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a:ea typeface="ＭＳ Ｐゴシック"/>
              <a:cs typeface="+mn-cs"/>
            </a:rPr>
            <a:t>人件費は前年度と比べ</a:t>
          </a:r>
          <a:r>
            <a:rPr kumimoji="1" lang="en-US" altLang="ja-JP" sz="1100" b="0" i="0" baseline="0">
              <a:solidFill>
                <a:sysClr val="windowText" lastClr="000000"/>
              </a:solidFill>
              <a:effectLst/>
              <a:latin typeface="ＭＳ Ｐゴシック"/>
              <a:ea typeface="ＭＳ Ｐゴシック"/>
              <a:cs typeface="+mn-cs"/>
            </a:rPr>
            <a:t>1,283</a:t>
          </a:r>
          <a:r>
            <a:rPr kumimoji="1" lang="ja-JP" altLang="ja-JP" sz="1100" b="0" i="0" baseline="0">
              <a:solidFill>
                <a:sysClr val="windowText" lastClr="000000"/>
              </a:solidFill>
              <a:effectLst/>
              <a:latin typeface="ＭＳ Ｐゴシック"/>
              <a:ea typeface="ＭＳ Ｐゴシック"/>
              <a:cs typeface="+mn-cs"/>
            </a:rPr>
            <a:t>円</a:t>
          </a:r>
          <a:r>
            <a:rPr kumimoji="1" lang="ja-JP" altLang="en-US" sz="1100" b="0" i="0" baseline="0">
              <a:solidFill>
                <a:sysClr val="windowText" lastClr="000000"/>
              </a:solidFill>
              <a:effectLst/>
              <a:latin typeface="ＭＳ Ｐゴシック"/>
              <a:ea typeface="ＭＳ Ｐゴシック"/>
              <a:cs typeface="+mn-cs"/>
            </a:rPr>
            <a:t>増加</a:t>
          </a:r>
          <a:r>
            <a:rPr kumimoji="1" lang="ja-JP" altLang="ja-JP" sz="1100" b="0" i="0" baseline="0">
              <a:solidFill>
                <a:sysClr val="windowText" lastClr="000000"/>
              </a:solidFill>
              <a:effectLst/>
              <a:latin typeface="ＭＳ Ｐゴシック"/>
              <a:ea typeface="ＭＳ Ｐゴシック"/>
              <a:cs typeface="+mn-cs"/>
            </a:rPr>
            <a:t>し、類似団体と比較して</a:t>
          </a:r>
          <a:r>
            <a:rPr kumimoji="1" lang="en-US" altLang="ja-JP" sz="1100" b="0" i="0" baseline="0">
              <a:solidFill>
                <a:sysClr val="windowText" lastClr="000000"/>
              </a:solidFill>
              <a:effectLst/>
              <a:latin typeface="ＭＳ Ｐゴシック"/>
              <a:ea typeface="ＭＳ Ｐゴシック"/>
              <a:cs typeface="+mn-cs"/>
            </a:rPr>
            <a:t>20,132</a:t>
          </a:r>
          <a:r>
            <a:rPr kumimoji="1" lang="ja-JP" altLang="ja-JP" sz="1100" b="0" i="0" baseline="0">
              <a:solidFill>
                <a:sysClr val="windowText" lastClr="000000"/>
              </a:solidFill>
              <a:effectLst/>
              <a:latin typeface="ＭＳ Ｐゴシック"/>
              <a:ea typeface="ＭＳ Ｐゴシック"/>
              <a:cs typeface="+mn-cs"/>
            </a:rPr>
            <a:t>円上回った。これは</a:t>
          </a:r>
          <a:r>
            <a:rPr kumimoji="1" lang="ja-JP" altLang="en-US" sz="1100" b="0" i="0" baseline="0">
              <a:solidFill>
                <a:sysClr val="windowText" lastClr="000000"/>
              </a:solidFill>
              <a:effectLst/>
              <a:latin typeface="ＭＳ Ｐゴシック"/>
              <a:ea typeface="ＭＳ Ｐゴシック"/>
              <a:cs typeface="+mn-cs"/>
            </a:rPr>
            <a:t>再任用職員の増加</a:t>
          </a:r>
          <a:r>
            <a:rPr kumimoji="1" lang="ja-JP" altLang="ja-JP" sz="1100" b="0" i="0" baseline="0">
              <a:solidFill>
                <a:sysClr val="windowText" lastClr="000000"/>
              </a:solidFill>
              <a:effectLst/>
              <a:latin typeface="ＭＳ Ｐゴシック"/>
              <a:ea typeface="ＭＳ Ｐゴシック"/>
              <a:cs typeface="+mn-cs"/>
            </a:rPr>
            <a:t>によ</a:t>
          </a:r>
          <a:r>
            <a:rPr kumimoji="1" lang="ja-JP" altLang="en-US" sz="1100" b="0" i="0" baseline="0">
              <a:solidFill>
                <a:sysClr val="windowText" lastClr="000000"/>
              </a:solidFill>
              <a:effectLst/>
              <a:latin typeface="ＭＳ Ｐゴシック"/>
              <a:ea typeface="ＭＳ Ｐゴシック"/>
              <a:cs typeface="+mn-cs"/>
            </a:rPr>
            <a:t>り職員給が増加したことによる</a:t>
          </a:r>
          <a:r>
            <a:rPr kumimoji="1" lang="ja-JP" altLang="ja-JP" sz="1100" b="0" i="0" baseline="0">
              <a:solidFill>
                <a:sysClr val="windowText" lastClr="000000"/>
              </a:solidFill>
              <a:effectLst/>
              <a:latin typeface="ＭＳ Ｐゴシック"/>
              <a:ea typeface="ＭＳ Ｐゴシック"/>
              <a:cs typeface="+mn-cs"/>
            </a:rPr>
            <a:t>ものである。今後も</a:t>
          </a:r>
          <a:r>
            <a:rPr kumimoji="1" lang="ja-JP" altLang="ja-JP" sz="1100">
              <a:solidFill>
                <a:schemeClr val="dk1"/>
              </a:solidFill>
              <a:effectLst/>
              <a:latin typeface="ＭＳ Ｐゴシック"/>
              <a:ea typeface="ＭＳ Ｐゴシック"/>
              <a:cs typeface="+mn-cs"/>
            </a:rPr>
            <a:t>職員定員適正化計画に基づく適正な人員配置や事務事業の見直しを行い、人件費の抑制を図る。</a:t>
          </a:r>
          <a:endParaRPr lang="ja-JP" altLang="ja-JP">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物件費は前年度と比べ</a:t>
          </a:r>
          <a:r>
            <a:rPr kumimoji="1" lang="en-US" altLang="ja-JP" sz="1100" b="0" i="0" baseline="0">
              <a:solidFill>
                <a:sysClr val="windowText" lastClr="000000"/>
              </a:solidFill>
              <a:effectLst/>
              <a:latin typeface="ＭＳ Ｐゴシック"/>
              <a:ea typeface="ＭＳ Ｐゴシック"/>
              <a:cs typeface="+mn-cs"/>
            </a:rPr>
            <a:t>2,884</a:t>
          </a:r>
          <a:r>
            <a:rPr kumimoji="1" lang="ja-JP" altLang="ja-JP" sz="1100" b="0" i="0" baseline="0">
              <a:solidFill>
                <a:sysClr val="windowText" lastClr="000000"/>
              </a:solidFill>
              <a:effectLst/>
              <a:latin typeface="ＭＳ Ｐゴシック"/>
              <a:ea typeface="ＭＳ Ｐゴシック"/>
              <a:cs typeface="+mn-cs"/>
            </a:rPr>
            <a:t>円</a:t>
          </a:r>
          <a:r>
            <a:rPr kumimoji="1" lang="ja-JP" altLang="en-US" sz="1100" b="0" i="0" baseline="0">
              <a:solidFill>
                <a:sysClr val="windowText" lastClr="000000"/>
              </a:solidFill>
              <a:effectLst/>
              <a:latin typeface="ＭＳ Ｐゴシック"/>
              <a:ea typeface="ＭＳ Ｐゴシック"/>
              <a:cs typeface="+mn-cs"/>
            </a:rPr>
            <a:t>減少</a:t>
          </a:r>
          <a:r>
            <a:rPr kumimoji="1" lang="ja-JP" altLang="ja-JP" sz="1100" b="0" i="0" baseline="0">
              <a:solidFill>
                <a:sysClr val="windowText" lastClr="000000"/>
              </a:solidFill>
              <a:effectLst/>
              <a:latin typeface="ＭＳ Ｐゴシック"/>
              <a:ea typeface="ＭＳ Ｐゴシック"/>
              <a:cs typeface="+mn-cs"/>
            </a:rPr>
            <a:t>し、類似団体と比較して</a:t>
          </a:r>
          <a:r>
            <a:rPr kumimoji="1" lang="en-US" altLang="ja-JP" sz="1100" b="0" i="0" baseline="0">
              <a:solidFill>
                <a:sysClr val="windowText" lastClr="000000"/>
              </a:solidFill>
              <a:effectLst/>
              <a:latin typeface="ＭＳ Ｐゴシック"/>
              <a:ea typeface="ＭＳ Ｐゴシック"/>
              <a:cs typeface="+mn-cs"/>
            </a:rPr>
            <a:t>14,114</a:t>
          </a:r>
          <a:r>
            <a:rPr kumimoji="1" lang="ja-JP" altLang="ja-JP" sz="1100" b="0" i="0" baseline="0">
              <a:solidFill>
                <a:sysClr val="windowText" lastClr="000000"/>
              </a:solidFill>
              <a:effectLst/>
              <a:latin typeface="ＭＳ Ｐゴシック"/>
              <a:ea typeface="ＭＳ Ｐゴシック"/>
              <a:cs typeface="+mn-cs"/>
            </a:rPr>
            <a:t>円上回った。これは新型コロナウイルス</a:t>
          </a:r>
          <a:r>
            <a:rPr kumimoji="1" lang="ja-JP" altLang="en-US" sz="1100" b="0" i="0" baseline="0">
              <a:solidFill>
                <a:sysClr val="windowText" lastClr="000000"/>
              </a:solidFill>
              <a:effectLst/>
              <a:latin typeface="ＭＳ Ｐゴシック"/>
              <a:ea typeface="ＭＳ Ｐゴシック"/>
              <a:cs typeface="+mn-cs"/>
            </a:rPr>
            <a:t>対策事業費が減少したこと</a:t>
          </a:r>
          <a:r>
            <a:rPr kumimoji="1" lang="ja-JP" altLang="ja-JP" sz="1100" b="0" i="0" baseline="0">
              <a:solidFill>
                <a:sysClr val="windowText" lastClr="000000"/>
              </a:solidFill>
              <a:effectLst/>
              <a:latin typeface="ＭＳ Ｐゴシック"/>
              <a:ea typeface="ＭＳ Ｐゴシック"/>
              <a:cs typeface="+mn-cs"/>
            </a:rPr>
            <a:t>によるものである。物件費の抑制を図るため、今後も大館市公共施設等総合管理計画に基づいて施設管理の適正化に努める。</a:t>
          </a:r>
          <a:endParaRPr lang="ja-JP" altLang="ja-JP" sz="1100">
            <a:solidFill>
              <a:sysClr val="windowText" lastClr="000000"/>
            </a:solidFill>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維持補修費は前年度と比べ</a:t>
          </a:r>
          <a:r>
            <a:rPr kumimoji="1" lang="en-US" altLang="ja-JP" sz="1100" b="0" i="0" baseline="0">
              <a:solidFill>
                <a:sysClr val="windowText" lastClr="000000"/>
              </a:solidFill>
              <a:effectLst/>
              <a:latin typeface="ＭＳ Ｐゴシック"/>
              <a:ea typeface="ＭＳ Ｐゴシック"/>
              <a:cs typeface="+mn-cs"/>
            </a:rPr>
            <a:t>8,291</a:t>
          </a:r>
          <a:r>
            <a:rPr kumimoji="1" lang="ja-JP" altLang="ja-JP" sz="1100" b="0" i="0" baseline="0">
              <a:solidFill>
                <a:sysClr val="windowText" lastClr="000000"/>
              </a:solidFill>
              <a:effectLst/>
              <a:latin typeface="ＭＳ Ｐゴシック"/>
              <a:ea typeface="ＭＳ Ｐゴシック"/>
              <a:cs typeface="+mn-cs"/>
            </a:rPr>
            <a:t>円減少し、類似団体と比較して</a:t>
          </a:r>
          <a:r>
            <a:rPr kumimoji="1" lang="en-US" altLang="ja-JP" sz="1100" b="0" i="0" baseline="0">
              <a:solidFill>
                <a:sysClr val="windowText" lastClr="000000"/>
              </a:solidFill>
              <a:effectLst/>
              <a:latin typeface="ＭＳ Ｐゴシック"/>
              <a:ea typeface="ＭＳ Ｐゴシック"/>
              <a:cs typeface="+mn-cs"/>
            </a:rPr>
            <a:t>5,389</a:t>
          </a:r>
          <a:r>
            <a:rPr kumimoji="1" lang="ja-JP" altLang="ja-JP" sz="1100" b="0" i="0" baseline="0">
              <a:solidFill>
                <a:sysClr val="windowText" lastClr="000000"/>
              </a:solidFill>
              <a:effectLst/>
              <a:latin typeface="ＭＳ Ｐゴシック"/>
              <a:ea typeface="ＭＳ Ｐゴシック"/>
              <a:cs typeface="+mn-cs"/>
            </a:rPr>
            <a:t>円上回った。これは</a:t>
          </a:r>
          <a:r>
            <a:rPr kumimoji="1" lang="ja-JP" altLang="en-US" sz="1100" b="0" i="0" baseline="0">
              <a:solidFill>
                <a:sysClr val="windowText" lastClr="000000"/>
              </a:solidFill>
              <a:effectLst/>
              <a:latin typeface="ＭＳ Ｐゴシック"/>
              <a:ea typeface="ＭＳ Ｐゴシック"/>
              <a:cs typeface="+mn-cs"/>
            </a:rPr>
            <a:t>小雪により</a:t>
          </a:r>
          <a:r>
            <a:rPr kumimoji="1" lang="ja-JP" altLang="ja-JP" sz="1100" b="0" i="0" baseline="0">
              <a:solidFill>
                <a:sysClr val="windowText" lastClr="000000"/>
              </a:solidFill>
              <a:effectLst/>
              <a:latin typeface="ＭＳ Ｐゴシック"/>
              <a:ea typeface="ＭＳ Ｐゴシック"/>
              <a:cs typeface="+mn-cs"/>
            </a:rPr>
            <a:t>除排雪経費</a:t>
          </a:r>
          <a:r>
            <a:rPr kumimoji="1" lang="ja-JP" altLang="en-US" sz="1100" b="0" i="0" baseline="0">
              <a:solidFill>
                <a:sysClr val="windowText" lastClr="000000"/>
              </a:solidFill>
              <a:effectLst/>
              <a:latin typeface="ＭＳ Ｐゴシック"/>
              <a:ea typeface="ＭＳ Ｐゴシック"/>
              <a:cs typeface="+mn-cs"/>
            </a:rPr>
            <a:t>が</a:t>
          </a:r>
          <a:r>
            <a:rPr kumimoji="1" lang="ja-JP" altLang="ja-JP" sz="1100" b="0" i="0" baseline="0">
              <a:solidFill>
                <a:sysClr val="windowText" lastClr="000000"/>
              </a:solidFill>
              <a:effectLst/>
              <a:latin typeface="ＭＳ Ｐゴシック"/>
              <a:ea typeface="ＭＳ Ｐゴシック"/>
              <a:cs typeface="+mn-cs"/>
            </a:rPr>
            <a:t>減少</a:t>
          </a:r>
          <a:r>
            <a:rPr kumimoji="1" lang="ja-JP" altLang="en-US" sz="1100" b="0" i="0" baseline="0">
              <a:solidFill>
                <a:sysClr val="windowText" lastClr="000000"/>
              </a:solidFill>
              <a:effectLst/>
              <a:latin typeface="ＭＳ Ｐゴシック"/>
              <a:ea typeface="ＭＳ Ｐゴシック"/>
              <a:cs typeface="+mn-cs"/>
            </a:rPr>
            <a:t>したことに</a:t>
          </a:r>
          <a:r>
            <a:rPr kumimoji="1" lang="ja-JP" altLang="ja-JP" sz="1100" b="0" i="0" baseline="0">
              <a:solidFill>
                <a:sysClr val="windowText" lastClr="000000"/>
              </a:solidFill>
              <a:effectLst/>
              <a:latin typeface="ＭＳ Ｐゴシック"/>
              <a:ea typeface="ＭＳ Ｐゴシック"/>
              <a:cs typeface="+mn-cs"/>
            </a:rPr>
            <a:t>よるものである。施設の管理については今後も大館市公共施設等総合管理計画に基づいて適正化を図り、維持補修費の抑制に努める。</a:t>
          </a:r>
          <a:endParaRPr lang="ja-JP" altLang="ja-JP" sz="1100">
            <a:solidFill>
              <a:sysClr val="windowText" lastClr="000000"/>
            </a:solidFill>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扶助費は前年度と比べ</a:t>
          </a:r>
          <a:r>
            <a:rPr kumimoji="1" lang="en-US" altLang="ja-JP" sz="1100" b="0" i="0" baseline="0">
              <a:solidFill>
                <a:sysClr val="windowText" lastClr="000000"/>
              </a:solidFill>
              <a:effectLst/>
              <a:latin typeface="ＭＳ Ｐゴシック"/>
              <a:ea typeface="ＭＳ Ｐゴシック"/>
              <a:cs typeface="+mn-cs"/>
            </a:rPr>
            <a:t>10,997</a:t>
          </a:r>
          <a:r>
            <a:rPr kumimoji="1" lang="ja-JP" altLang="ja-JP" sz="1100" b="0" i="0" baseline="0">
              <a:solidFill>
                <a:sysClr val="windowText" lastClr="000000"/>
              </a:solidFill>
              <a:effectLst/>
              <a:latin typeface="ＭＳ Ｐゴシック"/>
              <a:ea typeface="ＭＳ Ｐゴシック"/>
              <a:cs typeface="+mn-cs"/>
            </a:rPr>
            <a:t>円</a:t>
          </a:r>
          <a:r>
            <a:rPr kumimoji="1" lang="ja-JP" altLang="en-US" sz="1100" b="0" i="0" baseline="0">
              <a:solidFill>
                <a:sysClr val="windowText" lastClr="000000"/>
              </a:solidFill>
              <a:effectLst/>
              <a:latin typeface="ＭＳ Ｐゴシック"/>
              <a:ea typeface="ＭＳ Ｐゴシック"/>
              <a:cs typeface="+mn-cs"/>
            </a:rPr>
            <a:t>増加</a:t>
          </a:r>
          <a:r>
            <a:rPr kumimoji="1" lang="ja-JP" altLang="ja-JP" sz="1100" b="0" i="0" baseline="0">
              <a:solidFill>
                <a:sysClr val="windowText" lastClr="000000"/>
              </a:solidFill>
              <a:effectLst/>
              <a:latin typeface="ＭＳ Ｐゴシック"/>
              <a:ea typeface="ＭＳ Ｐゴシック"/>
              <a:cs typeface="+mn-cs"/>
            </a:rPr>
            <a:t>し、類似団体と比較して</a:t>
          </a:r>
          <a:r>
            <a:rPr kumimoji="1" lang="en-US" altLang="ja-JP" sz="1100" b="0" i="0" baseline="0">
              <a:solidFill>
                <a:sysClr val="windowText" lastClr="000000"/>
              </a:solidFill>
              <a:effectLst/>
              <a:latin typeface="ＭＳ Ｐゴシック"/>
              <a:ea typeface="ＭＳ Ｐゴシック"/>
              <a:cs typeface="+mn-cs"/>
            </a:rPr>
            <a:t>8,722</a:t>
          </a:r>
          <a:r>
            <a:rPr kumimoji="1" lang="ja-JP" altLang="ja-JP" sz="1100" b="0" i="0" baseline="0">
              <a:solidFill>
                <a:sysClr val="windowText" lastClr="000000"/>
              </a:solidFill>
              <a:effectLst/>
              <a:latin typeface="ＭＳ Ｐゴシック"/>
              <a:ea typeface="ＭＳ Ｐゴシック"/>
              <a:cs typeface="+mn-cs"/>
            </a:rPr>
            <a:t>円上回った。これは</a:t>
          </a:r>
          <a:r>
            <a:rPr kumimoji="1" lang="ja-JP" altLang="ja-JP" sz="1100">
              <a:solidFill>
                <a:schemeClr val="dk1"/>
              </a:solidFill>
              <a:effectLst/>
              <a:latin typeface="ＭＳ Ｐゴシック"/>
              <a:ea typeface="ＭＳ Ｐゴシック"/>
              <a:cs typeface="+mn-cs"/>
            </a:rPr>
            <a:t>電力・ガス・食料品等価格高騰緊急支援給付金事業</a:t>
          </a:r>
          <a:r>
            <a:rPr kumimoji="1" lang="ja-JP" altLang="en-US" sz="1100">
              <a:solidFill>
                <a:schemeClr val="dk1"/>
              </a:solidFill>
              <a:effectLst/>
              <a:latin typeface="ＭＳ Ｐゴシック"/>
              <a:ea typeface="ＭＳ Ｐゴシック"/>
              <a:cs typeface="+mn-cs"/>
            </a:rPr>
            <a:t>費の</a:t>
          </a:r>
          <a:r>
            <a:rPr kumimoji="1" lang="ja-JP" altLang="en-US" sz="1100" b="0" i="0" baseline="0">
              <a:solidFill>
                <a:sysClr val="windowText" lastClr="000000"/>
              </a:solidFill>
              <a:effectLst/>
              <a:latin typeface="ＭＳ Ｐゴシック"/>
              <a:ea typeface="ＭＳ Ｐゴシック"/>
              <a:cs typeface="+mn-cs"/>
            </a:rPr>
            <a:t>増加</a:t>
          </a:r>
          <a:r>
            <a:rPr kumimoji="1" lang="ja-JP" altLang="ja-JP" sz="1100" b="0" i="0" baseline="0">
              <a:solidFill>
                <a:sysClr val="windowText" lastClr="000000"/>
              </a:solidFill>
              <a:effectLst/>
              <a:latin typeface="ＭＳ Ｐゴシック"/>
              <a:ea typeface="ＭＳ Ｐゴシック"/>
              <a:cs typeface="+mn-cs"/>
            </a:rPr>
            <a:t>に</a:t>
          </a:r>
          <a:r>
            <a:rPr kumimoji="1" lang="ja-JP" altLang="en-US" sz="1100" b="0" i="0" baseline="0">
              <a:solidFill>
                <a:sysClr val="windowText" lastClr="000000"/>
              </a:solidFill>
              <a:effectLst/>
              <a:latin typeface="ＭＳ Ｐゴシック"/>
              <a:ea typeface="ＭＳ Ｐゴシック"/>
              <a:cs typeface="+mn-cs"/>
            </a:rPr>
            <a:t>よる</a:t>
          </a:r>
          <a:r>
            <a:rPr kumimoji="1" lang="ja-JP" altLang="ja-JP" sz="1100" b="0" i="0" baseline="0">
              <a:solidFill>
                <a:sysClr val="windowText" lastClr="000000"/>
              </a:solidFill>
              <a:effectLst/>
              <a:latin typeface="ＭＳ Ｐゴシック"/>
              <a:ea typeface="ＭＳ Ｐゴシック"/>
              <a:cs typeface="+mn-cs"/>
            </a:rPr>
            <a:t>ものである。今後も適切な福祉サービスを実施することにより、扶助費の適正化を図る。</a:t>
          </a:r>
          <a:endParaRPr lang="ja-JP" altLang="ja-JP" sz="1100">
            <a:solidFill>
              <a:sysClr val="windowText" lastClr="000000"/>
            </a:solidFill>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補助費等は前年度と比べ</a:t>
          </a:r>
          <a:r>
            <a:rPr kumimoji="1" lang="en-US" altLang="ja-JP" sz="1100" b="0" i="0" baseline="0">
              <a:solidFill>
                <a:sysClr val="windowText" lastClr="000000"/>
              </a:solidFill>
              <a:effectLst/>
              <a:latin typeface="ＭＳ Ｐゴシック"/>
              <a:ea typeface="ＭＳ Ｐゴシック"/>
              <a:cs typeface="+mn-cs"/>
            </a:rPr>
            <a:t>3,364</a:t>
          </a:r>
          <a:r>
            <a:rPr kumimoji="1" lang="ja-JP" altLang="ja-JP" sz="1100" b="0" i="0" baseline="0">
              <a:solidFill>
                <a:sysClr val="windowText" lastClr="000000"/>
              </a:solidFill>
              <a:effectLst/>
              <a:latin typeface="ＭＳ Ｐゴシック"/>
              <a:ea typeface="ＭＳ Ｐゴシック"/>
              <a:cs typeface="+mn-cs"/>
            </a:rPr>
            <a:t>円</a:t>
          </a:r>
          <a:r>
            <a:rPr kumimoji="1" lang="ja-JP" altLang="en-US" sz="1100" b="0" i="0" baseline="0">
              <a:solidFill>
                <a:sysClr val="windowText" lastClr="000000"/>
              </a:solidFill>
              <a:effectLst/>
              <a:latin typeface="ＭＳ Ｐゴシック"/>
              <a:ea typeface="ＭＳ Ｐゴシック"/>
              <a:cs typeface="+mn-cs"/>
            </a:rPr>
            <a:t>減少</a:t>
          </a:r>
          <a:r>
            <a:rPr kumimoji="1" lang="ja-JP" altLang="ja-JP" sz="1100" b="0" i="0" baseline="0">
              <a:solidFill>
                <a:sysClr val="windowText" lastClr="000000"/>
              </a:solidFill>
              <a:effectLst/>
              <a:latin typeface="ＭＳ Ｐゴシック"/>
              <a:ea typeface="ＭＳ Ｐゴシック"/>
              <a:cs typeface="+mn-cs"/>
            </a:rPr>
            <a:t>し、類似団体と比較して</a:t>
          </a:r>
          <a:r>
            <a:rPr kumimoji="1" lang="en-US" altLang="ja-JP" sz="1100" b="0" i="0" baseline="0">
              <a:solidFill>
                <a:sysClr val="windowText" lastClr="000000"/>
              </a:solidFill>
              <a:effectLst/>
              <a:latin typeface="ＭＳ Ｐゴシック"/>
              <a:ea typeface="ＭＳ Ｐゴシック"/>
              <a:cs typeface="+mn-cs"/>
            </a:rPr>
            <a:t>6,712</a:t>
          </a:r>
          <a:r>
            <a:rPr kumimoji="1" lang="ja-JP" altLang="ja-JP" sz="1100" b="0" i="0" baseline="0">
              <a:solidFill>
                <a:sysClr val="windowText" lastClr="000000"/>
              </a:solidFill>
              <a:effectLst/>
              <a:latin typeface="ＭＳ Ｐゴシック"/>
              <a:ea typeface="ＭＳ Ｐゴシック"/>
              <a:cs typeface="+mn-cs"/>
            </a:rPr>
            <a:t>円上回った。これは</a:t>
          </a:r>
          <a:r>
            <a:rPr kumimoji="1" lang="ja-JP" altLang="en-US" sz="1100" b="0" i="0" baseline="0">
              <a:solidFill>
                <a:sysClr val="windowText" lastClr="000000"/>
              </a:solidFill>
              <a:effectLst/>
              <a:latin typeface="ＭＳ Ｐゴシック"/>
              <a:ea typeface="ＭＳ Ｐゴシック"/>
              <a:cs typeface="+mn-cs"/>
            </a:rPr>
            <a:t>二酸化炭素排出抑制対策事業費交付金返還金の皆減に</a:t>
          </a:r>
          <a:r>
            <a:rPr kumimoji="1" lang="ja-JP" altLang="ja-JP" sz="1100" b="0" i="0" baseline="0">
              <a:solidFill>
                <a:sysClr val="windowText" lastClr="000000"/>
              </a:solidFill>
              <a:effectLst/>
              <a:latin typeface="ＭＳ Ｐゴシック"/>
              <a:ea typeface="ＭＳ Ｐゴシック"/>
              <a:cs typeface="+mn-cs"/>
            </a:rPr>
            <a:t>よるものである。</a:t>
          </a:r>
          <a:r>
            <a:rPr lang="ja-JP" altLang="ja-JP" sz="1100" b="0" i="0" baseline="0">
              <a:solidFill>
                <a:sysClr val="windowText" lastClr="000000"/>
              </a:solidFill>
              <a:effectLst/>
              <a:latin typeface="ＭＳ Ｐゴシック"/>
              <a:ea typeface="ＭＳ Ｐゴシック"/>
              <a:cs typeface="+mn-cs"/>
            </a:rPr>
            <a:t>今後も事業内容を精査し、補助費等の抑制に努める。</a:t>
          </a:r>
          <a:endParaRPr lang="ja-JP" altLang="ja-JP" sz="1100">
            <a:solidFill>
              <a:sysClr val="windowText" lastClr="000000"/>
            </a:solidFill>
            <a:effectLst/>
            <a:latin typeface="ＭＳ Ｐゴシック"/>
            <a:ea typeface="ＭＳ Ｐゴシック"/>
          </a:endParaRPr>
        </a:p>
        <a:p>
          <a:pPr eaLnBrk="1" fontAlgn="auto" latinLnBrk="0" hangingPunct="1"/>
          <a:r>
            <a:rPr kumimoji="1" lang="ja-JP" altLang="en-US" sz="1100" b="0" i="0" baseline="0">
              <a:solidFill>
                <a:sysClr val="windowText" lastClr="000000"/>
              </a:solidFill>
              <a:effectLst/>
              <a:latin typeface="ＭＳ Ｐゴシック"/>
              <a:ea typeface="ＭＳ Ｐゴシック"/>
              <a:cs typeface="+mn-cs"/>
            </a:rPr>
            <a:t>普通建設事業費（うち新規整備）は</a:t>
          </a:r>
          <a:r>
            <a:rPr kumimoji="1" lang="ja-JP" altLang="ja-JP" sz="1100" b="0" i="0" baseline="0">
              <a:solidFill>
                <a:sysClr val="windowText" lastClr="000000"/>
              </a:solidFill>
              <a:effectLst/>
              <a:latin typeface="ＭＳ Ｐゴシック"/>
              <a:ea typeface="ＭＳ Ｐゴシック"/>
              <a:cs typeface="+mn-cs"/>
            </a:rPr>
            <a:t>前年度と比べ</a:t>
          </a:r>
          <a:r>
            <a:rPr kumimoji="1" lang="en-US" altLang="ja-JP" sz="1100" b="0" i="0" baseline="0">
              <a:solidFill>
                <a:sysClr val="windowText" lastClr="000000"/>
              </a:solidFill>
              <a:effectLst/>
              <a:latin typeface="ＭＳ Ｐゴシック"/>
              <a:ea typeface="ＭＳ Ｐゴシック"/>
              <a:cs typeface="+mn-cs"/>
            </a:rPr>
            <a:t>9,240</a:t>
          </a:r>
          <a:r>
            <a:rPr kumimoji="1" lang="ja-JP" altLang="ja-JP" sz="1100" b="0" i="0" baseline="0">
              <a:solidFill>
                <a:sysClr val="windowText" lastClr="000000"/>
              </a:solidFill>
              <a:effectLst/>
              <a:latin typeface="ＭＳ Ｐゴシック"/>
              <a:ea typeface="ＭＳ Ｐゴシック"/>
              <a:cs typeface="+mn-cs"/>
            </a:rPr>
            <a:t>円</a:t>
          </a:r>
          <a:r>
            <a:rPr kumimoji="1" lang="ja-JP" altLang="en-US" sz="1100" b="0" i="0" baseline="0">
              <a:solidFill>
                <a:sysClr val="windowText" lastClr="000000"/>
              </a:solidFill>
              <a:effectLst/>
              <a:latin typeface="ＭＳ Ｐゴシック"/>
              <a:ea typeface="ＭＳ Ｐゴシック"/>
              <a:cs typeface="+mn-cs"/>
            </a:rPr>
            <a:t>増加</a:t>
          </a:r>
          <a:r>
            <a:rPr kumimoji="1" lang="ja-JP" altLang="ja-JP" sz="1100" b="0" i="0" baseline="0">
              <a:solidFill>
                <a:sysClr val="windowText" lastClr="000000"/>
              </a:solidFill>
              <a:effectLst/>
              <a:latin typeface="ＭＳ Ｐゴシック"/>
              <a:ea typeface="ＭＳ Ｐゴシック"/>
              <a:cs typeface="+mn-cs"/>
            </a:rPr>
            <a:t>し、類似団体と比較して</a:t>
          </a:r>
          <a:r>
            <a:rPr kumimoji="1" lang="en-US" altLang="ja-JP" sz="1100" b="0" i="0" baseline="0">
              <a:solidFill>
                <a:sysClr val="windowText" lastClr="000000"/>
              </a:solidFill>
              <a:effectLst/>
              <a:latin typeface="ＭＳ Ｐゴシック"/>
              <a:ea typeface="ＭＳ Ｐゴシック"/>
              <a:cs typeface="+mn-cs"/>
            </a:rPr>
            <a:t>12,475</a:t>
          </a:r>
          <a:r>
            <a:rPr kumimoji="1" lang="ja-JP" altLang="ja-JP" sz="1100" b="0" i="0" baseline="0">
              <a:solidFill>
                <a:sysClr val="windowText" lastClr="000000"/>
              </a:solidFill>
              <a:effectLst/>
              <a:latin typeface="ＭＳ Ｐゴシック"/>
              <a:ea typeface="ＭＳ Ｐゴシック"/>
              <a:cs typeface="+mn-cs"/>
            </a:rPr>
            <a:t>円上回った。これは、</a:t>
          </a:r>
          <a:r>
            <a:rPr kumimoji="1" lang="en-US" altLang="ja-JP" sz="1100" b="0" i="0" baseline="0">
              <a:solidFill>
                <a:sysClr val="windowText" lastClr="000000"/>
              </a:solidFill>
              <a:effectLst/>
              <a:latin typeface="ＭＳ Ｐゴシック"/>
              <a:ea typeface="ＭＳ Ｐゴシック"/>
              <a:cs typeface="+mn-cs"/>
            </a:rPr>
            <a:t>JR</a:t>
          </a:r>
          <a:r>
            <a:rPr kumimoji="1" lang="ja-JP" altLang="en-US" sz="1100" b="0" i="0" baseline="0">
              <a:solidFill>
                <a:sysClr val="windowText" lastClr="000000"/>
              </a:solidFill>
              <a:effectLst/>
              <a:latin typeface="ＭＳ Ｐゴシック"/>
              <a:ea typeface="ＭＳ Ｐゴシック"/>
              <a:cs typeface="+mn-cs"/>
            </a:rPr>
            <a:t>大館駅周辺整備事業の増加によるものである。</a:t>
          </a:r>
          <a:r>
            <a:rPr kumimoji="1" lang="ja-JP" altLang="ja-JP" sz="1100" b="0" i="0" baseline="0">
              <a:solidFill>
                <a:sysClr val="windowText" lastClr="000000"/>
              </a:solidFill>
              <a:effectLst/>
              <a:latin typeface="ＭＳ Ｐゴシック"/>
              <a:ea typeface="ＭＳ Ｐゴシック"/>
              <a:cs typeface="+mn-cs"/>
            </a:rPr>
            <a:t>今後も事業を厳選し、普通建設事業費の抑制に努める。</a:t>
          </a:r>
          <a:endParaRPr lang="ja-JP" altLang="ja-JP" sz="1200">
            <a:solidFill>
              <a:sysClr val="windowText" lastClr="000000"/>
            </a:solidFill>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66,807
66,375
913.22
43,631,118
41,714,100
1,664,942
22,048,909
30,308,915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134620</xdr:rowOff>
    </xdr:from>
    <xdr:to xmlns:xdr="http://schemas.openxmlformats.org/drawingml/2006/spreadsheetDrawing">
      <xdr:col>28</xdr:col>
      <xdr:colOff>114300</xdr:colOff>
      <xdr:row>38</xdr:row>
      <xdr:rowOff>134620</xdr:rowOff>
    </xdr:to>
    <xdr:cxnSp macro="">
      <xdr:nvCxnSpPr>
        <xdr:cNvPr id="43" name="直線コネクタ 42"/>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162560</xdr:rowOff>
    </xdr:from>
    <xdr:ext cx="466725" cy="248920"/>
    <xdr:sp macro="" textlink="">
      <xdr:nvSpPr>
        <xdr:cNvPr id="44" name="テキスト ボックス 43"/>
        <xdr:cNvSpPr txBox="1"/>
      </xdr:nvSpPr>
      <xdr:spPr>
        <a:xfrm>
          <a:off x="278765" y="62776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52705</xdr:rowOff>
    </xdr:from>
    <xdr:ext cx="466725" cy="248920"/>
    <xdr:sp macro="" textlink="">
      <xdr:nvSpPr>
        <xdr:cNvPr id="46" name="テキスト ボックス 45"/>
        <xdr:cNvSpPr txBox="1"/>
      </xdr:nvSpPr>
      <xdr:spPr>
        <a:xfrm>
          <a:off x="278765"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79375</xdr:rowOff>
    </xdr:from>
    <xdr:to xmlns:xdr="http://schemas.openxmlformats.org/drawingml/2006/spreadsheetDrawing">
      <xdr:col>28</xdr:col>
      <xdr:colOff>114300</xdr:colOff>
      <xdr:row>33</xdr:row>
      <xdr:rowOff>79375</xdr:rowOff>
    </xdr:to>
    <xdr:cxnSp macro="">
      <xdr:nvCxnSpPr>
        <xdr:cNvPr id="47" name="直線コネクタ 46"/>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107315</xdr:rowOff>
    </xdr:from>
    <xdr:ext cx="466725" cy="249555"/>
    <xdr:sp macro="" textlink="">
      <xdr:nvSpPr>
        <xdr:cNvPr id="48" name="テキスト ボックス 47"/>
        <xdr:cNvSpPr txBox="1"/>
      </xdr:nvSpPr>
      <xdr:spPr>
        <a:xfrm>
          <a:off x="278765"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134620</xdr:rowOff>
    </xdr:from>
    <xdr:to xmlns:xdr="http://schemas.openxmlformats.org/drawingml/2006/spreadsheetDrawing">
      <xdr:col>28</xdr:col>
      <xdr:colOff>114300</xdr:colOff>
      <xdr:row>30</xdr:row>
      <xdr:rowOff>134620</xdr:rowOff>
    </xdr:to>
    <xdr:cxnSp macro="">
      <xdr:nvCxnSpPr>
        <xdr:cNvPr id="49" name="直線コネクタ 48"/>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162560</xdr:rowOff>
    </xdr:from>
    <xdr:ext cx="466725" cy="248920"/>
    <xdr:sp macro="" textlink="">
      <xdr:nvSpPr>
        <xdr:cNvPr id="50" name="テキスト ボックス 49"/>
        <xdr:cNvSpPr txBox="1"/>
      </xdr:nvSpPr>
      <xdr:spPr>
        <a:xfrm>
          <a:off x="278765"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2" name="テキスト ボックス 51"/>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3"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30480</xdr:rowOff>
    </xdr:from>
    <xdr:to xmlns:xdr="http://schemas.openxmlformats.org/drawingml/2006/spreadsheetDrawing">
      <xdr:col>24</xdr:col>
      <xdr:colOff>62865</xdr:colOff>
      <xdr:row>38</xdr:row>
      <xdr:rowOff>95885</xdr:rowOff>
    </xdr:to>
    <xdr:cxnSp macro="">
      <xdr:nvCxnSpPr>
        <xdr:cNvPr id="54" name="直線コネクタ 53"/>
        <xdr:cNvCxnSpPr/>
      </xdr:nvCxnSpPr>
      <xdr:spPr>
        <a:xfrm flipV="1">
          <a:off x="4252595" y="5320030"/>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49555"/>
    <xdr:sp macro="" textlink="">
      <xdr:nvSpPr>
        <xdr:cNvPr id="55" name="議会費最小値テキスト"/>
        <xdr:cNvSpPr txBox="1"/>
      </xdr:nvSpPr>
      <xdr:spPr>
        <a:xfrm>
          <a:off x="4305300" y="63798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6" name="直線コネクタ 55"/>
        <xdr:cNvCxnSpPr/>
      </xdr:nvCxnSpPr>
      <xdr:spPr>
        <a:xfrm>
          <a:off x="4181475" y="6376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144145</xdr:rowOff>
    </xdr:from>
    <xdr:ext cx="469900" cy="249555"/>
    <xdr:sp macro="" textlink="">
      <xdr:nvSpPr>
        <xdr:cNvPr id="57" name="議会費最大値テキスト"/>
        <xdr:cNvSpPr txBox="1"/>
      </xdr:nvSpPr>
      <xdr:spPr>
        <a:xfrm>
          <a:off x="4305300" y="5103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30480</xdr:rowOff>
    </xdr:from>
    <xdr:to xmlns:xdr="http://schemas.openxmlformats.org/drawingml/2006/spreadsheetDrawing">
      <xdr:col>24</xdr:col>
      <xdr:colOff>152400</xdr:colOff>
      <xdr:row>32</xdr:row>
      <xdr:rowOff>30480</xdr:rowOff>
    </xdr:to>
    <xdr:cxnSp macro="">
      <xdr:nvCxnSpPr>
        <xdr:cNvPr id="58" name="直線コネクタ 57"/>
        <xdr:cNvCxnSpPr/>
      </xdr:nvCxnSpPr>
      <xdr:spPr>
        <a:xfrm>
          <a:off x="4181475" y="5320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117475</xdr:rowOff>
    </xdr:from>
    <xdr:to xmlns:xdr="http://schemas.openxmlformats.org/drawingml/2006/spreadsheetDrawing">
      <xdr:col>24</xdr:col>
      <xdr:colOff>63500</xdr:colOff>
      <xdr:row>33</xdr:row>
      <xdr:rowOff>132715</xdr:rowOff>
    </xdr:to>
    <xdr:cxnSp macro="">
      <xdr:nvCxnSpPr>
        <xdr:cNvPr id="59" name="直線コネクタ 58"/>
        <xdr:cNvCxnSpPr/>
      </xdr:nvCxnSpPr>
      <xdr:spPr>
        <a:xfrm flipV="1">
          <a:off x="3492500" y="557212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25400</xdr:rowOff>
    </xdr:from>
    <xdr:ext cx="469900" cy="248920"/>
    <xdr:sp macro="" textlink="">
      <xdr:nvSpPr>
        <xdr:cNvPr id="60" name="議会費平均値テキスト"/>
        <xdr:cNvSpPr txBox="1"/>
      </xdr:nvSpPr>
      <xdr:spPr>
        <a:xfrm>
          <a:off x="4305300" y="58102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45720</xdr:rowOff>
    </xdr:from>
    <xdr:to xmlns:xdr="http://schemas.openxmlformats.org/drawingml/2006/spreadsheetDrawing">
      <xdr:col>24</xdr:col>
      <xdr:colOff>114300</xdr:colOff>
      <xdr:row>35</xdr:row>
      <xdr:rowOff>143510</xdr:rowOff>
    </xdr:to>
    <xdr:sp macro="" textlink="">
      <xdr:nvSpPr>
        <xdr:cNvPr id="61" name="フローチャート: 判断 60"/>
        <xdr:cNvSpPr/>
      </xdr:nvSpPr>
      <xdr:spPr>
        <a:xfrm>
          <a:off x="4203700" y="5830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132715</xdr:rowOff>
    </xdr:from>
    <xdr:to xmlns:xdr="http://schemas.openxmlformats.org/drawingml/2006/spreadsheetDrawing">
      <xdr:col>19</xdr:col>
      <xdr:colOff>174625</xdr:colOff>
      <xdr:row>34</xdr:row>
      <xdr:rowOff>43180</xdr:rowOff>
    </xdr:to>
    <xdr:cxnSp macro="">
      <xdr:nvCxnSpPr>
        <xdr:cNvPr id="62" name="直線コネクタ 61"/>
        <xdr:cNvCxnSpPr/>
      </xdr:nvCxnSpPr>
      <xdr:spPr>
        <a:xfrm flipV="1">
          <a:off x="2670175" y="558736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56515</xdr:rowOff>
    </xdr:from>
    <xdr:to xmlns:xdr="http://schemas.openxmlformats.org/drawingml/2006/spreadsheetDrawing">
      <xdr:col>20</xdr:col>
      <xdr:colOff>38100</xdr:colOff>
      <xdr:row>35</xdr:row>
      <xdr:rowOff>154305</xdr:rowOff>
    </xdr:to>
    <xdr:sp macro="" textlink="">
      <xdr:nvSpPr>
        <xdr:cNvPr id="63" name="フローチャート: 判断 62"/>
        <xdr:cNvSpPr/>
      </xdr:nvSpPr>
      <xdr:spPr>
        <a:xfrm>
          <a:off x="3444875" y="5841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146050</xdr:rowOff>
    </xdr:from>
    <xdr:ext cx="469265" cy="249555"/>
    <xdr:sp macro="" textlink="">
      <xdr:nvSpPr>
        <xdr:cNvPr id="64" name="テキスト ボックス 63"/>
        <xdr:cNvSpPr txBox="1"/>
      </xdr:nvSpPr>
      <xdr:spPr>
        <a:xfrm>
          <a:off x="3276600" y="59309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43180</xdr:rowOff>
    </xdr:from>
    <xdr:to xmlns:xdr="http://schemas.openxmlformats.org/drawingml/2006/spreadsheetDrawing">
      <xdr:col>15</xdr:col>
      <xdr:colOff>50800</xdr:colOff>
      <xdr:row>34</xdr:row>
      <xdr:rowOff>111125</xdr:rowOff>
    </xdr:to>
    <xdr:cxnSp macro="">
      <xdr:nvCxnSpPr>
        <xdr:cNvPr id="65" name="直線コネクタ 64"/>
        <xdr:cNvCxnSpPr/>
      </xdr:nvCxnSpPr>
      <xdr:spPr>
        <a:xfrm flipV="1">
          <a:off x="1860550" y="5662930"/>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65405</xdr:rowOff>
    </xdr:from>
    <xdr:to xmlns:xdr="http://schemas.openxmlformats.org/drawingml/2006/spreadsheetDrawing">
      <xdr:col>15</xdr:col>
      <xdr:colOff>101600</xdr:colOff>
      <xdr:row>35</xdr:row>
      <xdr:rowOff>163195</xdr:rowOff>
    </xdr:to>
    <xdr:sp macro="" textlink="">
      <xdr:nvSpPr>
        <xdr:cNvPr id="66" name="フローチャート: 判断 65"/>
        <xdr:cNvSpPr/>
      </xdr:nvSpPr>
      <xdr:spPr>
        <a:xfrm>
          <a:off x="2619375" y="585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154940</xdr:rowOff>
    </xdr:from>
    <xdr:ext cx="469265" cy="248920"/>
    <xdr:sp macro="" textlink="">
      <xdr:nvSpPr>
        <xdr:cNvPr id="67" name="テキスト ボックス 66"/>
        <xdr:cNvSpPr txBox="1"/>
      </xdr:nvSpPr>
      <xdr:spPr>
        <a:xfrm>
          <a:off x="2451100" y="59397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36830</xdr:rowOff>
    </xdr:from>
    <xdr:to xmlns:xdr="http://schemas.openxmlformats.org/drawingml/2006/spreadsheetDrawing">
      <xdr:col>10</xdr:col>
      <xdr:colOff>114300</xdr:colOff>
      <xdr:row>34</xdr:row>
      <xdr:rowOff>111125</xdr:rowOff>
    </xdr:to>
    <xdr:cxnSp macro="">
      <xdr:nvCxnSpPr>
        <xdr:cNvPr id="68" name="直線コネクタ 67"/>
        <xdr:cNvCxnSpPr/>
      </xdr:nvCxnSpPr>
      <xdr:spPr>
        <a:xfrm>
          <a:off x="1047750" y="5656580"/>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72390</xdr:rowOff>
    </xdr:from>
    <xdr:to xmlns:xdr="http://schemas.openxmlformats.org/drawingml/2006/spreadsheetDrawing">
      <xdr:col>10</xdr:col>
      <xdr:colOff>165100</xdr:colOff>
      <xdr:row>36</xdr:row>
      <xdr:rowOff>5715</xdr:rowOff>
    </xdr:to>
    <xdr:sp macro="" textlink="">
      <xdr:nvSpPr>
        <xdr:cNvPr id="69" name="フローチャート: 判断 68"/>
        <xdr:cNvSpPr/>
      </xdr:nvSpPr>
      <xdr:spPr>
        <a:xfrm>
          <a:off x="1809750" y="5857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161925</xdr:rowOff>
    </xdr:from>
    <xdr:ext cx="469265" cy="248920"/>
    <xdr:sp macro="" textlink="">
      <xdr:nvSpPr>
        <xdr:cNvPr id="70" name="テキスト ボックス 69"/>
        <xdr:cNvSpPr txBox="1"/>
      </xdr:nvSpPr>
      <xdr:spPr>
        <a:xfrm>
          <a:off x="1641475" y="59467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163195</xdr:rowOff>
    </xdr:from>
    <xdr:to xmlns:xdr="http://schemas.openxmlformats.org/drawingml/2006/spreadsheetDrawing">
      <xdr:col>6</xdr:col>
      <xdr:colOff>38100</xdr:colOff>
      <xdr:row>35</xdr:row>
      <xdr:rowOff>95885</xdr:rowOff>
    </xdr:to>
    <xdr:sp macro="" textlink="">
      <xdr:nvSpPr>
        <xdr:cNvPr id="71" name="フローチャート: 判断 70"/>
        <xdr:cNvSpPr/>
      </xdr:nvSpPr>
      <xdr:spPr>
        <a:xfrm>
          <a:off x="1000125" y="5782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87630</xdr:rowOff>
    </xdr:from>
    <xdr:ext cx="469265" cy="248285"/>
    <xdr:sp macro="" textlink="">
      <xdr:nvSpPr>
        <xdr:cNvPr id="72" name="テキスト ボックス 71"/>
        <xdr:cNvSpPr txBox="1"/>
      </xdr:nvSpPr>
      <xdr:spPr>
        <a:xfrm>
          <a:off x="831850" y="587248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3" name="テキスト ボックス 72"/>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4" name="テキスト ボックス 73"/>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5" name="テキスト ボックス 74"/>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6" name="テキスト ボックス 75"/>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7" name="テキスト ボックス 76"/>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68580</xdr:rowOff>
    </xdr:from>
    <xdr:to xmlns:xdr="http://schemas.openxmlformats.org/drawingml/2006/spreadsheetDrawing">
      <xdr:col>24</xdr:col>
      <xdr:colOff>114300</xdr:colOff>
      <xdr:row>34</xdr:row>
      <xdr:rowOff>1270</xdr:rowOff>
    </xdr:to>
    <xdr:sp macro="" textlink="">
      <xdr:nvSpPr>
        <xdr:cNvPr id="78" name="楕円 77"/>
        <xdr:cNvSpPr/>
      </xdr:nvSpPr>
      <xdr:spPr>
        <a:xfrm>
          <a:off x="4203700" y="552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90805</xdr:rowOff>
    </xdr:from>
    <xdr:ext cx="469900" cy="248920"/>
    <xdr:sp macro="" textlink="">
      <xdr:nvSpPr>
        <xdr:cNvPr id="79" name="議会費該当値テキスト"/>
        <xdr:cNvSpPr txBox="1"/>
      </xdr:nvSpPr>
      <xdr:spPr>
        <a:xfrm>
          <a:off x="4305300" y="53803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83820</xdr:rowOff>
    </xdr:from>
    <xdr:to xmlns:xdr="http://schemas.openxmlformats.org/drawingml/2006/spreadsheetDrawing">
      <xdr:col>20</xdr:col>
      <xdr:colOff>38100</xdr:colOff>
      <xdr:row>34</xdr:row>
      <xdr:rowOff>17145</xdr:rowOff>
    </xdr:to>
    <xdr:sp macro="" textlink="">
      <xdr:nvSpPr>
        <xdr:cNvPr id="80" name="楕円 79"/>
        <xdr:cNvSpPr/>
      </xdr:nvSpPr>
      <xdr:spPr>
        <a:xfrm>
          <a:off x="3444875" y="55384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32385</xdr:rowOff>
    </xdr:from>
    <xdr:ext cx="469265" cy="248920"/>
    <xdr:sp macro="" textlink="">
      <xdr:nvSpPr>
        <xdr:cNvPr id="81" name="テキスト ボックス 80"/>
        <xdr:cNvSpPr txBox="1"/>
      </xdr:nvSpPr>
      <xdr:spPr>
        <a:xfrm>
          <a:off x="3276600" y="53219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160020</xdr:rowOff>
    </xdr:from>
    <xdr:to xmlns:xdr="http://schemas.openxmlformats.org/drawingml/2006/spreadsheetDrawing">
      <xdr:col>15</xdr:col>
      <xdr:colOff>101600</xdr:colOff>
      <xdr:row>34</xdr:row>
      <xdr:rowOff>92710</xdr:rowOff>
    </xdr:to>
    <xdr:sp macro="" textlink="">
      <xdr:nvSpPr>
        <xdr:cNvPr id="82" name="楕円 81"/>
        <xdr:cNvSpPr/>
      </xdr:nvSpPr>
      <xdr:spPr>
        <a:xfrm>
          <a:off x="2619375"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107950</xdr:rowOff>
    </xdr:from>
    <xdr:ext cx="469265" cy="249555"/>
    <xdr:sp macro="" textlink="">
      <xdr:nvSpPr>
        <xdr:cNvPr id="83" name="テキスト ボックス 82"/>
        <xdr:cNvSpPr txBox="1"/>
      </xdr:nvSpPr>
      <xdr:spPr>
        <a:xfrm>
          <a:off x="2451100" y="5397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62230</xdr:rowOff>
    </xdr:from>
    <xdr:to xmlns:xdr="http://schemas.openxmlformats.org/drawingml/2006/spreadsheetDrawing">
      <xdr:col>10</xdr:col>
      <xdr:colOff>165100</xdr:colOff>
      <xdr:row>34</xdr:row>
      <xdr:rowOff>160020</xdr:rowOff>
    </xdr:to>
    <xdr:sp macro="" textlink="">
      <xdr:nvSpPr>
        <xdr:cNvPr id="84" name="楕円 83"/>
        <xdr:cNvSpPr/>
      </xdr:nvSpPr>
      <xdr:spPr>
        <a:xfrm>
          <a:off x="1809750" y="5681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10795</xdr:rowOff>
    </xdr:from>
    <xdr:ext cx="469265" cy="249555"/>
    <xdr:sp macro="" textlink="">
      <xdr:nvSpPr>
        <xdr:cNvPr id="85" name="テキスト ボックス 84"/>
        <xdr:cNvSpPr txBox="1"/>
      </xdr:nvSpPr>
      <xdr:spPr>
        <a:xfrm>
          <a:off x="1641475" y="54654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153035</xdr:rowOff>
    </xdr:from>
    <xdr:to xmlns:xdr="http://schemas.openxmlformats.org/drawingml/2006/spreadsheetDrawing">
      <xdr:col>6</xdr:col>
      <xdr:colOff>38100</xdr:colOff>
      <xdr:row>34</xdr:row>
      <xdr:rowOff>85725</xdr:rowOff>
    </xdr:to>
    <xdr:sp macro="" textlink="">
      <xdr:nvSpPr>
        <xdr:cNvPr id="86" name="楕円 85"/>
        <xdr:cNvSpPr/>
      </xdr:nvSpPr>
      <xdr:spPr>
        <a:xfrm>
          <a:off x="1000125" y="5607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101600</xdr:rowOff>
    </xdr:from>
    <xdr:ext cx="469265" cy="249555"/>
    <xdr:sp macro="" textlink="">
      <xdr:nvSpPr>
        <xdr:cNvPr id="87" name="テキスト ボックス 86"/>
        <xdr:cNvSpPr txBox="1"/>
      </xdr:nvSpPr>
      <xdr:spPr>
        <a:xfrm>
          <a:off x="831850" y="5391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8" name="正方形/長方形 87"/>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9" name="正方形/長方形 88"/>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1" name="正方形/長方形 90"/>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3" name="正方形/長方形 92"/>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5" name="正方形/長方形 94"/>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6" name="テキスト ボックス 95"/>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7" name="直線コネクタ 96"/>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8" name="直線コネクタ 97"/>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99" name="テキスト ボックス 98"/>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0" name="直線コネクタ 99"/>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1" name="テキスト ボックス 100"/>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2" name="直線コネクタ 101"/>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3" name="テキスト ボックス 102"/>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4" name="直線コネクタ 103"/>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5" name="テキスト ボックス 104"/>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6" name="直線コネクタ 105"/>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7" name="テキスト ボックス 106"/>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8"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50800</xdr:rowOff>
    </xdr:from>
    <xdr:to xmlns:xdr="http://schemas.openxmlformats.org/drawingml/2006/spreadsheetDrawing">
      <xdr:col>24</xdr:col>
      <xdr:colOff>62865</xdr:colOff>
      <xdr:row>57</xdr:row>
      <xdr:rowOff>154305</xdr:rowOff>
    </xdr:to>
    <xdr:cxnSp macro="">
      <xdr:nvCxnSpPr>
        <xdr:cNvPr id="109" name="直線コネクタ 108"/>
        <xdr:cNvCxnSpPr/>
      </xdr:nvCxnSpPr>
      <xdr:spPr>
        <a:xfrm flipV="1">
          <a:off x="4252595" y="8642350"/>
          <a:ext cx="1270" cy="929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158115</xdr:rowOff>
    </xdr:from>
    <xdr:ext cx="534670" cy="248920"/>
    <xdr:sp macro="" textlink="">
      <xdr:nvSpPr>
        <xdr:cNvPr id="110" name="総務費最小値テキスト"/>
        <xdr:cNvSpPr txBox="1"/>
      </xdr:nvSpPr>
      <xdr:spPr>
        <a:xfrm>
          <a:off x="4305300" y="95751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154305</xdr:rowOff>
    </xdr:from>
    <xdr:to xmlns:xdr="http://schemas.openxmlformats.org/drawingml/2006/spreadsheetDrawing">
      <xdr:col>24</xdr:col>
      <xdr:colOff>152400</xdr:colOff>
      <xdr:row>57</xdr:row>
      <xdr:rowOff>154305</xdr:rowOff>
    </xdr:to>
    <xdr:cxnSp macro="">
      <xdr:nvCxnSpPr>
        <xdr:cNvPr id="111" name="直線コネクタ 110"/>
        <xdr:cNvCxnSpPr/>
      </xdr:nvCxnSpPr>
      <xdr:spPr>
        <a:xfrm>
          <a:off x="4181475" y="9571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164465</xdr:rowOff>
    </xdr:from>
    <xdr:ext cx="598805" cy="248920"/>
    <xdr:sp macro="" textlink="">
      <xdr:nvSpPr>
        <xdr:cNvPr id="112" name="総務費最大値テキスト"/>
        <xdr:cNvSpPr txBox="1"/>
      </xdr:nvSpPr>
      <xdr:spPr>
        <a:xfrm>
          <a:off x="4305300" y="84258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50800</xdr:rowOff>
    </xdr:from>
    <xdr:to xmlns:xdr="http://schemas.openxmlformats.org/drawingml/2006/spreadsheetDrawing">
      <xdr:col>24</xdr:col>
      <xdr:colOff>152400</xdr:colOff>
      <xdr:row>52</xdr:row>
      <xdr:rowOff>50800</xdr:rowOff>
    </xdr:to>
    <xdr:cxnSp macro="">
      <xdr:nvCxnSpPr>
        <xdr:cNvPr id="113" name="直線コネクタ 112"/>
        <xdr:cNvCxnSpPr/>
      </xdr:nvCxnSpPr>
      <xdr:spPr>
        <a:xfrm>
          <a:off x="4181475" y="8642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147320</xdr:rowOff>
    </xdr:from>
    <xdr:to xmlns:xdr="http://schemas.openxmlformats.org/drawingml/2006/spreadsheetDrawing">
      <xdr:col>24</xdr:col>
      <xdr:colOff>63500</xdr:colOff>
      <xdr:row>56</xdr:row>
      <xdr:rowOff>13970</xdr:rowOff>
    </xdr:to>
    <xdr:cxnSp macro="">
      <xdr:nvCxnSpPr>
        <xdr:cNvPr id="114" name="直線コネクタ 113"/>
        <xdr:cNvCxnSpPr/>
      </xdr:nvCxnSpPr>
      <xdr:spPr>
        <a:xfrm flipV="1">
          <a:off x="3492500" y="923417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71755</xdr:rowOff>
    </xdr:from>
    <xdr:ext cx="534670" cy="249555"/>
    <xdr:sp macro="" textlink="">
      <xdr:nvSpPr>
        <xdr:cNvPr id="115" name="総務費平均値テキスト"/>
        <xdr:cNvSpPr txBox="1"/>
      </xdr:nvSpPr>
      <xdr:spPr>
        <a:xfrm>
          <a:off x="4305300" y="93237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93345</xdr:rowOff>
    </xdr:from>
    <xdr:to xmlns:xdr="http://schemas.openxmlformats.org/drawingml/2006/spreadsheetDrawing">
      <xdr:col>24</xdr:col>
      <xdr:colOff>114300</xdr:colOff>
      <xdr:row>57</xdr:row>
      <xdr:rowOff>26035</xdr:rowOff>
    </xdr:to>
    <xdr:sp macro="" textlink="">
      <xdr:nvSpPr>
        <xdr:cNvPr id="116" name="フローチャート: 判断 115"/>
        <xdr:cNvSpPr/>
      </xdr:nvSpPr>
      <xdr:spPr>
        <a:xfrm>
          <a:off x="4203700" y="934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156845</xdr:rowOff>
    </xdr:from>
    <xdr:to xmlns:xdr="http://schemas.openxmlformats.org/drawingml/2006/spreadsheetDrawing">
      <xdr:col>19</xdr:col>
      <xdr:colOff>174625</xdr:colOff>
      <xdr:row>56</xdr:row>
      <xdr:rowOff>13970</xdr:rowOff>
    </xdr:to>
    <xdr:cxnSp macro="">
      <xdr:nvCxnSpPr>
        <xdr:cNvPr id="117" name="直線コネクタ 116"/>
        <xdr:cNvCxnSpPr/>
      </xdr:nvCxnSpPr>
      <xdr:spPr>
        <a:xfrm>
          <a:off x="2670175" y="924369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88900</xdr:rowOff>
    </xdr:from>
    <xdr:to xmlns:xdr="http://schemas.openxmlformats.org/drawingml/2006/spreadsheetDrawing">
      <xdr:col>20</xdr:col>
      <xdr:colOff>38100</xdr:colOff>
      <xdr:row>57</xdr:row>
      <xdr:rowOff>21590</xdr:rowOff>
    </xdr:to>
    <xdr:sp macro="" textlink="">
      <xdr:nvSpPr>
        <xdr:cNvPr id="118" name="フローチャート: 判断 117"/>
        <xdr:cNvSpPr/>
      </xdr:nvSpPr>
      <xdr:spPr>
        <a:xfrm>
          <a:off x="3444875" y="9340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12700</xdr:rowOff>
    </xdr:from>
    <xdr:ext cx="534035" cy="249555"/>
    <xdr:sp macro="" textlink="">
      <xdr:nvSpPr>
        <xdr:cNvPr id="119" name="テキスト ボックス 118"/>
        <xdr:cNvSpPr txBox="1"/>
      </xdr:nvSpPr>
      <xdr:spPr>
        <a:xfrm>
          <a:off x="3244215" y="9429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71120</xdr:rowOff>
    </xdr:from>
    <xdr:to xmlns:xdr="http://schemas.openxmlformats.org/drawingml/2006/spreadsheetDrawing">
      <xdr:col>15</xdr:col>
      <xdr:colOff>50800</xdr:colOff>
      <xdr:row>55</xdr:row>
      <xdr:rowOff>156845</xdr:rowOff>
    </xdr:to>
    <xdr:cxnSp macro="">
      <xdr:nvCxnSpPr>
        <xdr:cNvPr id="120" name="直線コネクタ 119"/>
        <xdr:cNvCxnSpPr/>
      </xdr:nvCxnSpPr>
      <xdr:spPr>
        <a:xfrm>
          <a:off x="1860550" y="8662670"/>
          <a:ext cx="809625"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95250</xdr:rowOff>
    </xdr:from>
    <xdr:to xmlns:xdr="http://schemas.openxmlformats.org/drawingml/2006/spreadsheetDrawing">
      <xdr:col>15</xdr:col>
      <xdr:colOff>101600</xdr:colOff>
      <xdr:row>57</xdr:row>
      <xdr:rowOff>27940</xdr:rowOff>
    </xdr:to>
    <xdr:sp macro="" textlink="">
      <xdr:nvSpPr>
        <xdr:cNvPr id="121" name="フローチャート: 判断 120"/>
        <xdr:cNvSpPr/>
      </xdr:nvSpPr>
      <xdr:spPr>
        <a:xfrm>
          <a:off x="2619375" y="934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19685</xdr:rowOff>
    </xdr:from>
    <xdr:ext cx="534035" cy="248920"/>
    <xdr:sp macro="" textlink="">
      <xdr:nvSpPr>
        <xdr:cNvPr id="122" name="テキスト ボックス 121"/>
        <xdr:cNvSpPr txBox="1"/>
      </xdr:nvSpPr>
      <xdr:spPr>
        <a:xfrm>
          <a:off x="2434590" y="94367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52</xdr:row>
      <xdr:rowOff>71120</xdr:rowOff>
    </xdr:from>
    <xdr:to xmlns:xdr="http://schemas.openxmlformats.org/drawingml/2006/spreadsheetDrawing">
      <xdr:col>10</xdr:col>
      <xdr:colOff>114300</xdr:colOff>
      <xdr:row>56</xdr:row>
      <xdr:rowOff>71120</xdr:rowOff>
    </xdr:to>
    <xdr:cxnSp macro="">
      <xdr:nvCxnSpPr>
        <xdr:cNvPr id="123" name="直線コネクタ 122"/>
        <xdr:cNvCxnSpPr/>
      </xdr:nvCxnSpPr>
      <xdr:spPr>
        <a:xfrm flipV="1">
          <a:off x="1047750" y="8662670"/>
          <a:ext cx="8128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9525</xdr:rowOff>
    </xdr:from>
    <xdr:to xmlns:xdr="http://schemas.openxmlformats.org/drawingml/2006/spreadsheetDrawing">
      <xdr:col>10</xdr:col>
      <xdr:colOff>165100</xdr:colOff>
      <xdr:row>54</xdr:row>
      <xdr:rowOff>107315</xdr:rowOff>
    </xdr:to>
    <xdr:sp macro="" textlink="">
      <xdr:nvSpPr>
        <xdr:cNvPr id="124" name="フローチャート: 判断 123"/>
        <xdr:cNvSpPr/>
      </xdr:nvSpPr>
      <xdr:spPr>
        <a:xfrm>
          <a:off x="1809750" y="8931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99060</xdr:rowOff>
    </xdr:from>
    <xdr:ext cx="598805" cy="249555"/>
    <xdr:sp macro="" textlink="">
      <xdr:nvSpPr>
        <xdr:cNvPr id="125" name="テキスト ボックス 124"/>
        <xdr:cNvSpPr txBox="1"/>
      </xdr:nvSpPr>
      <xdr:spPr>
        <a:xfrm>
          <a:off x="1576705" y="9020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145415</xdr:rowOff>
    </xdr:from>
    <xdr:to xmlns:xdr="http://schemas.openxmlformats.org/drawingml/2006/spreadsheetDrawing">
      <xdr:col>6</xdr:col>
      <xdr:colOff>38100</xdr:colOff>
      <xdr:row>57</xdr:row>
      <xdr:rowOff>78105</xdr:rowOff>
    </xdr:to>
    <xdr:sp macro="" textlink="">
      <xdr:nvSpPr>
        <xdr:cNvPr id="126" name="フローチャート: 判断 125"/>
        <xdr:cNvSpPr/>
      </xdr:nvSpPr>
      <xdr:spPr>
        <a:xfrm>
          <a:off x="1000125" y="9397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69850</xdr:rowOff>
    </xdr:from>
    <xdr:ext cx="534035" cy="249555"/>
    <xdr:sp macro="" textlink="">
      <xdr:nvSpPr>
        <xdr:cNvPr id="127" name="テキスト ボックス 126"/>
        <xdr:cNvSpPr txBox="1"/>
      </xdr:nvSpPr>
      <xdr:spPr>
        <a:xfrm>
          <a:off x="799465" y="9486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8" name="テキスト ボックス 127"/>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29" name="テキスト ボックス 128"/>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0" name="テキスト ボックス 129"/>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1" name="テキスト ボックス 130"/>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2" name="テキスト ボックス 131"/>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98425</xdr:rowOff>
    </xdr:from>
    <xdr:to xmlns:xdr="http://schemas.openxmlformats.org/drawingml/2006/spreadsheetDrawing">
      <xdr:col>24</xdr:col>
      <xdr:colOff>114300</xdr:colOff>
      <xdr:row>56</xdr:row>
      <xdr:rowOff>31115</xdr:rowOff>
    </xdr:to>
    <xdr:sp macro="" textlink="">
      <xdr:nvSpPr>
        <xdr:cNvPr id="133" name="楕円 132"/>
        <xdr:cNvSpPr/>
      </xdr:nvSpPr>
      <xdr:spPr>
        <a:xfrm>
          <a:off x="4203700" y="918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120650</xdr:rowOff>
    </xdr:from>
    <xdr:ext cx="598805" cy="248285"/>
    <xdr:sp macro="" textlink="">
      <xdr:nvSpPr>
        <xdr:cNvPr id="134" name="総務費該当値テキスト"/>
        <xdr:cNvSpPr txBox="1"/>
      </xdr:nvSpPr>
      <xdr:spPr>
        <a:xfrm>
          <a:off x="4305300" y="90424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130175</xdr:rowOff>
    </xdr:from>
    <xdr:to xmlns:xdr="http://schemas.openxmlformats.org/drawingml/2006/spreadsheetDrawing">
      <xdr:col>20</xdr:col>
      <xdr:colOff>38100</xdr:colOff>
      <xdr:row>56</xdr:row>
      <xdr:rowOff>62865</xdr:rowOff>
    </xdr:to>
    <xdr:sp macro="" textlink="">
      <xdr:nvSpPr>
        <xdr:cNvPr id="135" name="楕円 134"/>
        <xdr:cNvSpPr/>
      </xdr:nvSpPr>
      <xdr:spPr>
        <a:xfrm>
          <a:off x="3444875" y="9217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78740</xdr:rowOff>
    </xdr:from>
    <xdr:ext cx="598805" cy="249555"/>
    <xdr:sp macro="" textlink="">
      <xdr:nvSpPr>
        <xdr:cNvPr id="136" name="テキスト ボックス 135"/>
        <xdr:cNvSpPr txBox="1"/>
      </xdr:nvSpPr>
      <xdr:spPr>
        <a:xfrm>
          <a:off x="3211830" y="90004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107315</xdr:rowOff>
    </xdr:from>
    <xdr:to xmlns:xdr="http://schemas.openxmlformats.org/drawingml/2006/spreadsheetDrawing">
      <xdr:col>15</xdr:col>
      <xdr:colOff>101600</xdr:colOff>
      <xdr:row>56</xdr:row>
      <xdr:rowOff>40005</xdr:rowOff>
    </xdr:to>
    <xdr:sp macro="" textlink="">
      <xdr:nvSpPr>
        <xdr:cNvPr id="137" name="楕円 136"/>
        <xdr:cNvSpPr/>
      </xdr:nvSpPr>
      <xdr:spPr>
        <a:xfrm>
          <a:off x="2619375" y="919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56515</xdr:rowOff>
    </xdr:from>
    <xdr:ext cx="598805" cy="248920"/>
    <xdr:sp macro="" textlink="">
      <xdr:nvSpPr>
        <xdr:cNvPr id="138" name="テキスト ボックス 137"/>
        <xdr:cNvSpPr txBox="1"/>
      </xdr:nvSpPr>
      <xdr:spPr>
        <a:xfrm>
          <a:off x="2402205" y="89782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22225</xdr:rowOff>
    </xdr:from>
    <xdr:to xmlns:xdr="http://schemas.openxmlformats.org/drawingml/2006/spreadsheetDrawing">
      <xdr:col>10</xdr:col>
      <xdr:colOff>165100</xdr:colOff>
      <xdr:row>52</xdr:row>
      <xdr:rowOff>120015</xdr:rowOff>
    </xdr:to>
    <xdr:sp macro="" textlink="">
      <xdr:nvSpPr>
        <xdr:cNvPr id="139" name="楕円 138"/>
        <xdr:cNvSpPr/>
      </xdr:nvSpPr>
      <xdr:spPr>
        <a:xfrm>
          <a:off x="1809750" y="861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135890</xdr:rowOff>
    </xdr:from>
    <xdr:ext cx="598805" cy="249555"/>
    <xdr:sp macro="" textlink="">
      <xdr:nvSpPr>
        <xdr:cNvPr id="140" name="テキスト ボックス 139"/>
        <xdr:cNvSpPr txBox="1"/>
      </xdr:nvSpPr>
      <xdr:spPr>
        <a:xfrm>
          <a:off x="1576705" y="83972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22225</xdr:rowOff>
    </xdr:from>
    <xdr:to xmlns:xdr="http://schemas.openxmlformats.org/drawingml/2006/spreadsheetDrawing">
      <xdr:col>6</xdr:col>
      <xdr:colOff>38100</xdr:colOff>
      <xdr:row>56</xdr:row>
      <xdr:rowOff>120015</xdr:rowOff>
    </xdr:to>
    <xdr:sp macro="" textlink="">
      <xdr:nvSpPr>
        <xdr:cNvPr id="141" name="楕円 140"/>
        <xdr:cNvSpPr/>
      </xdr:nvSpPr>
      <xdr:spPr>
        <a:xfrm>
          <a:off x="1000125" y="9274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135890</xdr:rowOff>
    </xdr:from>
    <xdr:ext cx="534035" cy="249555"/>
    <xdr:sp macro="" textlink="">
      <xdr:nvSpPr>
        <xdr:cNvPr id="142" name="テキスト ボックス 141"/>
        <xdr:cNvSpPr txBox="1"/>
      </xdr:nvSpPr>
      <xdr:spPr>
        <a:xfrm>
          <a:off x="799465" y="9057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3" name="正方形/長方形 142"/>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4" name="正方形/長方形 143"/>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6" name="正方形/長方形 145"/>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8" name="正方形/長方形 147"/>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0" name="正方形/長方形 149"/>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1" name="テキスト ボックス 150"/>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2" name="直線コネクタ 151"/>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30860" cy="249555"/>
    <xdr:sp macro="" textlink="">
      <xdr:nvSpPr>
        <xdr:cNvPr id="153" name="テキスト ボックス 152"/>
        <xdr:cNvSpPr txBox="1"/>
      </xdr:nvSpPr>
      <xdr:spPr>
        <a:xfrm>
          <a:off x="2146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4" name="直線コネクタ 153"/>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5" name="テキスト ボックス 154"/>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6" name="直線コネクタ 155"/>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7" name="テキスト ボックス 156"/>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58" name="直線コネクタ 157"/>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59" name="テキスト ボックス 158"/>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0" name="直線コネクタ 159"/>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1" name="テキスト ボックス 160"/>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2" name="直線コネクタ 161"/>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3" name="テキスト ボックス 162"/>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4" name="直線コネクタ 163"/>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5" name="テキスト ボックス 164"/>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17145</xdr:rowOff>
    </xdr:from>
    <xdr:to xmlns:xdr="http://schemas.openxmlformats.org/drawingml/2006/spreadsheetDrawing">
      <xdr:col>24</xdr:col>
      <xdr:colOff>62865</xdr:colOff>
      <xdr:row>79</xdr:row>
      <xdr:rowOff>14605</xdr:rowOff>
    </xdr:to>
    <xdr:cxnSp macro="">
      <xdr:nvCxnSpPr>
        <xdr:cNvPr id="169" name="直線コネクタ 168"/>
        <xdr:cNvCxnSpPr/>
      </xdr:nvCxnSpPr>
      <xdr:spPr>
        <a:xfrm flipV="1">
          <a:off x="4252595" y="1174559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18415</xdr:rowOff>
    </xdr:from>
    <xdr:ext cx="598805" cy="248920"/>
    <xdr:sp macro="" textlink="">
      <xdr:nvSpPr>
        <xdr:cNvPr id="170" name="民生費最小値テキスト"/>
        <xdr:cNvSpPr txBox="1"/>
      </xdr:nvSpPr>
      <xdr:spPr>
        <a:xfrm>
          <a:off x="4305300" y="130676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14605</xdr:rowOff>
    </xdr:from>
    <xdr:to xmlns:xdr="http://schemas.openxmlformats.org/drawingml/2006/spreadsheetDrawing">
      <xdr:col>24</xdr:col>
      <xdr:colOff>152400</xdr:colOff>
      <xdr:row>79</xdr:row>
      <xdr:rowOff>14605</xdr:rowOff>
    </xdr:to>
    <xdr:cxnSp macro="">
      <xdr:nvCxnSpPr>
        <xdr:cNvPr id="171" name="直線コネクタ 170"/>
        <xdr:cNvCxnSpPr/>
      </xdr:nvCxnSpPr>
      <xdr:spPr>
        <a:xfrm>
          <a:off x="4181475" y="13063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130175</xdr:rowOff>
    </xdr:from>
    <xdr:ext cx="598805" cy="248920"/>
    <xdr:sp macro="" textlink="">
      <xdr:nvSpPr>
        <xdr:cNvPr id="172" name="民生費最大値テキスト"/>
        <xdr:cNvSpPr txBox="1"/>
      </xdr:nvSpPr>
      <xdr:spPr>
        <a:xfrm>
          <a:off x="4305300" y="115284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17145</xdr:rowOff>
    </xdr:from>
    <xdr:to xmlns:xdr="http://schemas.openxmlformats.org/drawingml/2006/spreadsheetDrawing">
      <xdr:col>24</xdr:col>
      <xdr:colOff>152400</xdr:colOff>
      <xdr:row>71</xdr:row>
      <xdr:rowOff>17145</xdr:rowOff>
    </xdr:to>
    <xdr:cxnSp macro="">
      <xdr:nvCxnSpPr>
        <xdr:cNvPr id="173" name="直線コネクタ 172"/>
        <xdr:cNvCxnSpPr/>
      </xdr:nvCxnSpPr>
      <xdr:spPr>
        <a:xfrm>
          <a:off x="4181475" y="1174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47625</xdr:rowOff>
    </xdr:from>
    <xdr:to xmlns:xdr="http://schemas.openxmlformats.org/drawingml/2006/spreadsheetDrawing">
      <xdr:col>24</xdr:col>
      <xdr:colOff>63500</xdr:colOff>
      <xdr:row>74</xdr:row>
      <xdr:rowOff>156210</xdr:rowOff>
    </xdr:to>
    <xdr:cxnSp macro="">
      <xdr:nvCxnSpPr>
        <xdr:cNvPr id="174" name="直線コネクタ 173"/>
        <xdr:cNvCxnSpPr/>
      </xdr:nvCxnSpPr>
      <xdr:spPr>
        <a:xfrm flipV="1">
          <a:off x="3492500" y="12271375"/>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79375</xdr:rowOff>
    </xdr:from>
    <xdr:ext cx="598805" cy="249555"/>
    <xdr:sp macro="" textlink="">
      <xdr:nvSpPr>
        <xdr:cNvPr id="175" name="民生費平均値テキスト"/>
        <xdr:cNvSpPr txBox="1"/>
      </xdr:nvSpPr>
      <xdr:spPr>
        <a:xfrm>
          <a:off x="4305300" y="124682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100330</xdr:rowOff>
    </xdr:from>
    <xdr:to xmlns:xdr="http://schemas.openxmlformats.org/drawingml/2006/spreadsheetDrawing">
      <xdr:col>24</xdr:col>
      <xdr:colOff>114300</xdr:colOff>
      <xdr:row>76</xdr:row>
      <xdr:rowOff>33020</xdr:rowOff>
    </xdr:to>
    <xdr:sp macro="" textlink="">
      <xdr:nvSpPr>
        <xdr:cNvPr id="176" name="フローチャート: 判断 175"/>
        <xdr:cNvSpPr/>
      </xdr:nvSpPr>
      <xdr:spPr>
        <a:xfrm>
          <a:off x="4203700" y="12489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160020</xdr:rowOff>
    </xdr:from>
    <xdr:to xmlns:xdr="http://schemas.openxmlformats.org/drawingml/2006/spreadsheetDrawing">
      <xdr:col>19</xdr:col>
      <xdr:colOff>174625</xdr:colOff>
      <xdr:row>74</xdr:row>
      <xdr:rowOff>156210</xdr:rowOff>
    </xdr:to>
    <xdr:cxnSp macro="">
      <xdr:nvCxnSpPr>
        <xdr:cNvPr id="177" name="直線コネクタ 176"/>
        <xdr:cNvCxnSpPr/>
      </xdr:nvCxnSpPr>
      <xdr:spPr>
        <a:xfrm>
          <a:off x="2670175" y="12218670"/>
          <a:ext cx="8223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42545</xdr:rowOff>
    </xdr:from>
    <xdr:to xmlns:xdr="http://schemas.openxmlformats.org/drawingml/2006/spreadsheetDrawing">
      <xdr:col>20</xdr:col>
      <xdr:colOff>38100</xdr:colOff>
      <xdr:row>76</xdr:row>
      <xdr:rowOff>140335</xdr:rowOff>
    </xdr:to>
    <xdr:sp macro="" textlink="">
      <xdr:nvSpPr>
        <xdr:cNvPr id="178" name="フローチャート: 判断 177"/>
        <xdr:cNvSpPr/>
      </xdr:nvSpPr>
      <xdr:spPr>
        <a:xfrm>
          <a:off x="3444875" y="12596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132080</xdr:rowOff>
    </xdr:from>
    <xdr:ext cx="598805" cy="249555"/>
    <xdr:sp macro="" textlink="">
      <xdr:nvSpPr>
        <xdr:cNvPr id="179" name="テキスト ボックス 178"/>
        <xdr:cNvSpPr txBox="1"/>
      </xdr:nvSpPr>
      <xdr:spPr>
        <a:xfrm>
          <a:off x="3211830" y="12686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160020</xdr:rowOff>
    </xdr:from>
    <xdr:to xmlns:xdr="http://schemas.openxmlformats.org/drawingml/2006/spreadsheetDrawing">
      <xdr:col>15</xdr:col>
      <xdr:colOff>50800</xdr:colOff>
      <xdr:row>75</xdr:row>
      <xdr:rowOff>163830</xdr:rowOff>
    </xdr:to>
    <xdr:cxnSp macro="">
      <xdr:nvCxnSpPr>
        <xdr:cNvPr id="180" name="直線コネクタ 179"/>
        <xdr:cNvCxnSpPr/>
      </xdr:nvCxnSpPr>
      <xdr:spPr>
        <a:xfrm flipV="1">
          <a:off x="1860550" y="12218670"/>
          <a:ext cx="809625"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120650</xdr:rowOff>
    </xdr:from>
    <xdr:to xmlns:xdr="http://schemas.openxmlformats.org/drawingml/2006/spreadsheetDrawing">
      <xdr:col>15</xdr:col>
      <xdr:colOff>101600</xdr:colOff>
      <xdr:row>76</xdr:row>
      <xdr:rowOff>53340</xdr:rowOff>
    </xdr:to>
    <xdr:sp macro="" textlink="">
      <xdr:nvSpPr>
        <xdr:cNvPr id="181" name="フローチャート: 判断 180"/>
        <xdr:cNvSpPr/>
      </xdr:nvSpPr>
      <xdr:spPr>
        <a:xfrm>
          <a:off x="2619375" y="1250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44450</xdr:rowOff>
    </xdr:from>
    <xdr:ext cx="598805" cy="249555"/>
    <xdr:sp macro="" textlink="">
      <xdr:nvSpPr>
        <xdr:cNvPr id="182" name="テキスト ボックス 181"/>
        <xdr:cNvSpPr txBox="1"/>
      </xdr:nvSpPr>
      <xdr:spPr>
        <a:xfrm>
          <a:off x="2402205" y="12598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163830</xdr:rowOff>
    </xdr:from>
    <xdr:to xmlns:xdr="http://schemas.openxmlformats.org/drawingml/2006/spreadsheetDrawing">
      <xdr:col>10</xdr:col>
      <xdr:colOff>114300</xdr:colOff>
      <xdr:row>76</xdr:row>
      <xdr:rowOff>55880</xdr:rowOff>
    </xdr:to>
    <xdr:cxnSp macro="">
      <xdr:nvCxnSpPr>
        <xdr:cNvPr id="183" name="直線コネクタ 182"/>
        <xdr:cNvCxnSpPr/>
      </xdr:nvCxnSpPr>
      <xdr:spPr>
        <a:xfrm flipV="1">
          <a:off x="1047750" y="1255268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58420</xdr:rowOff>
    </xdr:from>
    <xdr:to xmlns:xdr="http://schemas.openxmlformats.org/drawingml/2006/spreadsheetDrawing">
      <xdr:col>10</xdr:col>
      <xdr:colOff>165100</xdr:colOff>
      <xdr:row>77</xdr:row>
      <xdr:rowOff>156210</xdr:rowOff>
    </xdr:to>
    <xdr:sp macro="" textlink="">
      <xdr:nvSpPr>
        <xdr:cNvPr id="184" name="フローチャート: 判断 183"/>
        <xdr:cNvSpPr/>
      </xdr:nvSpPr>
      <xdr:spPr>
        <a:xfrm>
          <a:off x="1809750" y="1277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147320</xdr:rowOff>
    </xdr:from>
    <xdr:ext cx="598805" cy="249555"/>
    <xdr:sp macro="" textlink="">
      <xdr:nvSpPr>
        <xdr:cNvPr id="185" name="テキスト ボックス 184"/>
        <xdr:cNvSpPr txBox="1"/>
      </xdr:nvSpPr>
      <xdr:spPr>
        <a:xfrm>
          <a:off x="1576705" y="128663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114300</xdr:rowOff>
    </xdr:from>
    <xdr:to xmlns:xdr="http://schemas.openxmlformats.org/drawingml/2006/spreadsheetDrawing">
      <xdr:col>6</xdr:col>
      <xdr:colOff>38100</xdr:colOff>
      <xdr:row>78</xdr:row>
      <xdr:rowOff>46990</xdr:rowOff>
    </xdr:to>
    <xdr:sp macro="" textlink="">
      <xdr:nvSpPr>
        <xdr:cNvPr id="186" name="フローチャート: 判断 185"/>
        <xdr:cNvSpPr/>
      </xdr:nvSpPr>
      <xdr:spPr>
        <a:xfrm>
          <a:off x="1000125" y="12833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98805" cy="249555"/>
    <xdr:sp macro="" textlink="">
      <xdr:nvSpPr>
        <xdr:cNvPr id="187" name="テキスト ボックス 186"/>
        <xdr:cNvSpPr txBox="1"/>
      </xdr:nvSpPr>
      <xdr:spPr>
        <a:xfrm>
          <a:off x="767080" y="12922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163830</xdr:rowOff>
    </xdr:from>
    <xdr:to xmlns:xdr="http://schemas.openxmlformats.org/drawingml/2006/spreadsheetDrawing">
      <xdr:col>24</xdr:col>
      <xdr:colOff>114300</xdr:colOff>
      <xdr:row>74</xdr:row>
      <xdr:rowOff>96520</xdr:rowOff>
    </xdr:to>
    <xdr:sp macro="" textlink="">
      <xdr:nvSpPr>
        <xdr:cNvPr id="193" name="楕円 192"/>
        <xdr:cNvSpPr/>
      </xdr:nvSpPr>
      <xdr:spPr>
        <a:xfrm>
          <a:off x="4203700" y="1222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20955</xdr:rowOff>
    </xdr:from>
    <xdr:ext cx="598805" cy="248920"/>
    <xdr:sp macro="" textlink="">
      <xdr:nvSpPr>
        <xdr:cNvPr id="194" name="民生費該当値テキスト"/>
        <xdr:cNvSpPr txBox="1"/>
      </xdr:nvSpPr>
      <xdr:spPr>
        <a:xfrm>
          <a:off x="4305300" y="120796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106680</xdr:rowOff>
    </xdr:from>
    <xdr:to xmlns:xdr="http://schemas.openxmlformats.org/drawingml/2006/spreadsheetDrawing">
      <xdr:col>20</xdr:col>
      <xdr:colOff>38100</xdr:colOff>
      <xdr:row>75</xdr:row>
      <xdr:rowOff>39370</xdr:rowOff>
    </xdr:to>
    <xdr:sp macro="" textlink="">
      <xdr:nvSpPr>
        <xdr:cNvPr id="195" name="楕円 194"/>
        <xdr:cNvSpPr/>
      </xdr:nvSpPr>
      <xdr:spPr>
        <a:xfrm>
          <a:off x="3444875" y="12330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55880</xdr:rowOff>
    </xdr:from>
    <xdr:ext cx="598805" cy="248920"/>
    <xdr:sp macro="" textlink="">
      <xdr:nvSpPr>
        <xdr:cNvPr id="196" name="テキスト ボックス 195"/>
        <xdr:cNvSpPr txBox="1"/>
      </xdr:nvSpPr>
      <xdr:spPr>
        <a:xfrm>
          <a:off x="3211830" y="12114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110490</xdr:rowOff>
    </xdr:from>
    <xdr:to xmlns:xdr="http://schemas.openxmlformats.org/drawingml/2006/spreadsheetDrawing">
      <xdr:col>15</xdr:col>
      <xdr:colOff>101600</xdr:colOff>
      <xdr:row>74</xdr:row>
      <xdr:rowOff>43180</xdr:rowOff>
    </xdr:to>
    <xdr:sp macro="" textlink="">
      <xdr:nvSpPr>
        <xdr:cNvPr id="197" name="楕円 196"/>
        <xdr:cNvSpPr/>
      </xdr:nvSpPr>
      <xdr:spPr>
        <a:xfrm>
          <a:off x="2619375" y="1216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59690</xdr:rowOff>
    </xdr:from>
    <xdr:ext cx="598805" cy="248920"/>
    <xdr:sp macro="" textlink="">
      <xdr:nvSpPr>
        <xdr:cNvPr id="198" name="テキスト ボックス 197"/>
        <xdr:cNvSpPr txBox="1"/>
      </xdr:nvSpPr>
      <xdr:spPr>
        <a:xfrm>
          <a:off x="2402205" y="119532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114935</xdr:rowOff>
    </xdr:from>
    <xdr:to xmlns:xdr="http://schemas.openxmlformats.org/drawingml/2006/spreadsheetDrawing">
      <xdr:col>10</xdr:col>
      <xdr:colOff>165100</xdr:colOff>
      <xdr:row>76</xdr:row>
      <xdr:rowOff>47625</xdr:rowOff>
    </xdr:to>
    <xdr:sp macro="" textlink="">
      <xdr:nvSpPr>
        <xdr:cNvPr id="199" name="楕円 198"/>
        <xdr:cNvSpPr/>
      </xdr:nvSpPr>
      <xdr:spPr>
        <a:xfrm>
          <a:off x="1809750" y="1250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63500</xdr:rowOff>
    </xdr:from>
    <xdr:ext cx="598805" cy="248920"/>
    <xdr:sp macro="" textlink="">
      <xdr:nvSpPr>
        <xdr:cNvPr id="200" name="テキスト ボックス 199"/>
        <xdr:cNvSpPr txBox="1"/>
      </xdr:nvSpPr>
      <xdr:spPr>
        <a:xfrm>
          <a:off x="1576705" y="12287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xdr:rowOff>
    </xdr:from>
    <xdr:to xmlns:xdr="http://schemas.openxmlformats.org/drawingml/2006/spreadsheetDrawing">
      <xdr:col>6</xdr:col>
      <xdr:colOff>38100</xdr:colOff>
      <xdr:row>76</xdr:row>
      <xdr:rowOff>104775</xdr:rowOff>
    </xdr:to>
    <xdr:sp macro="" textlink="">
      <xdr:nvSpPr>
        <xdr:cNvPr id="201" name="楕円 200"/>
        <xdr:cNvSpPr/>
      </xdr:nvSpPr>
      <xdr:spPr>
        <a:xfrm>
          <a:off x="1000125" y="125603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120650</xdr:rowOff>
    </xdr:from>
    <xdr:ext cx="598805" cy="248285"/>
    <xdr:sp macro="" textlink="">
      <xdr:nvSpPr>
        <xdr:cNvPr id="202" name="テキスト ボックス 201"/>
        <xdr:cNvSpPr txBox="1"/>
      </xdr:nvSpPr>
      <xdr:spPr>
        <a:xfrm>
          <a:off x="767080" y="123444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3" name="テキスト ボックス 212"/>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19" name="テキスト ボックス 218"/>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1" name="テキスト ボックス 220"/>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2" name="直線コネクタ 221"/>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3" name="テキスト ボックス 222"/>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5" name="テキスト ボックス 224"/>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135890</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252595" y="1483614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28" name="衛生費最小値テキスト"/>
        <xdr:cNvSpPr txBox="1"/>
      </xdr:nvSpPr>
      <xdr:spPr>
        <a:xfrm>
          <a:off x="43053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181475" y="16352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84455</xdr:rowOff>
    </xdr:from>
    <xdr:ext cx="598805" cy="248920"/>
    <xdr:sp macro="" textlink="">
      <xdr:nvSpPr>
        <xdr:cNvPr id="230" name="衛生費最大値テキスト"/>
        <xdr:cNvSpPr txBox="1"/>
      </xdr:nvSpPr>
      <xdr:spPr>
        <a:xfrm>
          <a:off x="4305300" y="146196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135890</xdr:rowOff>
    </xdr:from>
    <xdr:to xmlns:xdr="http://schemas.openxmlformats.org/drawingml/2006/spreadsheetDrawing">
      <xdr:col>24</xdr:col>
      <xdr:colOff>152400</xdr:colOff>
      <xdr:row>89</xdr:row>
      <xdr:rowOff>135890</xdr:rowOff>
    </xdr:to>
    <xdr:cxnSp macro="">
      <xdr:nvCxnSpPr>
        <xdr:cNvPr id="231" name="直線コネクタ 230"/>
        <xdr:cNvCxnSpPr/>
      </xdr:nvCxnSpPr>
      <xdr:spPr>
        <a:xfrm>
          <a:off x="4181475" y="14836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92</xdr:row>
      <xdr:rowOff>169545</xdr:rowOff>
    </xdr:from>
    <xdr:to xmlns:xdr="http://schemas.openxmlformats.org/drawingml/2006/spreadsheetDrawing">
      <xdr:col>24</xdr:col>
      <xdr:colOff>63500</xdr:colOff>
      <xdr:row>93</xdr:row>
      <xdr:rowOff>70485</xdr:rowOff>
    </xdr:to>
    <xdr:cxnSp macro="">
      <xdr:nvCxnSpPr>
        <xdr:cNvPr id="232" name="直線コネクタ 231"/>
        <xdr:cNvCxnSpPr/>
      </xdr:nvCxnSpPr>
      <xdr:spPr>
        <a:xfrm>
          <a:off x="3492500" y="1537144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24130</xdr:rowOff>
    </xdr:from>
    <xdr:ext cx="534670" cy="259080"/>
    <xdr:sp macro="" textlink="">
      <xdr:nvSpPr>
        <xdr:cNvPr id="233" name="衛生費平均値テキスト"/>
        <xdr:cNvSpPr txBox="1"/>
      </xdr:nvSpPr>
      <xdr:spPr>
        <a:xfrm>
          <a:off x="4305300" y="15911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203700" y="159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20955</xdr:rowOff>
    </xdr:from>
    <xdr:to xmlns:xdr="http://schemas.openxmlformats.org/drawingml/2006/spreadsheetDrawing">
      <xdr:col>19</xdr:col>
      <xdr:colOff>174625</xdr:colOff>
      <xdr:row>92</xdr:row>
      <xdr:rowOff>169545</xdr:rowOff>
    </xdr:to>
    <xdr:cxnSp macro="">
      <xdr:nvCxnSpPr>
        <xdr:cNvPr id="235" name="直線コネクタ 234"/>
        <xdr:cNvCxnSpPr/>
      </xdr:nvCxnSpPr>
      <xdr:spPr>
        <a:xfrm>
          <a:off x="2670175" y="15051405"/>
          <a:ext cx="822325"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444875" y="15868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73025</xdr:rowOff>
    </xdr:from>
    <xdr:ext cx="534035" cy="259080"/>
    <xdr:sp macro="" textlink="">
      <xdr:nvSpPr>
        <xdr:cNvPr id="237" name="テキスト ボックス 236"/>
        <xdr:cNvSpPr txBox="1"/>
      </xdr:nvSpPr>
      <xdr:spPr>
        <a:xfrm>
          <a:off x="3244215" y="1596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20955</xdr:rowOff>
    </xdr:from>
    <xdr:to xmlns:xdr="http://schemas.openxmlformats.org/drawingml/2006/spreadsheetDrawing">
      <xdr:col>15</xdr:col>
      <xdr:colOff>50800</xdr:colOff>
      <xdr:row>94</xdr:row>
      <xdr:rowOff>45720</xdr:rowOff>
    </xdr:to>
    <xdr:cxnSp macro="">
      <xdr:nvCxnSpPr>
        <xdr:cNvPr id="238" name="直線コネクタ 237"/>
        <xdr:cNvCxnSpPr/>
      </xdr:nvCxnSpPr>
      <xdr:spPr>
        <a:xfrm flipV="1">
          <a:off x="1860550" y="15051405"/>
          <a:ext cx="809625"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619375" y="158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4035" cy="258445"/>
    <xdr:sp macro="" textlink="">
      <xdr:nvSpPr>
        <xdr:cNvPr id="240" name="テキスト ボックス 239"/>
        <xdr:cNvSpPr txBox="1"/>
      </xdr:nvSpPr>
      <xdr:spPr>
        <a:xfrm>
          <a:off x="2434590" y="15942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45720</xdr:rowOff>
    </xdr:from>
    <xdr:to xmlns:xdr="http://schemas.openxmlformats.org/drawingml/2006/spreadsheetDrawing">
      <xdr:col>10</xdr:col>
      <xdr:colOff>114300</xdr:colOff>
      <xdr:row>94</xdr:row>
      <xdr:rowOff>151765</xdr:rowOff>
    </xdr:to>
    <xdr:cxnSp macro="">
      <xdr:nvCxnSpPr>
        <xdr:cNvPr id="241" name="直線コネクタ 240"/>
        <xdr:cNvCxnSpPr/>
      </xdr:nvCxnSpPr>
      <xdr:spPr>
        <a:xfrm flipV="1">
          <a:off x="1047750" y="15590520"/>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42" name="フローチャート: 判断 241"/>
        <xdr:cNvSpPr/>
      </xdr:nvSpPr>
      <xdr:spPr>
        <a:xfrm>
          <a:off x="18097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3" name="テキスト ボックス 242"/>
        <xdr:cNvSpPr txBox="1"/>
      </xdr:nvSpPr>
      <xdr:spPr>
        <a:xfrm>
          <a:off x="1609090" y="1604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4" name="フローチャート: 判断 243"/>
        <xdr:cNvSpPr/>
      </xdr:nvSpPr>
      <xdr:spPr>
        <a:xfrm>
          <a:off x="1000125"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34035" cy="259080"/>
    <xdr:sp macro="" textlink="">
      <xdr:nvSpPr>
        <xdr:cNvPr id="245" name="テキスト ボックス 244"/>
        <xdr:cNvSpPr txBox="1"/>
      </xdr:nvSpPr>
      <xdr:spPr>
        <a:xfrm>
          <a:off x="7994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19685</xdr:rowOff>
    </xdr:from>
    <xdr:to xmlns:xdr="http://schemas.openxmlformats.org/drawingml/2006/spreadsheetDrawing">
      <xdr:col>24</xdr:col>
      <xdr:colOff>114300</xdr:colOff>
      <xdr:row>93</xdr:row>
      <xdr:rowOff>121285</xdr:rowOff>
    </xdr:to>
    <xdr:sp macro="" textlink="">
      <xdr:nvSpPr>
        <xdr:cNvPr id="251" name="楕円 250"/>
        <xdr:cNvSpPr/>
      </xdr:nvSpPr>
      <xdr:spPr>
        <a:xfrm>
          <a:off x="4203700" y="15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42545</xdr:rowOff>
    </xdr:from>
    <xdr:ext cx="534670" cy="258445"/>
    <xdr:sp macro="" textlink="">
      <xdr:nvSpPr>
        <xdr:cNvPr id="252" name="衛生費該当値テキスト"/>
        <xdr:cNvSpPr txBox="1"/>
      </xdr:nvSpPr>
      <xdr:spPr>
        <a:xfrm>
          <a:off x="4305300" y="1524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118745</xdr:rowOff>
    </xdr:from>
    <xdr:to xmlns:xdr="http://schemas.openxmlformats.org/drawingml/2006/spreadsheetDrawing">
      <xdr:col>20</xdr:col>
      <xdr:colOff>38100</xdr:colOff>
      <xdr:row>93</xdr:row>
      <xdr:rowOff>48895</xdr:rowOff>
    </xdr:to>
    <xdr:sp macro="" textlink="">
      <xdr:nvSpPr>
        <xdr:cNvPr id="253" name="楕円 252"/>
        <xdr:cNvSpPr/>
      </xdr:nvSpPr>
      <xdr:spPr>
        <a:xfrm>
          <a:off x="3444875" y="15320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65405</xdr:rowOff>
    </xdr:from>
    <xdr:ext cx="534035" cy="258445"/>
    <xdr:sp macro="" textlink="">
      <xdr:nvSpPr>
        <xdr:cNvPr id="254" name="テキスト ボックス 253"/>
        <xdr:cNvSpPr txBox="1"/>
      </xdr:nvSpPr>
      <xdr:spPr>
        <a:xfrm>
          <a:off x="3244215" y="1509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136525</xdr:rowOff>
    </xdr:from>
    <xdr:to xmlns:xdr="http://schemas.openxmlformats.org/drawingml/2006/spreadsheetDrawing">
      <xdr:col>15</xdr:col>
      <xdr:colOff>101600</xdr:colOff>
      <xdr:row>91</xdr:row>
      <xdr:rowOff>71755</xdr:rowOff>
    </xdr:to>
    <xdr:sp macro="" textlink="">
      <xdr:nvSpPr>
        <xdr:cNvPr id="255" name="楕円 254"/>
        <xdr:cNvSpPr/>
      </xdr:nvSpPr>
      <xdr:spPr>
        <a:xfrm>
          <a:off x="2619375" y="15001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85090</xdr:rowOff>
    </xdr:from>
    <xdr:ext cx="534035" cy="248920"/>
    <xdr:sp macro="" textlink="">
      <xdr:nvSpPr>
        <xdr:cNvPr id="256" name="テキスト ボックス 255"/>
        <xdr:cNvSpPr txBox="1"/>
      </xdr:nvSpPr>
      <xdr:spPr>
        <a:xfrm>
          <a:off x="2434590" y="147853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166370</xdr:rowOff>
    </xdr:from>
    <xdr:to xmlns:xdr="http://schemas.openxmlformats.org/drawingml/2006/spreadsheetDrawing">
      <xdr:col>10</xdr:col>
      <xdr:colOff>165100</xdr:colOff>
      <xdr:row>94</xdr:row>
      <xdr:rowOff>96520</xdr:rowOff>
    </xdr:to>
    <xdr:sp macro="" textlink="">
      <xdr:nvSpPr>
        <xdr:cNvPr id="257" name="楕円 256"/>
        <xdr:cNvSpPr/>
      </xdr:nvSpPr>
      <xdr:spPr>
        <a:xfrm>
          <a:off x="1809750" y="155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113030</xdr:rowOff>
    </xdr:from>
    <xdr:ext cx="534035" cy="259080"/>
    <xdr:sp macro="" textlink="">
      <xdr:nvSpPr>
        <xdr:cNvPr id="258" name="テキスト ボックス 257"/>
        <xdr:cNvSpPr txBox="1"/>
      </xdr:nvSpPr>
      <xdr:spPr>
        <a:xfrm>
          <a:off x="1609090" y="1531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100965</xdr:rowOff>
    </xdr:from>
    <xdr:to xmlns:xdr="http://schemas.openxmlformats.org/drawingml/2006/spreadsheetDrawing">
      <xdr:col>6</xdr:col>
      <xdr:colOff>38100</xdr:colOff>
      <xdr:row>95</xdr:row>
      <xdr:rowOff>31115</xdr:rowOff>
    </xdr:to>
    <xdr:sp macro="" textlink="">
      <xdr:nvSpPr>
        <xdr:cNvPr id="259" name="楕円 258"/>
        <xdr:cNvSpPr/>
      </xdr:nvSpPr>
      <xdr:spPr>
        <a:xfrm>
          <a:off x="1000125" y="15645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47625</xdr:rowOff>
    </xdr:from>
    <xdr:ext cx="534035" cy="259080"/>
    <xdr:sp macro="" textlink="">
      <xdr:nvSpPr>
        <xdr:cNvPr id="260" name="テキスト ボックス 259"/>
        <xdr:cNvSpPr txBox="1"/>
      </xdr:nvSpPr>
      <xdr:spPr>
        <a:xfrm>
          <a:off x="799465" y="1542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1" name="正方形/長方形 260"/>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2" name="正方形/長方形 261"/>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4" name="正方形/長方形 263"/>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6" name="正方形/長方形 265"/>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8" name="正方形/長方形 267"/>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9" name="テキスト ボックス 268"/>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0" name="直線コネクタ 269"/>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1" name="直線コネクタ 270"/>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72" name="テキスト ボックス 271"/>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3" name="直線コネクタ 272"/>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6725" cy="248920"/>
    <xdr:sp macro="" textlink="">
      <xdr:nvSpPr>
        <xdr:cNvPr id="274" name="テキスト ボックス 273"/>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5" name="直線コネクタ 274"/>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107315</xdr:rowOff>
    </xdr:from>
    <xdr:ext cx="530860" cy="249555"/>
    <xdr:sp macro="" textlink="">
      <xdr:nvSpPr>
        <xdr:cNvPr id="276" name="テキスト ボックス 275"/>
        <xdr:cNvSpPr txBox="1"/>
      </xdr:nvSpPr>
      <xdr:spPr>
        <a:xfrm>
          <a:off x="558038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7" name="直線コネクタ 276"/>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162560</xdr:rowOff>
    </xdr:from>
    <xdr:ext cx="530860" cy="248920"/>
    <xdr:sp macro="" textlink="">
      <xdr:nvSpPr>
        <xdr:cNvPr id="278" name="テキスト ボックス 277"/>
        <xdr:cNvSpPr txBox="1"/>
      </xdr:nvSpPr>
      <xdr:spPr>
        <a:xfrm>
          <a:off x="558038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80" name="テキスト ボックス 279"/>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22860</xdr:rowOff>
    </xdr:from>
    <xdr:to xmlns:xdr="http://schemas.openxmlformats.org/drawingml/2006/spreadsheetDrawing">
      <xdr:col>54</xdr:col>
      <xdr:colOff>174625</xdr:colOff>
      <xdr:row>38</xdr:row>
      <xdr:rowOff>134620</xdr:rowOff>
    </xdr:to>
    <xdr:cxnSp macro="">
      <xdr:nvCxnSpPr>
        <xdr:cNvPr id="282" name="直線コネクタ 281"/>
        <xdr:cNvCxnSpPr/>
      </xdr:nvCxnSpPr>
      <xdr:spPr>
        <a:xfrm flipV="1">
          <a:off x="9604375" y="498221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9555"/>
    <xdr:sp macro="" textlink="">
      <xdr:nvSpPr>
        <xdr:cNvPr id="283"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84" name="直線コネクタ 283"/>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136525</xdr:rowOff>
    </xdr:from>
    <xdr:ext cx="534670" cy="249555"/>
    <xdr:sp macro="" textlink="">
      <xdr:nvSpPr>
        <xdr:cNvPr id="285" name="労働費最大値テキスト"/>
        <xdr:cNvSpPr txBox="1"/>
      </xdr:nvSpPr>
      <xdr:spPr>
        <a:xfrm>
          <a:off x="9655175" y="47656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22860</xdr:rowOff>
    </xdr:from>
    <xdr:to xmlns:xdr="http://schemas.openxmlformats.org/drawingml/2006/spreadsheetDrawing">
      <xdr:col>55</xdr:col>
      <xdr:colOff>88900</xdr:colOff>
      <xdr:row>30</xdr:row>
      <xdr:rowOff>22860</xdr:rowOff>
    </xdr:to>
    <xdr:cxnSp macro="">
      <xdr:nvCxnSpPr>
        <xdr:cNvPr id="286" name="直線コネクタ 285"/>
        <xdr:cNvCxnSpPr/>
      </xdr:nvCxnSpPr>
      <xdr:spPr>
        <a:xfrm>
          <a:off x="9531350" y="4982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1905</xdr:rowOff>
    </xdr:from>
    <xdr:to xmlns:xdr="http://schemas.openxmlformats.org/drawingml/2006/spreadsheetDrawing">
      <xdr:col>55</xdr:col>
      <xdr:colOff>0</xdr:colOff>
      <xdr:row>38</xdr:row>
      <xdr:rowOff>22225</xdr:rowOff>
    </xdr:to>
    <xdr:cxnSp macro="">
      <xdr:nvCxnSpPr>
        <xdr:cNvPr id="287" name="直線コネクタ 286"/>
        <xdr:cNvCxnSpPr/>
      </xdr:nvCxnSpPr>
      <xdr:spPr>
        <a:xfrm>
          <a:off x="8845550" y="6282055"/>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469900" cy="248285"/>
    <xdr:sp macro="" textlink="">
      <xdr:nvSpPr>
        <xdr:cNvPr id="288" name="労働費平均値テキスト"/>
        <xdr:cNvSpPr txBox="1"/>
      </xdr:nvSpPr>
      <xdr:spPr>
        <a:xfrm>
          <a:off x="9655175" y="623570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140970</xdr:rowOff>
    </xdr:from>
    <xdr:to xmlns:xdr="http://schemas.openxmlformats.org/drawingml/2006/spreadsheetDrawing">
      <xdr:col>55</xdr:col>
      <xdr:colOff>50800</xdr:colOff>
      <xdr:row>38</xdr:row>
      <xdr:rowOff>73660</xdr:rowOff>
    </xdr:to>
    <xdr:sp macro="" textlink="">
      <xdr:nvSpPr>
        <xdr:cNvPr id="289" name="フローチャート: 判断 288"/>
        <xdr:cNvSpPr/>
      </xdr:nvSpPr>
      <xdr:spPr>
        <a:xfrm>
          <a:off x="9569450" y="6256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161290</xdr:rowOff>
    </xdr:from>
    <xdr:to xmlns:xdr="http://schemas.openxmlformats.org/drawingml/2006/spreadsheetDrawing">
      <xdr:col>50</xdr:col>
      <xdr:colOff>114300</xdr:colOff>
      <xdr:row>38</xdr:row>
      <xdr:rowOff>1905</xdr:rowOff>
    </xdr:to>
    <xdr:cxnSp macro="">
      <xdr:nvCxnSpPr>
        <xdr:cNvPr id="290" name="直線コネクタ 289"/>
        <xdr:cNvCxnSpPr/>
      </xdr:nvCxnSpPr>
      <xdr:spPr>
        <a:xfrm>
          <a:off x="8032750" y="627634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74930</xdr:rowOff>
    </xdr:to>
    <xdr:sp macro="" textlink="">
      <xdr:nvSpPr>
        <xdr:cNvPr id="291" name="フローチャート: 判断 290"/>
        <xdr:cNvSpPr/>
      </xdr:nvSpPr>
      <xdr:spPr>
        <a:xfrm>
          <a:off x="8794750" y="6257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66675</xdr:rowOff>
    </xdr:from>
    <xdr:ext cx="469265" cy="249555"/>
    <xdr:sp macro="" textlink="">
      <xdr:nvSpPr>
        <xdr:cNvPr id="292" name="テキスト ボックス 291"/>
        <xdr:cNvSpPr txBox="1"/>
      </xdr:nvSpPr>
      <xdr:spPr>
        <a:xfrm>
          <a:off x="8626475" y="63468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161290</xdr:rowOff>
    </xdr:from>
    <xdr:to xmlns:xdr="http://schemas.openxmlformats.org/drawingml/2006/spreadsheetDrawing">
      <xdr:col>45</xdr:col>
      <xdr:colOff>174625</xdr:colOff>
      <xdr:row>38</xdr:row>
      <xdr:rowOff>5080</xdr:rowOff>
    </xdr:to>
    <xdr:cxnSp macro="">
      <xdr:nvCxnSpPr>
        <xdr:cNvPr id="293" name="直線コネクタ 292"/>
        <xdr:cNvCxnSpPr/>
      </xdr:nvCxnSpPr>
      <xdr:spPr>
        <a:xfrm flipV="1">
          <a:off x="7210425" y="627634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140970</xdr:rowOff>
    </xdr:from>
    <xdr:to xmlns:xdr="http://schemas.openxmlformats.org/drawingml/2006/spreadsheetDrawing">
      <xdr:col>46</xdr:col>
      <xdr:colOff>38100</xdr:colOff>
      <xdr:row>38</xdr:row>
      <xdr:rowOff>73660</xdr:rowOff>
    </xdr:to>
    <xdr:sp macro="" textlink="">
      <xdr:nvSpPr>
        <xdr:cNvPr id="294" name="フローチャート: 判断 293"/>
        <xdr:cNvSpPr/>
      </xdr:nvSpPr>
      <xdr:spPr>
        <a:xfrm>
          <a:off x="7985125" y="6256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65405</xdr:rowOff>
    </xdr:from>
    <xdr:ext cx="469265" cy="248920"/>
    <xdr:sp macro="" textlink="">
      <xdr:nvSpPr>
        <xdr:cNvPr id="295" name="テキスト ボックス 294"/>
        <xdr:cNvSpPr txBox="1"/>
      </xdr:nvSpPr>
      <xdr:spPr>
        <a:xfrm>
          <a:off x="7816850" y="63455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5080</xdr:rowOff>
    </xdr:from>
    <xdr:to xmlns:xdr="http://schemas.openxmlformats.org/drawingml/2006/spreadsheetDrawing">
      <xdr:col>41</xdr:col>
      <xdr:colOff>50800</xdr:colOff>
      <xdr:row>38</xdr:row>
      <xdr:rowOff>12065</xdr:rowOff>
    </xdr:to>
    <xdr:cxnSp macro="">
      <xdr:nvCxnSpPr>
        <xdr:cNvPr id="296" name="直線コネクタ 295"/>
        <xdr:cNvCxnSpPr/>
      </xdr:nvCxnSpPr>
      <xdr:spPr>
        <a:xfrm flipV="1">
          <a:off x="6400800" y="628523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141605</xdr:rowOff>
    </xdr:from>
    <xdr:to xmlns:xdr="http://schemas.openxmlformats.org/drawingml/2006/spreadsheetDrawing">
      <xdr:col>41</xdr:col>
      <xdr:colOff>101600</xdr:colOff>
      <xdr:row>38</xdr:row>
      <xdr:rowOff>74295</xdr:rowOff>
    </xdr:to>
    <xdr:sp macro="" textlink="">
      <xdr:nvSpPr>
        <xdr:cNvPr id="297" name="フローチャート: 判断 296"/>
        <xdr:cNvSpPr/>
      </xdr:nvSpPr>
      <xdr:spPr>
        <a:xfrm>
          <a:off x="7159625" y="625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66040</xdr:rowOff>
    </xdr:from>
    <xdr:ext cx="469265" cy="249555"/>
    <xdr:sp macro="" textlink="">
      <xdr:nvSpPr>
        <xdr:cNvPr id="298" name="テキスト ボックス 297"/>
        <xdr:cNvSpPr txBox="1"/>
      </xdr:nvSpPr>
      <xdr:spPr>
        <a:xfrm>
          <a:off x="6991350" y="63461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130810</xdr:rowOff>
    </xdr:from>
    <xdr:to xmlns:xdr="http://schemas.openxmlformats.org/drawingml/2006/spreadsheetDrawing">
      <xdr:col>36</xdr:col>
      <xdr:colOff>165100</xdr:colOff>
      <xdr:row>38</xdr:row>
      <xdr:rowOff>63500</xdr:rowOff>
    </xdr:to>
    <xdr:sp macro="" textlink="">
      <xdr:nvSpPr>
        <xdr:cNvPr id="299" name="フローチャート: 判断 298"/>
        <xdr:cNvSpPr/>
      </xdr:nvSpPr>
      <xdr:spPr>
        <a:xfrm>
          <a:off x="6350000" y="6245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55245</xdr:rowOff>
    </xdr:from>
    <xdr:ext cx="469265" cy="248920"/>
    <xdr:sp macro="" textlink="">
      <xdr:nvSpPr>
        <xdr:cNvPr id="300" name="テキスト ボックス 299"/>
        <xdr:cNvSpPr txBox="1"/>
      </xdr:nvSpPr>
      <xdr:spPr>
        <a:xfrm>
          <a:off x="6181725" y="6335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71120</xdr:rowOff>
    </xdr:to>
    <xdr:sp macro="" textlink="">
      <xdr:nvSpPr>
        <xdr:cNvPr id="306" name="楕円 305"/>
        <xdr:cNvSpPr/>
      </xdr:nvSpPr>
      <xdr:spPr>
        <a:xfrm>
          <a:off x="9569450" y="6252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99060</xdr:rowOff>
    </xdr:from>
    <xdr:ext cx="469900" cy="249555"/>
    <xdr:sp macro="" textlink="">
      <xdr:nvSpPr>
        <xdr:cNvPr id="307" name="労働費該当値テキスト"/>
        <xdr:cNvSpPr txBox="1"/>
      </xdr:nvSpPr>
      <xdr:spPr>
        <a:xfrm>
          <a:off x="9655175" y="60490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118110</xdr:rowOff>
    </xdr:from>
    <xdr:to xmlns:xdr="http://schemas.openxmlformats.org/drawingml/2006/spreadsheetDrawing">
      <xdr:col>50</xdr:col>
      <xdr:colOff>165100</xdr:colOff>
      <xdr:row>38</xdr:row>
      <xdr:rowOff>50800</xdr:rowOff>
    </xdr:to>
    <xdr:sp macro="" textlink="">
      <xdr:nvSpPr>
        <xdr:cNvPr id="308" name="楕円 307"/>
        <xdr:cNvSpPr/>
      </xdr:nvSpPr>
      <xdr:spPr>
        <a:xfrm>
          <a:off x="8794750" y="623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66675</xdr:rowOff>
    </xdr:from>
    <xdr:ext cx="469265" cy="249555"/>
    <xdr:sp macro="" textlink="">
      <xdr:nvSpPr>
        <xdr:cNvPr id="309" name="テキスト ボックス 308"/>
        <xdr:cNvSpPr txBox="1"/>
      </xdr:nvSpPr>
      <xdr:spPr>
        <a:xfrm>
          <a:off x="8626475" y="60166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112395</xdr:rowOff>
    </xdr:from>
    <xdr:to xmlns:xdr="http://schemas.openxmlformats.org/drawingml/2006/spreadsheetDrawing">
      <xdr:col>46</xdr:col>
      <xdr:colOff>38100</xdr:colOff>
      <xdr:row>38</xdr:row>
      <xdr:rowOff>45085</xdr:rowOff>
    </xdr:to>
    <xdr:sp macro="" textlink="">
      <xdr:nvSpPr>
        <xdr:cNvPr id="310" name="楕円 309"/>
        <xdr:cNvSpPr/>
      </xdr:nvSpPr>
      <xdr:spPr>
        <a:xfrm>
          <a:off x="7985125" y="6227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60960</xdr:rowOff>
    </xdr:from>
    <xdr:ext cx="469265" cy="248920"/>
    <xdr:sp macro="" textlink="">
      <xdr:nvSpPr>
        <xdr:cNvPr id="311" name="テキスト ボックス 310"/>
        <xdr:cNvSpPr txBox="1"/>
      </xdr:nvSpPr>
      <xdr:spPr>
        <a:xfrm>
          <a:off x="7816850" y="6010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121285</xdr:rowOff>
    </xdr:from>
    <xdr:to xmlns:xdr="http://schemas.openxmlformats.org/drawingml/2006/spreadsheetDrawing">
      <xdr:col>41</xdr:col>
      <xdr:colOff>101600</xdr:colOff>
      <xdr:row>38</xdr:row>
      <xdr:rowOff>53975</xdr:rowOff>
    </xdr:to>
    <xdr:sp macro="" textlink="">
      <xdr:nvSpPr>
        <xdr:cNvPr id="312" name="楕円 311"/>
        <xdr:cNvSpPr/>
      </xdr:nvSpPr>
      <xdr:spPr>
        <a:xfrm>
          <a:off x="7159625" y="6236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69850</xdr:rowOff>
    </xdr:from>
    <xdr:ext cx="469265" cy="249555"/>
    <xdr:sp macro="" textlink="">
      <xdr:nvSpPr>
        <xdr:cNvPr id="313" name="テキスト ボックス 312"/>
        <xdr:cNvSpPr txBox="1"/>
      </xdr:nvSpPr>
      <xdr:spPr>
        <a:xfrm>
          <a:off x="6991350" y="60198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128270</xdr:rowOff>
    </xdr:from>
    <xdr:to xmlns:xdr="http://schemas.openxmlformats.org/drawingml/2006/spreadsheetDrawing">
      <xdr:col>36</xdr:col>
      <xdr:colOff>165100</xdr:colOff>
      <xdr:row>38</xdr:row>
      <xdr:rowOff>60960</xdr:rowOff>
    </xdr:to>
    <xdr:sp macro="" textlink="">
      <xdr:nvSpPr>
        <xdr:cNvPr id="314" name="楕円 313"/>
        <xdr:cNvSpPr/>
      </xdr:nvSpPr>
      <xdr:spPr>
        <a:xfrm>
          <a:off x="6350000" y="624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76835</xdr:rowOff>
    </xdr:from>
    <xdr:ext cx="469265" cy="249555"/>
    <xdr:sp macro="" textlink="">
      <xdr:nvSpPr>
        <xdr:cNvPr id="315" name="テキスト ボックス 314"/>
        <xdr:cNvSpPr txBox="1"/>
      </xdr:nvSpPr>
      <xdr:spPr>
        <a:xfrm>
          <a:off x="6181725" y="6026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6" name="直線コネクタ 325"/>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7" name="テキスト ボックス 326"/>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8" name="直線コネクタ 327"/>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29" name="テキスト ボックス 328"/>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0" name="直線コネクタ 329"/>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1" name="テキスト ボックス 330"/>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2" name="直線コネクタ 331"/>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3" name="テキスト ボックス 332"/>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4" name="直線コネクタ 333"/>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5" name="テキスト ボックス 334"/>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6" name="直線コネクタ 335"/>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7" name="テキスト ボックス 336"/>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8"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119380</xdr:rowOff>
    </xdr:from>
    <xdr:to xmlns:xdr="http://schemas.openxmlformats.org/drawingml/2006/spreadsheetDrawing">
      <xdr:col>54</xdr:col>
      <xdr:colOff>174625</xdr:colOff>
      <xdr:row>59</xdr:row>
      <xdr:rowOff>22860</xdr:rowOff>
    </xdr:to>
    <xdr:cxnSp macro="">
      <xdr:nvCxnSpPr>
        <xdr:cNvPr id="339" name="直線コネクタ 338"/>
        <xdr:cNvCxnSpPr/>
      </xdr:nvCxnSpPr>
      <xdr:spPr>
        <a:xfrm flipV="1">
          <a:off x="9604375" y="854583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469900" cy="248920"/>
    <xdr:sp macro="" textlink="">
      <xdr:nvSpPr>
        <xdr:cNvPr id="340" name="農林水産業費最小値テキスト"/>
        <xdr:cNvSpPr txBox="1"/>
      </xdr:nvSpPr>
      <xdr:spPr>
        <a:xfrm>
          <a:off x="9655175" y="97739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41" name="直線コネクタ 340"/>
        <xdr:cNvCxnSpPr/>
      </xdr:nvCxnSpPr>
      <xdr:spPr>
        <a:xfrm>
          <a:off x="9531350" y="9770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67945</xdr:rowOff>
    </xdr:from>
    <xdr:ext cx="598805" cy="249555"/>
    <xdr:sp macro="" textlink="">
      <xdr:nvSpPr>
        <xdr:cNvPr id="342" name="農林水産業費最大値テキスト"/>
        <xdr:cNvSpPr txBox="1"/>
      </xdr:nvSpPr>
      <xdr:spPr>
        <a:xfrm>
          <a:off x="9655175" y="8329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119380</xdr:rowOff>
    </xdr:from>
    <xdr:to xmlns:xdr="http://schemas.openxmlformats.org/drawingml/2006/spreadsheetDrawing">
      <xdr:col>55</xdr:col>
      <xdr:colOff>88900</xdr:colOff>
      <xdr:row>51</xdr:row>
      <xdr:rowOff>119380</xdr:rowOff>
    </xdr:to>
    <xdr:cxnSp macro="">
      <xdr:nvCxnSpPr>
        <xdr:cNvPr id="343" name="直線コネクタ 342"/>
        <xdr:cNvCxnSpPr/>
      </xdr:nvCxnSpPr>
      <xdr:spPr>
        <a:xfrm>
          <a:off x="9531350" y="8545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116205</xdr:rowOff>
    </xdr:from>
    <xdr:to xmlns:xdr="http://schemas.openxmlformats.org/drawingml/2006/spreadsheetDrawing">
      <xdr:col>55</xdr:col>
      <xdr:colOff>0</xdr:colOff>
      <xdr:row>57</xdr:row>
      <xdr:rowOff>123825</xdr:rowOff>
    </xdr:to>
    <xdr:cxnSp macro="">
      <xdr:nvCxnSpPr>
        <xdr:cNvPr id="344" name="直線コネクタ 343"/>
        <xdr:cNvCxnSpPr/>
      </xdr:nvCxnSpPr>
      <xdr:spPr>
        <a:xfrm flipV="1">
          <a:off x="8845550" y="953325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129540</xdr:rowOff>
    </xdr:from>
    <xdr:ext cx="534670" cy="248920"/>
    <xdr:sp macro="" textlink="">
      <xdr:nvSpPr>
        <xdr:cNvPr id="345" name="農林水産業費平均値テキスト"/>
        <xdr:cNvSpPr txBox="1"/>
      </xdr:nvSpPr>
      <xdr:spPr>
        <a:xfrm>
          <a:off x="9655175" y="95465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150495</xdr:rowOff>
    </xdr:from>
    <xdr:to xmlns:xdr="http://schemas.openxmlformats.org/drawingml/2006/spreadsheetDrawing">
      <xdr:col>55</xdr:col>
      <xdr:colOff>50800</xdr:colOff>
      <xdr:row>58</xdr:row>
      <xdr:rowOff>83185</xdr:rowOff>
    </xdr:to>
    <xdr:sp macro="" textlink="">
      <xdr:nvSpPr>
        <xdr:cNvPr id="346" name="フローチャート: 判断 345"/>
        <xdr:cNvSpPr/>
      </xdr:nvSpPr>
      <xdr:spPr>
        <a:xfrm>
          <a:off x="9569450" y="9567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123825</xdr:rowOff>
    </xdr:from>
    <xdr:to xmlns:xdr="http://schemas.openxmlformats.org/drawingml/2006/spreadsheetDrawing">
      <xdr:col>50</xdr:col>
      <xdr:colOff>114300</xdr:colOff>
      <xdr:row>57</xdr:row>
      <xdr:rowOff>133350</xdr:rowOff>
    </xdr:to>
    <xdr:cxnSp macro="">
      <xdr:nvCxnSpPr>
        <xdr:cNvPr id="347" name="直線コネクタ 346"/>
        <xdr:cNvCxnSpPr/>
      </xdr:nvCxnSpPr>
      <xdr:spPr>
        <a:xfrm flipV="1">
          <a:off x="8032750" y="954087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145415</xdr:rowOff>
    </xdr:from>
    <xdr:to xmlns:xdr="http://schemas.openxmlformats.org/drawingml/2006/spreadsheetDrawing">
      <xdr:col>50</xdr:col>
      <xdr:colOff>165100</xdr:colOff>
      <xdr:row>58</xdr:row>
      <xdr:rowOff>78105</xdr:rowOff>
    </xdr:to>
    <xdr:sp macro="" textlink="">
      <xdr:nvSpPr>
        <xdr:cNvPr id="348" name="フローチャート: 判断 347"/>
        <xdr:cNvSpPr/>
      </xdr:nvSpPr>
      <xdr:spPr>
        <a:xfrm>
          <a:off x="8794750" y="9562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69850</xdr:rowOff>
    </xdr:from>
    <xdr:ext cx="534035" cy="249555"/>
    <xdr:sp macro="" textlink="">
      <xdr:nvSpPr>
        <xdr:cNvPr id="349" name="テキスト ボックス 348"/>
        <xdr:cNvSpPr txBox="1"/>
      </xdr:nvSpPr>
      <xdr:spPr>
        <a:xfrm>
          <a:off x="8594090" y="9652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133350</xdr:rowOff>
    </xdr:from>
    <xdr:to xmlns:xdr="http://schemas.openxmlformats.org/drawingml/2006/spreadsheetDrawing">
      <xdr:col>45</xdr:col>
      <xdr:colOff>174625</xdr:colOff>
      <xdr:row>57</xdr:row>
      <xdr:rowOff>140335</xdr:rowOff>
    </xdr:to>
    <xdr:cxnSp macro="">
      <xdr:nvCxnSpPr>
        <xdr:cNvPr id="350" name="直線コネクタ 349"/>
        <xdr:cNvCxnSpPr/>
      </xdr:nvCxnSpPr>
      <xdr:spPr>
        <a:xfrm flipV="1">
          <a:off x="7210425" y="955040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151130</xdr:rowOff>
    </xdr:from>
    <xdr:to xmlns:xdr="http://schemas.openxmlformats.org/drawingml/2006/spreadsheetDrawing">
      <xdr:col>46</xdr:col>
      <xdr:colOff>38100</xdr:colOff>
      <xdr:row>58</xdr:row>
      <xdr:rowOff>83820</xdr:rowOff>
    </xdr:to>
    <xdr:sp macro="" textlink="">
      <xdr:nvSpPr>
        <xdr:cNvPr id="351" name="フローチャート: 判断 350"/>
        <xdr:cNvSpPr/>
      </xdr:nvSpPr>
      <xdr:spPr>
        <a:xfrm>
          <a:off x="7985125" y="9568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74930</xdr:rowOff>
    </xdr:from>
    <xdr:ext cx="534035" cy="249555"/>
    <xdr:sp macro="" textlink="">
      <xdr:nvSpPr>
        <xdr:cNvPr id="352" name="テキスト ボックス 351"/>
        <xdr:cNvSpPr txBox="1"/>
      </xdr:nvSpPr>
      <xdr:spPr>
        <a:xfrm>
          <a:off x="7784465" y="96570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140335</xdr:rowOff>
    </xdr:from>
    <xdr:to xmlns:xdr="http://schemas.openxmlformats.org/drawingml/2006/spreadsheetDrawing">
      <xdr:col>41</xdr:col>
      <xdr:colOff>50800</xdr:colOff>
      <xdr:row>57</xdr:row>
      <xdr:rowOff>151765</xdr:rowOff>
    </xdr:to>
    <xdr:cxnSp macro="">
      <xdr:nvCxnSpPr>
        <xdr:cNvPr id="353" name="直線コネクタ 352"/>
        <xdr:cNvCxnSpPr/>
      </xdr:nvCxnSpPr>
      <xdr:spPr>
        <a:xfrm flipV="1">
          <a:off x="6400800" y="955738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101600</xdr:rowOff>
    </xdr:to>
    <xdr:sp macro="" textlink="">
      <xdr:nvSpPr>
        <xdr:cNvPr id="354" name="フローチャート: 判断 353"/>
        <xdr:cNvSpPr/>
      </xdr:nvSpPr>
      <xdr:spPr>
        <a:xfrm>
          <a:off x="7159625" y="958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93345</xdr:rowOff>
    </xdr:from>
    <xdr:ext cx="534035" cy="248920"/>
    <xdr:sp macro="" textlink="">
      <xdr:nvSpPr>
        <xdr:cNvPr id="355" name="テキスト ボックス 354"/>
        <xdr:cNvSpPr txBox="1"/>
      </xdr:nvSpPr>
      <xdr:spPr>
        <a:xfrm>
          <a:off x="6974840" y="96754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158750</xdr:rowOff>
    </xdr:from>
    <xdr:to xmlns:xdr="http://schemas.openxmlformats.org/drawingml/2006/spreadsheetDrawing">
      <xdr:col>36</xdr:col>
      <xdr:colOff>165100</xdr:colOff>
      <xdr:row>58</xdr:row>
      <xdr:rowOff>91440</xdr:rowOff>
    </xdr:to>
    <xdr:sp macro="" textlink="">
      <xdr:nvSpPr>
        <xdr:cNvPr id="356" name="フローチャート: 判断 355"/>
        <xdr:cNvSpPr/>
      </xdr:nvSpPr>
      <xdr:spPr>
        <a:xfrm>
          <a:off x="6350000" y="9575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83185</xdr:rowOff>
    </xdr:from>
    <xdr:ext cx="534035" cy="248920"/>
    <xdr:sp macro="" textlink="">
      <xdr:nvSpPr>
        <xdr:cNvPr id="357" name="テキスト ボックス 356"/>
        <xdr:cNvSpPr txBox="1"/>
      </xdr:nvSpPr>
      <xdr:spPr>
        <a:xfrm>
          <a:off x="6149340" y="9665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8" name="テキスト ボックス 357"/>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9" name="テキスト ボックス 358"/>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0" name="テキスト ボックス 359"/>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1" name="テキスト ボックス 360"/>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2" name="テキスト ボックス 361"/>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67310</xdr:rowOff>
    </xdr:from>
    <xdr:to xmlns:xdr="http://schemas.openxmlformats.org/drawingml/2006/spreadsheetDrawing">
      <xdr:col>55</xdr:col>
      <xdr:colOff>50800</xdr:colOff>
      <xdr:row>57</xdr:row>
      <xdr:rowOff>165100</xdr:rowOff>
    </xdr:to>
    <xdr:sp macro="" textlink="">
      <xdr:nvSpPr>
        <xdr:cNvPr id="363" name="楕円 362"/>
        <xdr:cNvSpPr/>
      </xdr:nvSpPr>
      <xdr:spPr>
        <a:xfrm>
          <a:off x="9569450" y="9484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89535</xdr:rowOff>
    </xdr:from>
    <xdr:ext cx="534670" cy="248920"/>
    <xdr:sp macro="" textlink="">
      <xdr:nvSpPr>
        <xdr:cNvPr id="364" name="農林水産業費該当値テキスト"/>
        <xdr:cNvSpPr txBox="1"/>
      </xdr:nvSpPr>
      <xdr:spPr>
        <a:xfrm>
          <a:off x="9655175" y="93414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74295</xdr:rowOff>
    </xdr:from>
    <xdr:to xmlns:xdr="http://schemas.openxmlformats.org/drawingml/2006/spreadsheetDrawing">
      <xdr:col>50</xdr:col>
      <xdr:colOff>165100</xdr:colOff>
      <xdr:row>58</xdr:row>
      <xdr:rowOff>6985</xdr:rowOff>
    </xdr:to>
    <xdr:sp macro="" textlink="">
      <xdr:nvSpPr>
        <xdr:cNvPr id="365" name="楕円 364"/>
        <xdr:cNvSpPr/>
      </xdr:nvSpPr>
      <xdr:spPr>
        <a:xfrm>
          <a:off x="8794750" y="949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23495</xdr:rowOff>
    </xdr:from>
    <xdr:ext cx="534035" cy="248920"/>
    <xdr:sp macro="" textlink="">
      <xdr:nvSpPr>
        <xdr:cNvPr id="366" name="テキスト ボックス 365"/>
        <xdr:cNvSpPr txBox="1"/>
      </xdr:nvSpPr>
      <xdr:spPr>
        <a:xfrm>
          <a:off x="8594090" y="9275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84455</xdr:rowOff>
    </xdr:from>
    <xdr:to xmlns:xdr="http://schemas.openxmlformats.org/drawingml/2006/spreadsheetDrawing">
      <xdr:col>46</xdr:col>
      <xdr:colOff>38100</xdr:colOff>
      <xdr:row>58</xdr:row>
      <xdr:rowOff>17145</xdr:rowOff>
    </xdr:to>
    <xdr:sp macro="" textlink="">
      <xdr:nvSpPr>
        <xdr:cNvPr id="367" name="楕円 366"/>
        <xdr:cNvSpPr/>
      </xdr:nvSpPr>
      <xdr:spPr>
        <a:xfrm>
          <a:off x="7985125" y="95015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33020</xdr:rowOff>
    </xdr:from>
    <xdr:ext cx="534035" cy="249555"/>
    <xdr:sp macro="" textlink="">
      <xdr:nvSpPr>
        <xdr:cNvPr id="368" name="テキスト ボックス 367"/>
        <xdr:cNvSpPr txBox="1"/>
      </xdr:nvSpPr>
      <xdr:spPr>
        <a:xfrm>
          <a:off x="7784465" y="92849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92075</xdr:rowOff>
    </xdr:from>
    <xdr:to xmlns:xdr="http://schemas.openxmlformats.org/drawingml/2006/spreadsheetDrawing">
      <xdr:col>41</xdr:col>
      <xdr:colOff>101600</xdr:colOff>
      <xdr:row>58</xdr:row>
      <xdr:rowOff>24765</xdr:rowOff>
    </xdr:to>
    <xdr:sp macro="" textlink="">
      <xdr:nvSpPr>
        <xdr:cNvPr id="369" name="楕円 368"/>
        <xdr:cNvSpPr/>
      </xdr:nvSpPr>
      <xdr:spPr>
        <a:xfrm>
          <a:off x="7159625" y="9509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40005</xdr:rowOff>
    </xdr:from>
    <xdr:ext cx="534035" cy="249555"/>
    <xdr:sp macro="" textlink="">
      <xdr:nvSpPr>
        <xdr:cNvPr id="370" name="テキスト ボックス 369"/>
        <xdr:cNvSpPr txBox="1"/>
      </xdr:nvSpPr>
      <xdr:spPr>
        <a:xfrm>
          <a:off x="6974840" y="9291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102870</xdr:rowOff>
    </xdr:from>
    <xdr:to xmlns:xdr="http://schemas.openxmlformats.org/drawingml/2006/spreadsheetDrawing">
      <xdr:col>36</xdr:col>
      <xdr:colOff>165100</xdr:colOff>
      <xdr:row>58</xdr:row>
      <xdr:rowOff>35560</xdr:rowOff>
    </xdr:to>
    <xdr:sp macro="" textlink="">
      <xdr:nvSpPr>
        <xdr:cNvPr id="371" name="楕円 370"/>
        <xdr:cNvSpPr/>
      </xdr:nvSpPr>
      <xdr:spPr>
        <a:xfrm>
          <a:off x="635000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51435</xdr:rowOff>
    </xdr:from>
    <xdr:ext cx="534035" cy="248920"/>
    <xdr:sp macro="" textlink="">
      <xdr:nvSpPr>
        <xdr:cNvPr id="372" name="テキスト ボックス 371"/>
        <xdr:cNvSpPr txBox="1"/>
      </xdr:nvSpPr>
      <xdr:spPr>
        <a:xfrm>
          <a:off x="6149340" y="9303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3" name="正方形/長方形 372"/>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4" name="正方形/長方形 373"/>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6" name="正方形/長方形 375"/>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8" name="正方形/長方形 377"/>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0" name="正方形/長方形 379"/>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1" name="テキスト ボックス 380"/>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2" name="直線コネクタ 381"/>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3" name="直線コネクタ 382"/>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4" name="テキスト ボックス 383"/>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5" name="直線コネクタ 384"/>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6" name="テキスト ボックス 385"/>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7" name="直線コネクタ 386"/>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88" name="テキスト ボックス 387"/>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9" name="直線コネクタ 388"/>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0" name="テキスト ボックス 389"/>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1" name="直線コネクタ 390"/>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392" name="テキスト ボックス 391"/>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4" name="テキスト ボックス 393"/>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5"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26035</xdr:rowOff>
    </xdr:from>
    <xdr:to xmlns:xdr="http://schemas.openxmlformats.org/drawingml/2006/spreadsheetDrawing">
      <xdr:col>54</xdr:col>
      <xdr:colOff>174625</xdr:colOff>
      <xdr:row>79</xdr:row>
      <xdr:rowOff>3810</xdr:rowOff>
    </xdr:to>
    <xdr:cxnSp macro="">
      <xdr:nvCxnSpPr>
        <xdr:cNvPr id="396" name="直線コネクタ 395"/>
        <xdr:cNvCxnSpPr/>
      </xdr:nvCxnSpPr>
      <xdr:spPr>
        <a:xfrm flipV="1">
          <a:off x="9604375" y="1175448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xdr:rowOff>
    </xdr:from>
    <xdr:ext cx="469900" cy="249555"/>
    <xdr:sp macro="" textlink="">
      <xdr:nvSpPr>
        <xdr:cNvPr id="397" name="商工費最小値テキスト"/>
        <xdr:cNvSpPr txBox="1"/>
      </xdr:nvSpPr>
      <xdr:spPr>
        <a:xfrm>
          <a:off x="9655175" y="13056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9531350" y="13053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534670" cy="249555"/>
    <xdr:sp macro="" textlink="">
      <xdr:nvSpPr>
        <xdr:cNvPr id="399" name="商工費最大値テキスト"/>
        <xdr:cNvSpPr txBox="1"/>
      </xdr:nvSpPr>
      <xdr:spPr>
        <a:xfrm>
          <a:off x="9655175" y="115373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0" name="直線コネクタ 399"/>
        <xdr:cNvCxnSpPr/>
      </xdr:nvCxnSpPr>
      <xdr:spPr>
        <a:xfrm>
          <a:off x="9531350" y="1175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120650</xdr:rowOff>
    </xdr:from>
    <xdr:to xmlns:xdr="http://schemas.openxmlformats.org/drawingml/2006/spreadsheetDrawing">
      <xdr:col>55</xdr:col>
      <xdr:colOff>0</xdr:colOff>
      <xdr:row>76</xdr:row>
      <xdr:rowOff>54610</xdr:rowOff>
    </xdr:to>
    <xdr:cxnSp macro="">
      <xdr:nvCxnSpPr>
        <xdr:cNvPr id="401" name="直線コネクタ 400"/>
        <xdr:cNvCxnSpPr/>
      </xdr:nvCxnSpPr>
      <xdr:spPr>
        <a:xfrm>
          <a:off x="8845550" y="12509500"/>
          <a:ext cx="758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29845</xdr:rowOff>
    </xdr:from>
    <xdr:ext cx="534670" cy="248920"/>
    <xdr:sp macro="" textlink="">
      <xdr:nvSpPr>
        <xdr:cNvPr id="402" name="商工費平均値テキスト"/>
        <xdr:cNvSpPr txBox="1"/>
      </xdr:nvSpPr>
      <xdr:spPr>
        <a:xfrm>
          <a:off x="9655175" y="127488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50800</xdr:rowOff>
    </xdr:from>
    <xdr:to xmlns:xdr="http://schemas.openxmlformats.org/drawingml/2006/spreadsheetDrawing">
      <xdr:col>55</xdr:col>
      <xdr:colOff>50800</xdr:colOff>
      <xdr:row>77</xdr:row>
      <xdr:rowOff>149225</xdr:rowOff>
    </xdr:to>
    <xdr:sp macro="" textlink="">
      <xdr:nvSpPr>
        <xdr:cNvPr id="403" name="フローチャート: 判断 402"/>
        <xdr:cNvSpPr/>
      </xdr:nvSpPr>
      <xdr:spPr>
        <a:xfrm>
          <a:off x="9569450" y="12769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120650</xdr:rowOff>
    </xdr:from>
    <xdr:to xmlns:xdr="http://schemas.openxmlformats.org/drawingml/2006/spreadsheetDrawing">
      <xdr:col>50</xdr:col>
      <xdr:colOff>114300</xdr:colOff>
      <xdr:row>76</xdr:row>
      <xdr:rowOff>40005</xdr:rowOff>
    </xdr:to>
    <xdr:cxnSp macro="">
      <xdr:nvCxnSpPr>
        <xdr:cNvPr id="404" name="直線コネクタ 403"/>
        <xdr:cNvCxnSpPr/>
      </xdr:nvCxnSpPr>
      <xdr:spPr>
        <a:xfrm flipV="1">
          <a:off x="8032750" y="12509500"/>
          <a:ext cx="812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8255</xdr:rowOff>
    </xdr:from>
    <xdr:to xmlns:xdr="http://schemas.openxmlformats.org/drawingml/2006/spreadsheetDrawing">
      <xdr:col>50</xdr:col>
      <xdr:colOff>165100</xdr:colOff>
      <xdr:row>77</xdr:row>
      <xdr:rowOff>106045</xdr:rowOff>
    </xdr:to>
    <xdr:sp macro="" textlink="">
      <xdr:nvSpPr>
        <xdr:cNvPr id="405" name="フローチャート: 判断 404"/>
        <xdr:cNvSpPr/>
      </xdr:nvSpPr>
      <xdr:spPr>
        <a:xfrm>
          <a:off x="8794750" y="12727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97790</xdr:rowOff>
    </xdr:from>
    <xdr:ext cx="534035" cy="249555"/>
    <xdr:sp macro="" textlink="">
      <xdr:nvSpPr>
        <xdr:cNvPr id="406" name="テキスト ボックス 405"/>
        <xdr:cNvSpPr txBox="1"/>
      </xdr:nvSpPr>
      <xdr:spPr>
        <a:xfrm>
          <a:off x="8594090" y="128168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69850</xdr:rowOff>
    </xdr:from>
    <xdr:to xmlns:xdr="http://schemas.openxmlformats.org/drawingml/2006/spreadsheetDrawing">
      <xdr:col>45</xdr:col>
      <xdr:colOff>174625</xdr:colOff>
      <xdr:row>76</xdr:row>
      <xdr:rowOff>40005</xdr:rowOff>
    </xdr:to>
    <xdr:cxnSp macro="">
      <xdr:nvCxnSpPr>
        <xdr:cNvPr id="407" name="直線コネクタ 406"/>
        <xdr:cNvCxnSpPr/>
      </xdr:nvCxnSpPr>
      <xdr:spPr>
        <a:xfrm>
          <a:off x="7210425" y="12293600"/>
          <a:ext cx="822325"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18415</xdr:rowOff>
    </xdr:from>
    <xdr:to xmlns:xdr="http://schemas.openxmlformats.org/drawingml/2006/spreadsheetDrawing">
      <xdr:col>46</xdr:col>
      <xdr:colOff>38100</xdr:colOff>
      <xdr:row>77</xdr:row>
      <xdr:rowOff>116205</xdr:rowOff>
    </xdr:to>
    <xdr:sp macro="" textlink="">
      <xdr:nvSpPr>
        <xdr:cNvPr id="408" name="フローチャート: 判断 407"/>
        <xdr:cNvSpPr/>
      </xdr:nvSpPr>
      <xdr:spPr>
        <a:xfrm>
          <a:off x="7985125" y="127374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107315</xdr:rowOff>
    </xdr:from>
    <xdr:ext cx="534035" cy="249555"/>
    <xdr:sp macro="" textlink="">
      <xdr:nvSpPr>
        <xdr:cNvPr id="409" name="テキスト ボックス 408"/>
        <xdr:cNvSpPr txBox="1"/>
      </xdr:nvSpPr>
      <xdr:spPr>
        <a:xfrm>
          <a:off x="7784465" y="12826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69850</xdr:rowOff>
    </xdr:from>
    <xdr:to xmlns:xdr="http://schemas.openxmlformats.org/drawingml/2006/spreadsheetDrawing">
      <xdr:col>41</xdr:col>
      <xdr:colOff>50800</xdr:colOff>
      <xdr:row>76</xdr:row>
      <xdr:rowOff>60325</xdr:rowOff>
    </xdr:to>
    <xdr:cxnSp macro="">
      <xdr:nvCxnSpPr>
        <xdr:cNvPr id="410" name="直線コネクタ 409"/>
        <xdr:cNvCxnSpPr/>
      </xdr:nvCxnSpPr>
      <xdr:spPr>
        <a:xfrm flipV="1">
          <a:off x="6400800" y="12293600"/>
          <a:ext cx="809625"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143510</xdr:rowOff>
    </xdr:from>
    <xdr:to xmlns:xdr="http://schemas.openxmlformats.org/drawingml/2006/spreadsheetDrawing">
      <xdr:col>41</xdr:col>
      <xdr:colOff>101600</xdr:colOff>
      <xdr:row>77</xdr:row>
      <xdr:rowOff>76200</xdr:rowOff>
    </xdr:to>
    <xdr:sp macro="" textlink="">
      <xdr:nvSpPr>
        <xdr:cNvPr id="411" name="フローチャート: 判断 410"/>
        <xdr:cNvSpPr/>
      </xdr:nvSpPr>
      <xdr:spPr>
        <a:xfrm>
          <a:off x="7159625" y="12697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67945</xdr:rowOff>
    </xdr:from>
    <xdr:ext cx="534035" cy="249555"/>
    <xdr:sp macro="" textlink="">
      <xdr:nvSpPr>
        <xdr:cNvPr id="412" name="テキスト ボックス 411"/>
        <xdr:cNvSpPr txBox="1"/>
      </xdr:nvSpPr>
      <xdr:spPr>
        <a:xfrm>
          <a:off x="6974840" y="12786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99695</xdr:rowOff>
    </xdr:from>
    <xdr:to xmlns:xdr="http://schemas.openxmlformats.org/drawingml/2006/spreadsheetDrawing">
      <xdr:col>36</xdr:col>
      <xdr:colOff>165100</xdr:colOff>
      <xdr:row>78</xdr:row>
      <xdr:rowOff>32385</xdr:rowOff>
    </xdr:to>
    <xdr:sp macro="" textlink="">
      <xdr:nvSpPr>
        <xdr:cNvPr id="413" name="フローチャート: 判断 412"/>
        <xdr:cNvSpPr/>
      </xdr:nvSpPr>
      <xdr:spPr>
        <a:xfrm>
          <a:off x="6350000" y="1281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24130</xdr:rowOff>
    </xdr:from>
    <xdr:ext cx="534035" cy="248920"/>
    <xdr:sp macro="" textlink="">
      <xdr:nvSpPr>
        <xdr:cNvPr id="414" name="テキスト ボックス 413"/>
        <xdr:cNvSpPr txBox="1"/>
      </xdr:nvSpPr>
      <xdr:spPr>
        <a:xfrm>
          <a:off x="6149340" y="129082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5715</xdr:rowOff>
    </xdr:from>
    <xdr:to xmlns:xdr="http://schemas.openxmlformats.org/drawingml/2006/spreadsheetDrawing">
      <xdr:col>55</xdr:col>
      <xdr:colOff>50800</xdr:colOff>
      <xdr:row>76</xdr:row>
      <xdr:rowOff>103505</xdr:rowOff>
    </xdr:to>
    <xdr:sp macro="" textlink="">
      <xdr:nvSpPr>
        <xdr:cNvPr id="420" name="楕円 419"/>
        <xdr:cNvSpPr/>
      </xdr:nvSpPr>
      <xdr:spPr>
        <a:xfrm>
          <a:off x="9569450" y="12559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27940</xdr:rowOff>
    </xdr:from>
    <xdr:ext cx="534670" cy="248920"/>
    <xdr:sp macro="" textlink="">
      <xdr:nvSpPr>
        <xdr:cNvPr id="421" name="商工費該当値テキスト"/>
        <xdr:cNvSpPr txBox="1"/>
      </xdr:nvSpPr>
      <xdr:spPr>
        <a:xfrm>
          <a:off x="9655175" y="12416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71755</xdr:rowOff>
    </xdr:from>
    <xdr:to xmlns:xdr="http://schemas.openxmlformats.org/drawingml/2006/spreadsheetDrawing">
      <xdr:col>50</xdr:col>
      <xdr:colOff>165100</xdr:colOff>
      <xdr:row>76</xdr:row>
      <xdr:rowOff>4445</xdr:rowOff>
    </xdr:to>
    <xdr:sp macro="" textlink="">
      <xdr:nvSpPr>
        <xdr:cNvPr id="422" name="楕円 421"/>
        <xdr:cNvSpPr/>
      </xdr:nvSpPr>
      <xdr:spPr>
        <a:xfrm>
          <a:off x="8794750" y="1246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20320</xdr:rowOff>
    </xdr:from>
    <xdr:ext cx="534035" cy="248920"/>
    <xdr:sp macro="" textlink="">
      <xdr:nvSpPr>
        <xdr:cNvPr id="423" name="テキスト ボックス 422"/>
        <xdr:cNvSpPr txBox="1"/>
      </xdr:nvSpPr>
      <xdr:spPr>
        <a:xfrm>
          <a:off x="8594090" y="122440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156845</xdr:rowOff>
    </xdr:from>
    <xdr:to xmlns:xdr="http://schemas.openxmlformats.org/drawingml/2006/spreadsheetDrawing">
      <xdr:col>46</xdr:col>
      <xdr:colOff>38100</xdr:colOff>
      <xdr:row>76</xdr:row>
      <xdr:rowOff>89535</xdr:rowOff>
    </xdr:to>
    <xdr:sp macro="" textlink="">
      <xdr:nvSpPr>
        <xdr:cNvPr id="424" name="楕円 423"/>
        <xdr:cNvSpPr/>
      </xdr:nvSpPr>
      <xdr:spPr>
        <a:xfrm>
          <a:off x="7985125" y="12545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104775</xdr:rowOff>
    </xdr:from>
    <xdr:ext cx="534035" cy="249555"/>
    <xdr:sp macro="" textlink="">
      <xdr:nvSpPr>
        <xdr:cNvPr id="425" name="テキスト ボックス 424"/>
        <xdr:cNvSpPr txBox="1"/>
      </xdr:nvSpPr>
      <xdr:spPr>
        <a:xfrm>
          <a:off x="7784465" y="123285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20955</xdr:rowOff>
    </xdr:from>
    <xdr:to xmlns:xdr="http://schemas.openxmlformats.org/drawingml/2006/spreadsheetDrawing">
      <xdr:col>41</xdr:col>
      <xdr:colOff>101600</xdr:colOff>
      <xdr:row>74</xdr:row>
      <xdr:rowOff>118745</xdr:rowOff>
    </xdr:to>
    <xdr:sp macro="" textlink="">
      <xdr:nvSpPr>
        <xdr:cNvPr id="426" name="楕円 425"/>
        <xdr:cNvSpPr/>
      </xdr:nvSpPr>
      <xdr:spPr>
        <a:xfrm>
          <a:off x="7159625" y="122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134620</xdr:rowOff>
    </xdr:from>
    <xdr:ext cx="534035" cy="249555"/>
    <xdr:sp macro="" textlink="">
      <xdr:nvSpPr>
        <xdr:cNvPr id="427" name="テキスト ボックス 426"/>
        <xdr:cNvSpPr txBox="1"/>
      </xdr:nvSpPr>
      <xdr:spPr>
        <a:xfrm>
          <a:off x="6974840" y="12028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10795</xdr:rowOff>
    </xdr:from>
    <xdr:to xmlns:xdr="http://schemas.openxmlformats.org/drawingml/2006/spreadsheetDrawing">
      <xdr:col>36</xdr:col>
      <xdr:colOff>165100</xdr:colOff>
      <xdr:row>76</xdr:row>
      <xdr:rowOff>108585</xdr:rowOff>
    </xdr:to>
    <xdr:sp macro="" textlink="">
      <xdr:nvSpPr>
        <xdr:cNvPr id="428" name="楕円 427"/>
        <xdr:cNvSpPr/>
      </xdr:nvSpPr>
      <xdr:spPr>
        <a:xfrm>
          <a:off x="6350000" y="1256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125095</xdr:rowOff>
    </xdr:from>
    <xdr:ext cx="534035" cy="248920"/>
    <xdr:sp macro="" textlink="">
      <xdr:nvSpPr>
        <xdr:cNvPr id="429" name="テキスト ボックス 428"/>
        <xdr:cNvSpPr txBox="1"/>
      </xdr:nvSpPr>
      <xdr:spPr>
        <a:xfrm>
          <a:off x="6149340" y="123488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0" name="テキスト ボックス 439"/>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2" name="テキスト ボックス 441"/>
        <xdr:cNvSpPr txBox="1"/>
      </xdr:nvSpPr>
      <xdr:spPr>
        <a:xfrm>
          <a:off x="558038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4" name="テキスト ボックス 443"/>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6" name="テキスト ボックス 445"/>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48" name="テキスト ボックス 447"/>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2" name="テキスト ボックス 451"/>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4" name="テキスト ボックス 453"/>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161925</xdr:rowOff>
    </xdr:from>
    <xdr:to xmlns:xdr="http://schemas.openxmlformats.org/drawingml/2006/spreadsheetDrawing">
      <xdr:col>54</xdr:col>
      <xdr:colOff>174625</xdr:colOff>
      <xdr:row>99</xdr:row>
      <xdr:rowOff>67310</xdr:rowOff>
    </xdr:to>
    <xdr:cxnSp macro="">
      <xdr:nvCxnSpPr>
        <xdr:cNvPr id="456" name="直線コネクタ 455"/>
        <xdr:cNvCxnSpPr/>
      </xdr:nvCxnSpPr>
      <xdr:spPr>
        <a:xfrm flipV="1">
          <a:off x="9604375" y="1502727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34670" cy="259080"/>
    <xdr:sp macro="" textlink="">
      <xdr:nvSpPr>
        <xdr:cNvPr id="457" name="土木費最小値テキスト"/>
        <xdr:cNvSpPr txBox="1"/>
      </xdr:nvSpPr>
      <xdr:spPr>
        <a:xfrm>
          <a:off x="9655175"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9531350" y="1646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110490</xdr:rowOff>
    </xdr:from>
    <xdr:ext cx="598805" cy="250825"/>
    <xdr:sp macro="" textlink="">
      <xdr:nvSpPr>
        <xdr:cNvPr id="459" name="土木費最大値テキスト"/>
        <xdr:cNvSpPr txBox="1"/>
      </xdr:nvSpPr>
      <xdr:spPr>
        <a:xfrm>
          <a:off x="9655175" y="148107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161925</xdr:rowOff>
    </xdr:from>
    <xdr:to xmlns:xdr="http://schemas.openxmlformats.org/drawingml/2006/spreadsheetDrawing">
      <xdr:col>55</xdr:col>
      <xdr:colOff>88900</xdr:colOff>
      <xdr:row>90</xdr:row>
      <xdr:rowOff>161925</xdr:rowOff>
    </xdr:to>
    <xdr:cxnSp macro="">
      <xdr:nvCxnSpPr>
        <xdr:cNvPr id="460" name="直線コネクタ 459"/>
        <xdr:cNvCxnSpPr/>
      </xdr:nvCxnSpPr>
      <xdr:spPr>
        <a:xfrm>
          <a:off x="9531350" y="15027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66040</xdr:rowOff>
    </xdr:from>
    <xdr:to xmlns:xdr="http://schemas.openxmlformats.org/drawingml/2006/spreadsheetDrawing">
      <xdr:col>55</xdr:col>
      <xdr:colOff>0</xdr:colOff>
      <xdr:row>96</xdr:row>
      <xdr:rowOff>170180</xdr:rowOff>
    </xdr:to>
    <xdr:cxnSp macro="">
      <xdr:nvCxnSpPr>
        <xdr:cNvPr id="461" name="直線コネクタ 460"/>
        <xdr:cNvCxnSpPr/>
      </xdr:nvCxnSpPr>
      <xdr:spPr>
        <a:xfrm>
          <a:off x="8845550" y="15782290"/>
          <a:ext cx="758825"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138430</xdr:rowOff>
    </xdr:from>
    <xdr:ext cx="534670" cy="259080"/>
    <xdr:sp macro="" textlink="">
      <xdr:nvSpPr>
        <xdr:cNvPr id="462" name="土木費平均値テキスト"/>
        <xdr:cNvSpPr txBox="1"/>
      </xdr:nvSpPr>
      <xdr:spPr>
        <a:xfrm>
          <a:off x="9655175" y="16026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9569450"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66040</xdr:rowOff>
    </xdr:from>
    <xdr:to xmlns:xdr="http://schemas.openxmlformats.org/drawingml/2006/spreadsheetDrawing">
      <xdr:col>50</xdr:col>
      <xdr:colOff>114300</xdr:colOff>
      <xdr:row>95</xdr:row>
      <xdr:rowOff>167640</xdr:rowOff>
    </xdr:to>
    <xdr:cxnSp macro="">
      <xdr:nvCxnSpPr>
        <xdr:cNvPr id="464" name="直線コネクタ 463"/>
        <xdr:cNvCxnSpPr/>
      </xdr:nvCxnSpPr>
      <xdr:spPr>
        <a:xfrm flipV="1">
          <a:off x="8032750" y="15782290"/>
          <a:ext cx="8128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8794750" y="16031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34035" cy="258445"/>
    <xdr:sp macro="" textlink="">
      <xdr:nvSpPr>
        <xdr:cNvPr id="466" name="テキスト ボックス 465"/>
        <xdr:cNvSpPr txBox="1"/>
      </xdr:nvSpPr>
      <xdr:spPr>
        <a:xfrm>
          <a:off x="8594090" y="1612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167640</xdr:rowOff>
    </xdr:from>
    <xdr:to xmlns:xdr="http://schemas.openxmlformats.org/drawingml/2006/spreadsheetDrawing">
      <xdr:col>45</xdr:col>
      <xdr:colOff>174625</xdr:colOff>
      <xdr:row>96</xdr:row>
      <xdr:rowOff>635</xdr:rowOff>
    </xdr:to>
    <xdr:cxnSp macro="">
      <xdr:nvCxnSpPr>
        <xdr:cNvPr id="467" name="直線コネクタ 466"/>
        <xdr:cNvCxnSpPr/>
      </xdr:nvCxnSpPr>
      <xdr:spPr>
        <a:xfrm flipV="1">
          <a:off x="7210425" y="1588389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7985125" y="16043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77470</xdr:rowOff>
    </xdr:from>
    <xdr:ext cx="534035" cy="258445"/>
    <xdr:sp macro="" textlink="">
      <xdr:nvSpPr>
        <xdr:cNvPr id="469" name="テキスト ボックス 468"/>
        <xdr:cNvSpPr txBox="1"/>
      </xdr:nvSpPr>
      <xdr:spPr>
        <a:xfrm>
          <a:off x="7784465" y="16136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635</xdr:rowOff>
    </xdr:from>
    <xdr:to xmlns:xdr="http://schemas.openxmlformats.org/drawingml/2006/spreadsheetDrawing">
      <xdr:col>41</xdr:col>
      <xdr:colOff>50800</xdr:colOff>
      <xdr:row>97</xdr:row>
      <xdr:rowOff>34925</xdr:rowOff>
    </xdr:to>
    <xdr:cxnSp macro="">
      <xdr:nvCxnSpPr>
        <xdr:cNvPr id="470" name="直線コネクタ 469"/>
        <xdr:cNvCxnSpPr/>
      </xdr:nvCxnSpPr>
      <xdr:spPr>
        <a:xfrm flipV="1">
          <a:off x="6400800" y="15888335"/>
          <a:ext cx="80962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71" name="フローチャート: 判断 470"/>
        <xdr:cNvSpPr/>
      </xdr:nvSpPr>
      <xdr:spPr>
        <a:xfrm>
          <a:off x="7159625"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78740</xdr:rowOff>
    </xdr:from>
    <xdr:ext cx="534035" cy="259080"/>
    <xdr:sp macro="" textlink="">
      <xdr:nvSpPr>
        <xdr:cNvPr id="472" name="テキスト ボックス 471"/>
        <xdr:cNvSpPr txBox="1"/>
      </xdr:nvSpPr>
      <xdr:spPr>
        <a:xfrm>
          <a:off x="6974840" y="1613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73" name="フローチャート: 判断 472"/>
        <xdr:cNvSpPr/>
      </xdr:nvSpPr>
      <xdr:spPr>
        <a:xfrm>
          <a:off x="63500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92075</xdr:rowOff>
    </xdr:from>
    <xdr:ext cx="534035" cy="259080"/>
    <xdr:sp macro="" textlink="">
      <xdr:nvSpPr>
        <xdr:cNvPr id="474" name="テキスト ボックス 473"/>
        <xdr:cNvSpPr txBox="1"/>
      </xdr:nvSpPr>
      <xdr:spPr>
        <a:xfrm>
          <a:off x="6149340" y="16151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119380</xdr:rowOff>
    </xdr:from>
    <xdr:to xmlns:xdr="http://schemas.openxmlformats.org/drawingml/2006/spreadsheetDrawing">
      <xdr:col>55</xdr:col>
      <xdr:colOff>50800</xdr:colOff>
      <xdr:row>97</xdr:row>
      <xdr:rowOff>49530</xdr:rowOff>
    </xdr:to>
    <xdr:sp macro="" textlink="">
      <xdr:nvSpPr>
        <xdr:cNvPr id="480" name="楕円 479"/>
        <xdr:cNvSpPr/>
      </xdr:nvSpPr>
      <xdr:spPr>
        <a:xfrm>
          <a:off x="9569450" y="1600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142240</xdr:rowOff>
    </xdr:from>
    <xdr:ext cx="534670" cy="259080"/>
    <xdr:sp macro="" textlink="">
      <xdr:nvSpPr>
        <xdr:cNvPr id="481" name="土木費該当値テキスト"/>
        <xdr:cNvSpPr txBox="1"/>
      </xdr:nvSpPr>
      <xdr:spPr>
        <a:xfrm>
          <a:off x="9655175" y="1585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15240</xdr:rowOff>
    </xdr:from>
    <xdr:to xmlns:xdr="http://schemas.openxmlformats.org/drawingml/2006/spreadsheetDrawing">
      <xdr:col>50</xdr:col>
      <xdr:colOff>165100</xdr:colOff>
      <xdr:row>95</xdr:row>
      <xdr:rowOff>116840</xdr:rowOff>
    </xdr:to>
    <xdr:sp macro="" textlink="">
      <xdr:nvSpPr>
        <xdr:cNvPr id="482" name="楕円 481"/>
        <xdr:cNvSpPr/>
      </xdr:nvSpPr>
      <xdr:spPr>
        <a:xfrm>
          <a:off x="879475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133350</xdr:rowOff>
    </xdr:from>
    <xdr:ext cx="534035" cy="258445"/>
    <xdr:sp macro="" textlink="">
      <xdr:nvSpPr>
        <xdr:cNvPr id="483" name="テキスト ボックス 482"/>
        <xdr:cNvSpPr txBox="1"/>
      </xdr:nvSpPr>
      <xdr:spPr>
        <a:xfrm>
          <a:off x="8594090" y="1550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116840</xdr:rowOff>
    </xdr:from>
    <xdr:to xmlns:xdr="http://schemas.openxmlformats.org/drawingml/2006/spreadsheetDrawing">
      <xdr:col>46</xdr:col>
      <xdr:colOff>38100</xdr:colOff>
      <xdr:row>96</xdr:row>
      <xdr:rowOff>46990</xdr:rowOff>
    </xdr:to>
    <xdr:sp macro="" textlink="">
      <xdr:nvSpPr>
        <xdr:cNvPr id="484" name="楕円 483"/>
        <xdr:cNvSpPr/>
      </xdr:nvSpPr>
      <xdr:spPr>
        <a:xfrm>
          <a:off x="7985125" y="15833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63500</xdr:rowOff>
    </xdr:from>
    <xdr:ext cx="534035" cy="258445"/>
    <xdr:sp macro="" textlink="">
      <xdr:nvSpPr>
        <xdr:cNvPr id="485" name="テキスト ボックス 484"/>
        <xdr:cNvSpPr txBox="1"/>
      </xdr:nvSpPr>
      <xdr:spPr>
        <a:xfrm>
          <a:off x="7784465" y="1560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121285</xdr:rowOff>
    </xdr:from>
    <xdr:to xmlns:xdr="http://schemas.openxmlformats.org/drawingml/2006/spreadsheetDrawing">
      <xdr:col>41</xdr:col>
      <xdr:colOff>101600</xdr:colOff>
      <xdr:row>96</xdr:row>
      <xdr:rowOff>52070</xdr:rowOff>
    </xdr:to>
    <xdr:sp macro="" textlink="">
      <xdr:nvSpPr>
        <xdr:cNvPr id="486" name="楕円 485"/>
        <xdr:cNvSpPr/>
      </xdr:nvSpPr>
      <xdr:spPr>
        <a:xfrm>
          <a:off x="7159625"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67945</xdr:rowOff>
    </xdr:from>
    <xdr:ext cx="534035" cy="258445"/>
    <xdr:sp macro="" textlink="">
      <xdr:nvSpPr>
        <xdr:cNvPr id="487" name="テキスト ボックス 486"/>
        <xdr:cNvSpPr txBox="1"/>
      </xdr:nvSpPr>
      <xdr:spPr>
        <a:xfrm>
          <a:off x="6974840" y="1561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155575</xdr:rowOff>
    </xdr:from>
    <xdr:to xmlns:xdr="http://schemas.openxmlformats.org/drawingml/2006/spreadsheetDrawing">
      <xdr:col>36</xdr:col>
      <xdr:colOff>165100</xdr:colOff>
      <xdr:row>97</xdr:row>
      <xdr:rowOff>86360</xdr:rowOff>
    </xdr:to>
    <xdr:sp macro="" textlink="">
      <xdr:nvSpPr>
        <xdr:cNvPr id="488" name="楕円 487"/>
        <xdr:cNvSpPr/>
      </xdr:nvSpPr>
      <xdr:spPr>
        <a:xfrm>
          <a:off x="63500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102235</xdr:rowOff>
    </xdr:from>
    <xdr:ext cx="534035" cy="258445"/>
    <xdr:sp macro="" textlink="">
      <xdr:nvSpPr>
        <xdr:cNvPr id="489" name="テキスト ボックス 488"/>
        <xdr:cNvSpPr txBox="1"/>
      </xdr:nvSpPr>
      <xdr:spPr>
        <a:xfrm>
          <a:off x="6149340" y="1581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0" name="正方形/長方形 48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1" name="正方形/長方形 49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3" name="正方形/長方形 49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5" name="正方形/長方形 49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7" name="正方形/長方形 49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8" name="テキスト ボックス 49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9" name="直線コネクタ 49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0" name="テキスト ボックス 499"/>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01" name="直線コネクタ 500"/>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162560</xdr:rowOff>
    </xdr:from>
    <xdr:ext cx="530860" cy="248920"/>
    <xdr:sp macro="" textlink="">
      <xdr:nvSpPr>
        <xdr:cNvPr id="502" name="テキスト ボックス 501"/>
        <xdr:cNvSpPr txBox="1"/>
      </xdr:nvSpPr>
      <xdr:spPr>
        <a:xfrm>
          <a:off x="10930255" y="62776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03" name="直線コネクタ 502"/>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504" name="テキスト ボックス 503"/>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5" name="直線コネクタ 504"/>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06" name="テキスト ボックス 505"/>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7" name="直線コネクタ 506"/>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08" name="テキスト ボックス 507"/>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9" name="直線コネクタ 508"/>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0" name="テキスト ボックス 509"/>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1"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113665</xdr:rowOff>
    </xdr:from>
    <xdr:to xmlns:xdr="http://schemas.openxmlformats.org/drawingml/2006/spreadsheetDrawing">
      <xdr:col>85</xdr:col>
      <xdr:colOff>126365</xdr:colOff>
      <xdr:row>38</xdr:row>
      <xdr:rowOff>108585</xdr:rowOff>
    </xdr:to>
    <xdr:cxnSp macro="">
      <xdr:nvCxnSpPr>
        <xdr:cNvPr id="512" name="直線コネクタ 511"/>
        <xdr:cNvCxnSpPr/>
      </xdr:nvCxnSpPr>
      <xdr:spPr>
        <a:xfrm flipV="1">
          <a:off x="14968220" y="507301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112395</xdr:rowOff>
    </xdr:from>
    <xdr:ext cx="534670" cy="249555"/>
    <xdr:sp macro="" textlink="">
      <xdr:nvSpPr>
        <xdr:cNvPr id="513" name="消防費最小値テキスト"/>
        <xdr:cNvSpPr txBox="1"/>
      </xdr:nvSpPr>
      <xdr:spPr>
        <a:xfrm>
          <a:off x="15017750" y="6392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108585</xdr:rowOff>
    </xdr:from>
    <xdr:to xmlns:xdr="http://schemas.openxmlformats.org/drawingml/2006/spreadsheetDrawing">
      <xdr:col>86</xdr:col>
      <xdr:colOff>25400</xdr:colOff>
      <xdr:row>38</xdr:row>
      <xdr:rowOff>108585</xdr:rowOff>
    </xdr:to>
    <xdr:cxnSp macro="">
      <xdr:nvCxnSpPr>
        <xdr:cNvPr id="514" name="直線コネクタ 513"/>
        <xdr:cNvCxnSpPr/>
      </xdr:nvCxnSpPr>
      <xdr:spPr>
        <a:xfrm>
          <a:off x="14881225" y="6388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62230</xdr:rowOff>
    </xdr:from>
    <xdr:ext cx="534670" cy="248920"/>
    <xdr:sp macro="" textlink="">
      <xdr:nvSpPr>
        <xdr:cNvPr id="515" name="消防費最大値テキスト"/>
        <xdr:cNvSpPr txBox="1"/>
      </xdr:nvSpPr>
      <xdr:spPr>
        <a:xfrm>
          <a:off x="15017750" y="48564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113665</xdr:rowOff>
    </xdr:from>
    <xdr:to xmlns:xdr="http://schemas.openxmlformats.org/drawingml/2006/spreadsheetDrawing">
      <xdr:col>86</xdr:col>
      <xdr:colOff>25400</xdr:colOff>
      <xdr:row>30</xdr:row>
      <xdr:rowOff>113665</xdr:rowOff>
    </xdr:to>
    <xdr:cxnSp macro="">
      <xdr:nvCxnSpPr>
        <xdr:cNvPr id="516" name="直線コネクタ 515"/>
        <xdr:cNvCxnSpPr/>
      </xdr:nvCxnSpPr>
      <xdr:spPr>
        <a:xfrm>
          <a:off x="14881225" y="5073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126365</xdr:rowOff>
    </xdr:from>
    <xdr:to xmlns:xdr="http://schemas.openxmlformats.org/drawingml/2006/spreadsheetDrawing">
      <xdr:col>85</xdr:col>
      <xdr:colOff>127000</xdr:colOff>
      <xdr:row>36</xdr:row>
      <xdr:rowOff>92710</xdr:rowOff>
    </xdr:to>
    <xdr:cxnSp macro="">
      <xdr:nvCxnSpPr>
        <xdr:cNvPr id="517" name="直線コネクタ 516"/>
        <xdr:cNvCxnSpPr/>
      </xdr:nvCxnSpPr>
      <xdr:spPr>
        <a:xfrm flipV="1">
          <a:off x="14195425" y="5911215"/>
          <a:ext cx="7747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59055</xdr:rowOff>
    </xdr:from>
    <xdr:ext cx="534670" cy="248920"/>
    <xdr:sp macro="" textlink="">
      <xdr:nvSpPr>
        <xdr:cNvPr id="518" name="消防費平均値テキスト"/>
        <xdr:cNvSpPr txBox="1"/>
      </xdr:nvSpPr>
      <xdr:spPr>
        <a:xfrm>
          <a:off x="15017750" y="600900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79375</xdr:rowOff>
    </xdr:from>
    <xdr:to xmlns:xdr="http://schemas.openxmlformats.org/drawingml/2006/spreadsheetDrawing">
      <xdr:col>85</xdr:col>
      <xdr:colOff>174625</xdr:colOff>
      <xdr:row>37</xdr:row>
      <xdr:rowOff>12065</xdr:rowOff>
    </xdr:to>
    <xdr:sp macro="" textlink="">
      <xdr:nvSpPr>
        <xdr:cNvPr id="519" name="フローチャート: 判断 518"/>
        <xdr:cNvSpPr/>
      </xdr:nvSpPr>
      <xdr:spPr>
        <a:xfrm>
          <a:off x="14919325" y="60293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92710</xdr:rowOff>
    </xdr:from>
    <xdr:to xmlns:xdr="http://schemas.openxmlformats.org/drawingml/2006/spreadsheetDrawing">
      <xdr:col>81</xdr:col>
      <xdr:colOff>50800</xdr:colOff>
      <xdr:row>36</xdr:row>
      <xdr:rowOff>114300</xdr:rowOff>
    </xdr:to>
    <xdr:cxnSp macro="">
      <xdr:nvCxnSpPr>
        <xdr:cNvPr id="520" name="直線コネクタ 519"/>
        <xdr:cNvCxnSpPr/>
      </xdr:nvCxnSpPr>
      <xdr:spPr>
        <a:xfrm flipV="1">
          <a:off x="13385800" y="604266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133350</xdr:rowOff>
    </xdr:from>
    <xdr:to xmlns:xdr="http://schemas.openxmlformats.org/drawingml/2006/spreadsheetDrawing">
      <xdr:col>81</xdr:col>
      <xdr:colOff>101600</xdr:colOff>
      <xdr:row>37</xdr:row>
      <xdr:rowOff>66040</xdr:rowOff>
    </xdr:to>
    <xdr:sp macro="" textlink="">
      <xdr:nvSpPr>
        <xdr:cNvPr id="521" name="フローチャート: 判断 520"/>
        <xdr:cNvSpPr/>
      </xdr:nvSpPr>
      <xdr:spPr>
        <a:xfrm>
          <a:off x="14144625" y="608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57785</xdr:rowOff>
    </xdr:from>
    <xdr:ext cx="534035" cy="248920"/>
    <xdr:sp macro="" textlink="">
      <xdr:nvSpPr>
        <xdr:cNvPr id="522" name="テキスト ボックス 521"/>
        <xdr:cNvSpPr txBox="1"/>
      </xdr:nvSpPr>
      <xdr:spPr>
        <a:xfrm>
          <a:off x="13959840" y="6172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114300</xdr:rowOff>
    </xdr:from>
    <xdr:to xmlns:xdr="http://schemas.openxmlformats.org/drawingml/2006/spreadsheetDrawing">
      <xdr:col>76</xdr:col>
      <xdr:colOff>114300</xdr:colOff>
      <xdr:row>36</xdr:row>
      <xdr:rowOff>149225</xdr:rowOff>
    </xdr:to>
    <xdr:cxnSp macro="">
      <xdr:nvCxnSpPr>
        <xdr:cNvPr id="523" name="直線コネクタ 522"/>
        <xdr:cNvCxnSpPr/>
      </xdr:nvCxnSpPr>
      <xdr:spPr>
        <a:xfrm flipV="1">
          <a:off x="12573000" y="606425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125730</xdr:rowOff>
    </xdr:from>
    <xdr:to xmlns:xdr="http://schemas.openxmlformats.org/drawingml/2006/spreadsheetDrawing">
      <xdr:col>76</xdr:col>
      <xdr:colOff>165100</xdr:colOff>
      <xdr:row>37</xdr:row>
      <xdr:rowOff>58420</xdr:rowOff>
    </xdr:to>
    <xdr:sp macro="" textlink="">
      <xdr:nvSpPr>
        <xdr:cNvPr id="524" name="フローチャート: 判断 523"/>
        <xdr:cNvSpPr/>
      </xdr:nvSpPr>
      <xdr:spPr>
        <a:xfrm>
          <a:off x="13335000" y="607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50165</xdr:rowOff>
    </xdr:from>
    <xdr:ext cx="534035" cy="248920"/>
    <xdr:sp macro="" textlink="">
      <xdr:nvSpPr>
        <xdr:cNvPr id="525" name="テキスト ボックス 524"/>
        <xdr:cNvSpPr txBox="1"/>
      </xdr:nvSpPr>
      <xdr:spPr>
        <a:xfrm>
          <a:off x="13134340" y="61652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149225</xdr:rowOff>
    </xdr:from>
    <xdr:to xmlns:xdr="http://schemas.openxmlformats.org/drawingml/2006/spreadsheetDrawing">
      <xdr:col>71</xdr:col>
      <xdr:colOff>174625</xdr:colOff>
      <xdr:row>37</xdr:row>
      <xdr:rowOff>33655</xdr:rowOff>
    </xdr:to>
    <xdr:cxnSp macro="">
      <xdr:nvCxnSpPr>
        <xdr:cNvPr id="526" name="直線コネクタ 525"/>
        <xdr:cNvCxnSpPr/>
      </xdr:nvCxnSpPr>
      <xdr:spPr>
        <a:xfrm flipV="1">
          <a:off x="11750675" y="6099175"/>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109855</xdr:rowOff>
    </xdr:from>
    <xdr:to xmlns:xdr="http://schemas.openxmlformats.org/drawingml/2006/spreadsheetDrawing">
      <xdr:col>72</xdr:col>
      <xdr:colOff>38100</xdr:colOff>
      <xdr:row>37</xdr:row>
      <xdr:rowOff>42545</xdr:rowOff>
    </xdr:to>
    <xdr:sp macro="" textlink="">
      <xdr:nvSpPr>
        <xdr:cNvPr id="527" name="フローチャート: 判断 526"/>
        <xdr:cNvSpPr/>
      </xdr:nvSpPr>
      <xdr:spPr>
        <a:xfrm>
          <a:off x="12525375" y="6059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34290</xdr:rowOff>
    </xdr:from>
    <xdr:ext cx="534035" cy="249555"/>
    <xdr:sp macro="" textlink="">
      <xdr:nvSpPr>
        <xdr:cNvPr id="528" name="テキスト ボックス 527"/>
        <xdr:cNvSpPr txBox="1"/>
      </xdr:nvSpPr>
      <xdr:spPr>
        <a:xfrm>
          <a:off x="12324715" y="614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121920</xdr:rowOff>
    </xdr:from>
    <xdr:to xmlns:xdr="http://schemas.openxmlformats.org/drawingml/2006/spreadsheetDrawing">
      <xdr:col>67</xdr:col>
      <xdr:colOff>101600</xdr:colOff>
      <xdr:row>37</xdr:row>
      <xdr:rowOff>54610</xdr:rowOff>
    </xdr:to>
    <xdr:sp macro="" textlink="">
      <xdr:nvSpPr>
        <xdr:cNvPr id="529" name="フローチャート: 判断 528"/>
        <xdr:cNvSpPr/>
      </xdr:nvSpPr>
      <xdr:spPr>
        <a:xfrm>
          <a:off x="11699875" y="607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70485</xdr:rowOff>
    </xdr:from>
    <xdr:ext cx="534035" cy="249555"/>
    <xdr:sp macro="" textlink="">
      <xdr:nvSpPr>
        <xdr:cNvPr id="530" name="テキスト ボックス 529"/>
        <xdr:cNvSpPr txBox="1"/>
      </xdr:nvSpPr>
      <xdr:spPr>
        <a:xfrm>
          <a:off x="11515090" y="58553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1" name="テキスト ボックス 530"/>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2" name="テキスト ボックス 531"/>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3" name="テキスト ボックス 532"/>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4" name="テキスト ボックス 533"/>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5" name="テキスト ボックス 534"/>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76835</xdr:rowOff>
    </xdr:from>
    <xdr:to xmlns:xdr="http://schemas.openxmlformats.org/drawingml/2006/spreadsheetDrawing">
      <xdr:col>85</xdr:col>
      <xdr:colOff>174625</xdr:colOff>
      <xdr:row>36</xdr:row>
      <xdr:rowOff>9525</xdr:rowOff>
    </xdr:to>
    <xdr:sp macro="" textlink="">
      <xdr:nvSpPr>
        <xdr:cNvPr id="536" name="楕円 535"/>
        <xdr:cNvSpPr/>
      </xdr:nvSpPr>
      <xdr:spPr>
        <a:xfrm>
          <a:off x="14919325" y="58616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99060</xdr:rowOff>
    </xdr:from>
    <xdr:ext cx="534670" cy="249555"/>
    <xdr:sp macro="" textlink="">
      <xdr:nvSpPr>
        <xdr:cNvPr id="537" name="消防費該当値テキスト"/>
        <xdr:cNvSpPr txBox="1"/>
      </xdr:nvSpPr>
      <xdr:spPr>
        <a:xfrm>
          <a:off x="15017750" y="5718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43180</xdr:rowOff>
    </xdr:from>
    <xdr:to xmlns:xdr="http://schemas.openxmlformats.org/drawingml/2006/spreadsheetDrawing">
      <xdr:col>81</xdr:col>
      <xdr:colOff>101600</xdr:colOff>
      <xdr:row>36</xdr:row>
      <xdr:rowOff>140970</xdr:rowOff>
    </xdr:to>
    <xdr:sp macro="" textlink="">
      <xdr:nvSpPr>
        <xdr:cNvPr id="538" name="楕円 537"/>
        <xdr:cNvSpPr/>
      </xdr:nvSpPr>
      <xdr:spPr>
        <a:xfrm>
          <a:off x="14144625" y="599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157480</xdr:rowOff>
    </xdr:from>
    <xdr:ext cx="534035" cy="248920"/>
    <xdr:sp macro="" textlink="">
      <xdr:nvSpPr>
        <xdr:cNvPr id="539" name="テキスト ボックス 538"/>
        <xdr:cNvSpPr txBox="1"/>
      </xdr:nvSpPr>
      <xdr:spPr>
        <a:xfrm>
          <a:off x="13959840" y="57772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65405</xdr:rowOff>
    </xdr:from>
    <xdr:to xmlns:xdr="http://schemas.openxmlformats.org/drawingml/2006/spreadsheetDrawing">
      <xdr:col>76</xdr:col>
      <xdr:colOff>165100</xdr:colOff>
      <xdr:row>36</xdr:row>
      <xdr:rowOff>163195</xdr:rowOff>
    </xdr:to>
    <xdr:sp macro="" textlink="">
      <xdr:nvSpPr>
        <xdr:cNvPr id="540" name="楕円 539"/>
        <xdr:cNvSpPr/>
      </xdr:nvSpPr>
      <xdr:spPr>
        <a:xfrm>
          <a:off x="13335000" y="601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13970</xdr:rowOff>
    </xdr:from>
    <xdr:ext cx="534035" cy="249555"/>
    <xdr:sp macro="" textlink="">
      <xdr:nvSpPr>
        <xdr:cNvPr id="541" name="テキスト ボックス 540"/>
        <xdr:cNvSpPr txBox="1"/>
      </xdr:nvSpPr>
      <xdr:spPr>
        <a:xfrm>
          <a:off x="13134340" y="57988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99695</xdr:rowOff>
    </xdr:from>
    <xdr:to xmlns:xdr="http://schemas.openxmlformats.org/drawingml/2006/spreadsheetDrawing">
      <xdr:col>72</xdr:col>
      <xdr:colOff>38100</xdr:colOff>
      <xdr:row>37</xdr:row>
      <xdr:rowOff>32385</xdr:rowOff>
    </xdr:to>
    <xdr:sp macro="" textlink="">
      <xdr:nvSpPr>
        <xdr:cNvPr id="542" name="楕円 541"/>
        <xdr:cNvSpPr/>
      </xdr:nvSpPr>
      <xdr:spPr>
        <a:xfrm>
          <a:off x="12525375" y="6049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48260</xdr:rowOff>
    </xdr:from>
    <xdr:ext cx="534035" cy="249555"/>
    <xdr:sp macro="" textlink="">
      <xdr:nvSpPr>
        <xdr:cNvPr id="543" name="テキスト ボックス 542"/>
        <xdr:cNvSpPr txBox="1"/>
      </xdr:nvSpPr>
      <xdr:spPr>
        <a:xfrm>
          <a:off x="12324715" y="5833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149860</xdr:rowOff>
    </xdr:from>
    <xdr:to xmlns:xdr="http://schemas.openxmlformats.org/drawingml/2006/spreadsheetDrawing">
      <xdr:col>67</xdr:col>
      <xdr:colOff>101600</xdr:colOff>
      <xdr:row>37</xdr:row>
      <xdr:rowOff>83185</xdr:rowOff>
    </xdr:to>
    <xdr:sp macro="" textlink="">
      <xdr:nvSpPr>
        <xdr:cNvPr id="544" name="楕円 543"/>
        <xdr:cNvSpPr/>
      </xdr:nvSpPr>
      <xdr:spPr>
        <a:xfrm>
          <a:off x="11699875" y="6099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73660</xdr:rowOff>
    </xdr:from>
    <xdr:ext cx="534035" cy="249555"/>
    <xdr:sp macro="" textlink="">
      <xdr:nvSpPr>
        <xdr:cNvPr id="545" name="テキスト ボックス 544"/>
        <xdr:cNvSpPr txBox="1"/>
      </xdr:nvSpPr>
      <xdr:spPr>
        <a:xfrm>
          <a:off x="11515090" y="61887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6" name="正方形/長方形 545"/>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7" name="正方形/長方形 546"/>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9" name="正方形/長方形 548"/>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1" name="正方形/長方形 550"/>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3" name="正方形/長方形 552"/>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4" name="テキスト ボックス 553"/>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5" name="直線コネクタ 554"/>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56" name="テキスト ボックス 555"/>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7" name="直線コネクタ 556"/>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30860" cy="249555"/>
    <xdr:sp macro="" textlink="">
      <xdr:nvSpPr>
        <xdr:cNvPr id="558" name="テキスト ボックス 557"/>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9" name="直線コネクタ 558"/>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60" name="テキスト ボックス 559"/>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1" name="直線コネクタ 56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30860" cy="248920"/>
    <xdr:sp macro="" textlink="">
      <xdr:nvSpPr>
        <xdr:cNvPr id="562" name="テキスト ボックス 561"/>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3" name="直線コネクタ 562"/>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4" name="テキスト ボックス 563"/>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5" name="直線コネクタ 564"/>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66" name="テキスト ボックス 565"/>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8" name="テキスト ボックス 567"/>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59</xdr:row>
      <xdr:rowOff>53340</xdr:rowOff>
    </xdr:to>
    <xdr:cxnSp macro="">
      <xdr:nvCxnSpPr>
        <xdr:cNvPr id="570" name="直線コネクタ 569"/>
        <xdr:cNvCxnSpPr/>
      </xdr:nvCxnSpPr>
      <xdr:spPr>
        <a:xfrm flipV="1">
          <a:off x="14968220" y="849566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57150</xdr:rowOff>
    </xdr:from>
    <xdr:ext cx="534670" cy="248920"/>
    <xdr:sp macro="" textlink="">
      <xdr:nvSpPr>
        <xdr:cNvPr id="571" name="教育費最小値テキスト"/>
        <xdr:cNvSpPr txBox="1"/>
      </xdr:nvSpPr>
      <xdr:spPr>
        <a:xfrm>
          <a:off x="15017750" y="9804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53340</xdr:rowOff>
    </xdr:from>
    <xdr:to xmlns:xdr="http://schemas.openxmlformats.org/drawingml/2006/spreadsheetDrawing">
      <xdr:col>86</xdr:col>
      <xdr:colOff>25400</xdr:colOff>
      <xdr:row>59</xdr:row>
      <xdr:rowOff>53340</xdr:rowOff>
    </xdr:to>
    <xdr:cxnSp macro="">
      <xdr:nvCxnSpPr>
        <xdr:cNvPr id="572" name="直線コネクタ 571"/>
        <xdr:cNvCxnSpPr/>
      </xdr:nvCxnSpPr>
      <xdr:spPr>
        <a:xfrm>
          <a:off x="14881225" y="9800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17780</xdr:rowOff>
    </xdr:from>
    <xdr:ext cx="598805" cy="248920"/>
    <xdr:sp macro="" textlink="">
      <xdr:nvSpPr>
        <xdr:cNvPr id="573" name="教育費最大値テキスト"/>
        <xdr:cNvSpPr txBox="1"/>
      </xdr:nvSpPr>
      <xdr:spPr>
        <a:xfrm>
          <a:off x="15017750" y="82791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74" name="直線コネクタ 573"/>
        <xdr:cNvCxnSpPr/>
      </xdr:nvCxnSpPr>
      <xdr:spPr>
        <a:xfrm>
          <a:off x="14881225" y="8495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104775</xdr:rowOff>
    </xdr:from>
    <xdr:to xmlns:xdr="http://schemas.openxmlformats.org/drawingml/2006/spreadsheetDrawing">
      <xdr:col>85</xdr:col>
      <xdr:colOff>127000</xdr:colOff>
      <xdr:row>57</xdr:row>
      <xdr:rowOff>127000</xdr:rowOff>
    </xdr:to>
    <xdr:cxnSp macro="">
      <xdr:nvCxnSpPr>
        <xdr:cNvPr id="575" name="直線コネクタ 574"/>
        <xdr:cNvCxnSpPr/>
      </xdr:nvCxnSpPr>
      <xdr:spPr>
        <a:xfrm flipV="1">
          <a:off x="14195425" y="9521825"/>
          <a:ext cx="774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40005</xdr:rowOff>
    </xdr:from>
    <xdr:ext cx="534670" cy="249555"/>
    <xdr:sp macro="" textlink="">
      <xdr:nvSpPr>
        <xdr:cNvPr id="576" name="教育費平均値テキスト"/>
        <xdr:cNvSpPr txBox="1"/>
      </xdr:nvSpPr>
      <xdr:spPr>
        <a:xfrm>
          <a:off x="15017750" y="92919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18415</xdr:rowOff>
    </xdr:from>
    <xdr:to xmlns:xdr="http://schemas.openxmlformats.org/drawingml/2006/spreadsheetDrawing">
      <xdr:col>85</xdr:col>
      <xdr:colOff>174625</xdr:colOff>
      <xdr:row>57</xdr:row>
      <xdr:rowOff>116205</xdr:rowOff>
    </xdr:to>
    <xdr:sp macro="" textlink="">
      <xdr:nvSpPr>
        <xdr:cNvPr id="577" name="フローチャート: 判断 576"/>
        <xdr:cNvSpPr/>
      </xdr:nvSpPr>
      <xdr:spPr>
        <a:xfrm>
          <a:off x="14919325" y="94354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118745</xdr:rowOff>
    </xdr:from>
    <xdr:to xmlns:xdr="http://schemas.openxmlformats.org/drawingml/2006/spreadsheetDrawing">
      <xdr:col>81</xdr:col>
      <xdr:colOff>50800</xdr:colOff>
      <xdr:row>57</xdr:row>
      <xdr:rowOff>127000</xdr:rowOff>
    </xdr:to>
    <xdr:cxnSp macro="">
      <xdr:nvCxnSpPr>
        <xdr:cNvPr id="578" name="直線コネクタ 577"/>
        <xdr:cNvCxnSpPr/>
      </xdr:nvCxnSpPr>
      <xdr:spPr>
        <a:xfrm>
          <a:off x="13385800" y="953579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36195</xdr:rowOff>
    </xdr:from>
    <xdr:to xmlns:xdr="http://schemas.openxmlformats.org/drawingml/2006/spreadsheetDrawing">
      <xdr:col>81</xdr:col>
      <xdr:colOff>101600</xdr:colOff>
      <xdr:row>57</xdr:row>
      <xdr:rowOff>133985</xdr:rowOff>
    </xdr:to>
    <xdr:sp macro="" textlink="">
      <xdr:nvSpPr>
        <xdr:cNvPr id="579" name="フローチャート: 判断 578"/>
        <xdr:cNvSpPr/>
      </xdr:nvSpPr>
      <xdr:spPr>
        <a:xfrm>
          <a:off x="14144625" y="945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149860</xdr:rowOff>
    </xdr:from>
    <xdr:ext cx="534035" cy="248920"/>
    <xdr:sp macro="" textlink="">
      <xdr:nvSpPr>
        <xdr:cNvPr id="580" name="テキスト ボックス 579"/>
        <xdr:cNvSpPr txBox="1"/>
      </xdr:nvSpPr>
      <xdr:spPr>
        <a:xfrm>
          <a:off x="13959840" y="9236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118745</xdr:rowOff>
    </xdr:from>
    <xdr:to xmlns:xdr="http://schemas.openxmlformats.org/drawingml/2006/spreadsheetDrawing">
      <xdr:col>76</xdr:col>
      <xdr:colOff>114300</xdr:colOff>
      <xdr:row>58</xdr:row>
      <xdr:rowOff>3810</xdr:rowOff>
    </xdr:to>
    <xdr:cxnSp macro="">
      <xdr:nvCxnSpPr>
        <xdr:cNvPr id="581" name="直線コネクタ 580"/>
        <xdr:cNvCxnSpPr/>
      </xdr:nvCxnSpPr>
      <xdr:spPr>
        <a:xfrm flipV="1">
          <a:off x="12573000" y="953579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62230</xdr:rowOff>
    </xdr:from>
    <xdr:to xmlns:xdr="http://schemas.openxmlformats.org/drawingml/2006/spreadsheetDrawing">
      <xdr:col>76</xdr:col>
      <xdr:colOff>165100</xdr:colOff>
      <xdr:row>57</xdr:row>
      <xdr:rowOff>160020</xdr:rowOff>
    </xdr:to>
    <xdr:sp macro="" textlink="">
      <xdr:nvSpPr>
        <xdr:cNvPr id="582" name="フローチャート: 判断 581"/>
        <xdr:cNvSpPr/>
      </xdr:nvSpPr>
      <xdr:spPr>
        <a:xfrm>
          <a:off x="13335000"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10795</xdr:rowOff>
    </xdr:from>
    <xdr:ext cx="534035" cy="249555"/>
    <xdr:sp macro="" textlink="">
      <xdr:nvSpPr>
        <xdr:cNvPr id="583" name="テキスト ボックス 582"/>
        <xdr:cNvSpPr txBox="1"/>
      </xdr:nvSpPr>
      <xdr:spPr>
        <a:xfrm>
          <a:off x="13134340" y="9262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3810</xdr:rowOff>
    </xdr:from>
    <xdr:to xmlns:xdr="http://schemas.openxmlformats.org/drawingml/2006/spreadsheetDrawing">
      <xdr:col>71</xdr:col>
      <xdr:colOff>174625</xdr:colOff>
      <xdr:row>58</xdr:row>
      <xdr:rowOff>45085</xdr:rowOff>
    </xdr:to>
    <xdr:cxnSp macro="">
      <xdr:nvCxnSpPr>
        <xdr:cNvPr id="584" name="直線コネクタ 583"/>
        <xdr:cNvCxnSpPr/>
      </xdr:nvCxnSpPr>
      <xdr:spPr>
        <a:xfrm flipV="1">
          <a:off x="11750675" y="9585960"/>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164465</xdr:rowOff>
    </xdr:from>
    <xdr:to xmlns:xdr="http://schemas.openxmlformats.org/drawingml/2006/spreadsheetDrawing">
      <xdr:col>72</xdr:col>
      <xdr:colOff>38100</xdr:colOff>
      <xdr:row>57</xdr:row>
      <xdr:rowOff>97155</xdr:rowOff>
    </xdr:to>
    <xdr:sp macro="" textlink="">
      <xdr:nvSpPr>
        <xdr:cNvPr id="585" name="フローチャート: 判断 584"/>
        <xdr:cNvSpPr/>
      </xdr:nvSpPr>
      <xdr:spPr>
        <a:xfrm>
          <a:off x="12525375" y="9416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113030</xdr:rowOff>
    </xdr:from>
    <xdr:ext cx="534035" cy="249555"/>
    <xdr:sp macro="" textlink="">
      <xdr:nvSpPr>
        <xdr:cNvPr id="586" name="テキスト ボックス 585"/>
        <xdr:cNvSpPr txBox="1"/>
      </xdr:nvSpPr>
      <xdr:spPr>
        <a:xfrm>
          <a:off x="12324715" y="91998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36195</xdr:rowOff>
    </xdr:from>
    <xdr:to xmlns:xdr="http://schemas.openxmlformats.org/drawingml/2006/spreadsheetDrawing">
      <xdr:col>67</xdr:col>
      <xdr:colOff>101600</xdr:colOff>
      <xdr:row>57</xdr:row>
      <xdr:rowOff>133985</xdr:rowOff>
    </xdr:to>
    <xdr:sp macro="" textlink="">
      <xdr:nvSpPr>
        <xdr:cNvPr id="587" name="フローチャート: 判断 586"/>
        <xdr:cNvSpPr/>
      </xdr:nvSpPr>
      <xdr:spPr>
        <a:xfrm>
          <a:off x="11699875" y="945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149860</xdr:rowOff>
    </xdr:from>
    <xdr:ext cx="534035" cy="248920"/>
    <xdr:sp macro="" textlink="">
      <xdr:nvSpPr>
        <xdr:cNvPr id="588" name="テキスト ボックス 587"/>
        <xdr:cNvSpPr txBox="1"/>
      </xdr:nvSpPr>
      <xdr:spPr>
        <a:xfrm>
          <a:off x="11515090" y="9236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56515</xdr:rowOff>
    </xdr:from>
    <xdr:to xmlns:xdr="http://schemas.openxmlformats.org/drawingml/2006/spreadsheetDrawing">
      <xdr:col>85</xdr:col>
      <xdr:colOff>174625</xdr:colOff>
      <xdr:row>57</xdr:row>
      <xdr:rowOff>154305</xdr:rowOff>
    </xdr:to>
    <xdr:sp macro="" textlink="">
      <xdr:nvSpPr>
        <xdr:cNvPr id="594" name="楕円 593"/>
        <xdr:cNvSpPr/>
      </xdr:nvSpPr>
      <xdr:spPr>
        <a:xfrm>
          <a:off x="14919325" y="94735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35560</xdr:rowOff>
    </xdr:from>
    <xdr:ext cx="534670" cy="249555"/>
    <xdr:sp macro="" textlink="">
      <xdr:nvSpPr>
        <xdr:cNvPr id="595" name="教育費該当値テキスト"/>
        <xdr:cNvSpPr txBox="1"/>
      </xdr:nvSpPr>
      <xdr:spPr>
        <a:xfrm>
          <a:off x="15017750" y="94526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78105</xdr:rowOff>
    </xdr:from>
    <xdr:to xmlns:xdr="http://schemas.openxmlformats.org/drawingml/2006/spreadsheetDrawing">
      <xdr:col>81</xdr:col>
      <xdr:colOff>101600</xdr:colOff>
      <xdr:row>58</xdr:row>
      <xdr:rowOff>10795</xdr:rowOff>
    </xdr:to>
    <xdr:sp macro="" textlink="">
      <xdr:nvSpPr>
        <xdr:cNvPr id="596" name="楕円 595"/>
        <xdr:cNvSpPr/>
      </xdr:nvSpPr>
      <xdr:spPr>
        <a:xfrm>
          <a:off x="14144625" y="9495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3175</xdr:rowOff>
    </xdr:from>
    <xdr:ext cx="534035" cy="249555"/>
    <xdr:sp macro="" textlink="">
      <xdr:nvSpPr>
        <xdr:cNvPr id="597" name="テキスト ボックス 596"/>
        <xdr:cNvSpPr txBox="1"/>
      </xdr:nvSpPr>
      <xdr:spPr>
        <a:xfrm>
          <a:off x="13959840" y="95853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58</xdr:row>
      <xdr:rowOff>2540</xdr:rowOff>
    </xdr:to>
    <xdr:sp macro="" textlink="">
      <xdr:nvSpPr>
        <xdr:cNvPr id="598" name="楕円 597"/>
        <xdr:cNvSpPr/>
      </xdr:nvSpPr>
      <xdr:spPr>
        <a:xfrm>
          <a:off x="1333500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159385</xdr:rowOff>
    </xdr:from>
    <xdr:ext cx="534035" cy="248920"/>
    <xdr:sp macro="" textlink="">
      <xdr:nvSpPr>
        <xdr:cNvPr id="599" name="テキスト ボックス 598"/>
        <xdr:cNvSpPr txBox="1"/>
      </xdr:nvSpPr>
      <xdr:spPr>
        <a:xfrm>
          <a:off x="13134340" y="95764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120015</xdr:rowOff>
    </xdr:from>
    <xdr:to xmlns:xdr="http://schemas.openxmlformats.org/drawingml/2006/spreadsheetDrawing">
      <xdr:col>72</xdr:col>
      <xdr:colOff>38100</xdr:colOff>
      <xdr:row>58</xdr:row>
      <xdr:rowOff>52705</xdr:rowOff>
    </xdr:to>
    <xdr:sp macro="" textlink="">
      <xdr:nvSpPr>
        <xdr:cNvPr id="600" name="楕円 599"/>
        <xdr:cNvSpPr/>
      </xdr:nvSpPr>
      <xdr:spPr>
        <a:xfrm>
          <a:off x="12525375" y="9537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43815</xdr:rowOff>
    </xdr:from>
    <xdr:ext cx="534035" cy="249555"/>
    <xdr:sp macro="" textlink="">
      <xdr:nvSpPr>
        <xdr:cNvPr id="601" name="テキスト ボックス 600"/>
        <xdr:cNvSpPr txBox="1"/>
      </xdr:nvSpPr>
      <xdr:spPr>
        <a:xfrm>
          <a:off x="12324715" y="96259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161290</xdr:rowOff>
    </xdr:from>
    <xdr:to xmlns:xdr="http://schemas.openxmlformats.org/drawingml/2006/spreadsheetDrawing">
      <xdr:col>67</xdr:col>
      <xdr:colOff>101600</xdr:colOff>
      <xdr:row>58</xdr:row>
      <xdr:rowOff>93980</xdr:rowOff>
    </xdr:to>
    <xdr:sp macro="" textlink="">
      <xdr:nvSpPr>
        <xdr:cNvPr id="602" name="楕円 601"/>
        <xdr:cNvSpPr/>
      </xdr:nvSpPr>
      <xdr:spPr>
        <a:xfrm>
          <a:off x="11699875" y="9578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85725</xdr:rowOff>
    </xdr:from>
    <xdr:ext cx="534035" cy="248920"/>
    <xdr:sp macro="" textlink="">
      <xdr:nvSpPr>
        <xdr:cNvPr id="603" name="テキスト ボックス 602"/>
        <xdr:cNvSpPr txBox="1"/>
      </xdr:nvSpPr>
      <xdr:spPr>
        <a:xfrm>
          <a:off x="11515090" y="9667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2" name="テキスト ボックス 61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14" name="直線コネクタ 61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15" name="テキスト ボックス 614"/>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6" name="直線コネクタ 61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52705</xdr:rowOff>
    </xdr:from>
    <xdr:ext cx="530860" cy="248920"/>
    <xdr:sp macro="" textlink="">
      <xdr:nvSpPr>
        <xdr:cNvPr id="617" name="テキスト ボックス 616"/>
        <xdr:cNvSpPr txBox="1"/>
      </xdr:nvSpPr>
      <xdr:spPr>
        <a:xfrm>
          <a:off x="10930255"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18" name="直線コネクタ 61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107315</xdr:rowOff>
    </xdr:from>
    <xdr:ext cx="530860" cy="249555"/>
    <xdr:sp macro="" textlink="">
      <xdr:nvSpPr>
        <xdr:cNvPr id="619" name="テキスト ボックス 618"/>
        <xdr:cNvSpPr txBox="1"/>
      </xdr:nvSpPr>
      <xdr:spPr>
        <a:xfrm>
          <a:off x="10930255"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20" name="直線コネクタ 61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162560</xdr:rowOff>
    </xdr:from>
    <xdr:ext cx="530860" cy="248920"/>
    <xdr:sp macro="" textlink="">
      <xdr:nvSpPr>
        <xdr:cNvPr id="621" name="テキスト ボックス 620"/>
        <xdr:cNvSpPr txBox="1"/>
      </xdr:nvSpPr>
      <xdr:spPr>
        <a:xfrm>
          <a:off x="10930255"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2" name="直線コネクタ 62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23" name="テキスト ボックス 622"/>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4"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134620</xdr:rowOff>
    </xdr:to>
    <xdr:cxnSp macro="">
      <xdr:nvCxnSpPr>
        <xdr:cNvPr id="625" name="直線コネクタ 624"/>
        <xdr:cNvCxnSpPr/>
      </xdr:nvCxnSpPr>
      <xdr:spPr>
        <a:xfrm flipV="1">
          <a:off x="14968220" y="1157351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9555"/>
    <xdr:sp macro="" textlink="">
      <xdr:nvSpPr>
        <xdr:cNvPr id="626" name="災害復旧費最小値テキスト"/>
        <xdr:cNvSpPr txBox="1"/>
      </xdr:nvSpPr>
      <xdr:spPr>
        <a:xfrm>
          <a:off x="15017750"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27" name="直線コネクタ 626"/>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124460</xdr:rowOff>
    </xdr:from>
    <xdr:ext cx="534670" cy="248920"/>
    <xdr:sp macro="" textlink="">
      <xdr:nvSpPr>
        <xdr:cNvPr id="628" name="災害復旧費最大値テキスト"/>
        <xdr:cNvSpPr txBox="1"/>
      </xdr:nvSpPr>
      <xdr:spPr>
        <a:xfrm>
          <a:off x="15017750" y="11357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29" name="直線コネクタ 628"/>
        <xdr:cNvCxnSpPr/>
      </xdr:nvCxnSpPr>
      <xdr:spPr>
        <a:xfrm>
          <a:off x="14881225" y="11573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140335</xdr:rowOff>
    </xdr:from>
    <xdr:to xmlns:xdr="http://schemas.openxmlformats.org/drawingml/2006/spreadsheetDrawing">
      <xdr:col>85</xdr:col>
      <xdr:colOff>127000</xdr:colOff>
      <xdr:row>77</xdr:row>
      <xdr:rowOff>163195</xdr:rowOff>
    </xdr:to>
    <xdr:cxnSp macro="">
      <xdr:nvCxnSpPr>
        <xdr:cNvPr id="630" name="直線コネクタ 629"/>
        <xdr:cNvCxnSpPr/>
      </xdr:nvCxnSpPr>
      <xdr:spPr>
        <a:xfrm flipV="1">
          <a:off x="14195425" y="12694285"/>
          <a:ext cx="7747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8890</xdr:rowOff>
    </xdr:from>
    <xdr:ext cx="469900" cy="249555"/>
    <xdr:sp macro="" textlink="">
      <xdr:nvSpPr>
        <xdr:cNvPr id="631" name="災害復旧費平均値テキスト"/>
        <xdr:cNvSpPr txBox="1"/>
      </xdr:nvSpPr>
      <xdr:spPr>
        <a:xfrm>
          <a:off x="15017750" y="128930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29845</xdr:rowOff>
    </xdr:from>
    <xdr:to xmlns:xdr="http://schemas.openxmlformats.org/drawingml/2006/spreadsheetDrawing">
      <xdr:col>85</xdr:col>
      <xdr:colOff>174625</xdr:colOff>
      <xdr:row>78</xdr:row>
      <xdr:rowOff>127635</xdr:rowOff>
    </xdr:to>
    <xdr:sp macro="" textlink="">
      <xdr:nvSpPr>
        <xdr:cNvPr id="632" name="フローチャート: 判断 631"/>
        <xdr:cNvSpPr/>
      </xdr:nvSpPr>
      <xdr:spPr>
        <a:xfrm>
          <a:off x="14919325" y="129139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163195</xdr:rowOff>
    </xdr:from>
    <xdr:to xmlns:xdr="http://schemas.openxmlformats.org/drawingml/2006/spreadsheetDrawing">
      <xdr:col>81</xdr:col>
      <xdr:colOff>50800</xdr:colOff>
      <xdr:row>78</xdr:row>
      <xdr:rowOff>127000</xdr:rowOff>
    </xdr:to>
    <xdr:cxnSp macro="">
      <xdr:nvCxnSpPr>
        <xdr:cNvPr id="633" name="直線コネクタ 632"/>
        <xdr:cNvCxnSpPr/>
      </xdr:nvCxnSpPr>
      <xdr:spPr>
        <a:xfrm flipV="1">
          <a:off x="13385800" y="12882245"/>
          <a:ext cx="8096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30480</xdr:rowOff>
    </xdr:from>
    <xdr:to xmlns:xdr="http://schemas.openxmlformats.org/drawingml/2006/spreadsheetDrawing">
      <xdr:col>81</xdr:col>
      <xdr:colOff>101600</xdr:colOff>
      <xdr:row>78</xdr:row>
      <xdr:rowOff>128270</xdr:rowOff>
    </xdr:to>
    <xdr:sp macro="" textlink="">
      <xdr:nvSpPr>
        <xdr:cNvPr id="634" name="フローチャート: 判断 633"/>
        <xdr:cNvSpPr/>
      </xdr:nvSpPr>
      <xdr:spPr>
        <a:xfrm>
          <a:off x="14144625" y="1291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120015</xdr:rowOff>
    </xdr:from>
    <xdr:ext cx="469265" cy="248920"/>
    <xdr:sp macro="" textlink="">
      <xdr:nvSpPr>
        <xdr:cNvPr id="635" name="テキスト ボックス 634"/>
        <xdr:cNvSpPr txBox="1"/>
      </xdr:nvSpPr>
      <xdr:spPr>
        <a:xfrm>
          <a:off x="13976350" y="130041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118110</xdr:rowOff>
    </xdr:from>
    <xdr:to xmlns:xdr="http://schemas.openxmlformats.org/drawingml/2006/spreadsheetDrawing">
      <xdr:col>76</xdr:col>
      <xdr:colOff>114300</xdr:colOff>
      <xdr:row>78</xdr:row>
      <xdr:rowOff>127000</xdr:rowOff>
    </xdr:to>
    <xdr:cxnSp macro="">
      <xdr:nvCxnSpPr>
        <xdr:cNvPr id="636" name="直線コネクタ 635"/>
        <xdr:cNvCxnSpPr/>
      </xdr:nvCxnSpPr>
      <xdr:spPr>
        <a:xfrm>
          <a:off x="12573000" y="1300226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33020</xdr:rowOff>
    </xdr:from>
    <xdr:to xmlns:xdr="http://schemas.openxmlformats.org/drawingml/2006/spreadsheetDrawing">
      <xdr:col>76</xdr:col>
      <xdr:colOff>165100</xdr:colOff>
      <xdr:row>78</xdr:row>
      <xdr:rowOff>130810</xdr:rowOff>
    </xdr:to>
    <xdr:sp macro="" textlink="">
      <xdr:nvSpPr>
        <xdr:cNvPr id="637" name="フローチャート: 判断 636"/>
        <xdr:cNvSpPr/>
      </xdr:nvSpPr>
      <xdr:spPr>
        <a:xfrm>
          <a:off x="13335000" y="1291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146685</xdr:rowOff>
    </xdr:from>
    <xdr:ext cx="469265" cy="249555"/>
    <xdr:sp macro="" textlink="">
      <xdr:nvSpPr>
        <xdr:cNvPr id="638" name="テキスト ボックス 637"/>
        <xdr:cNvSpPr txBox="1"/>
      </xdr:nvSpPr>
      <xdr:spPr>
        <a:xfrm>
          <a:off x="13166725" y="127006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116205</xdr:rowOff>
    </xdr:from>
    <xdr:to xmlns:xdr="http://schemas.openxmlformats.org/drawingml/2006/spreadsheetDrawing">
      <xdr:col>71</xdr:col>
      <xdr:colOff>174625</xdr:colOff>
      <xdr:row>78</xdr:row>
      <xdr:rowOff>118110</xdr:rowOff>
    </xdr:to>
    <xdr:cxnSp macro="">
      <xdr:nvCxnSpPr>
        <xdr:cNvPr id="639" name="直線コネクタ 638"/>
        <xdr:cNvCxnSpPr/>
      </xdr:nvCxnSpPr>
      <xdr:spPr>
        <a:xfrm>
          <a:off x="11750675" y="1300035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156210</xdr:rowOff>
    </xdr:from>
    <xdr:to xmlns:xdr="http://schemas.openxmlformats.org/drawingml/2006/spreadsheetDrawing">
      <xdr:col>72</xdr:col>
      <xdr:colOff>38100</xdr:colOff>
      <xdr:row>78</xdr:row>
      <xdr:rowOff>88900</xdr:rowOff>
    </xdr:to>
    <xdr:sp macro="" textlink="">
      <xdr:nvSpPr>
        <xdr:cNvPr id="640" name="フローチャート: 判断 639"/>
        <xdr:cNvSpPr/>
      </xdr:nvSpPr>
      <xdr:spPr>
        <a:xfrm>
          <a:off x="12525375" y="12875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104775</xdr:rowOff>
    </xdr:from>
    <xdr:ext cx="469265" cy="249555"/>
    <xdr:sp macro="" textlink="">
      <xdr:nvSpPr>
        <xdr:cNvPr id="641" name="テキスト ボックス 640"/>
        <xdr:cNvSpPr txBox="1"/>
      </xdr:nvSpPr>
      <xdr:spPr>
        <a:xfrm>
          <a:off x="12357100" y="12658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12065</xdr:rowOff>
    </xdr:from>
    <xdr:to xmlns:xdr="http://schemas.openxmlformats.org/drawingml/2006/spreadsheetDrawing">
      <xdr:col>67</xdr:col>
      <xdr:colOff>101600</xdr:colOff>
      <xdr:row>78</xdr:row>
      <xdr:rowOff>109855</xdr:rowOff>
    </xdr:to>
    <xdr:sp macro="" textlink="">
      <xdr:nvSpPr>
        <xdr:cNvPr id="642" name="フローチャート: 判断 641"/>
        <xdr:cNvSpPr/>
      </xdr:nvSpPr>
      <xdr:spPr>
        <a:xfrm>
          <a:off x="11699875" y="1289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126365</xdr:rowOff>
    </xdr:from>
    <xdr:ext cx="469265" cy="248920"/>
    <xdr:sp macro="" textlink="">
      <xdr:nvSpPr>
        <xdr:cNvPr id="643" name="テキスト ボックス 642"/>
        <xdr:cNvSpPr txBox="1"/>
      </xdr:nvSpPr>
      <xdr:spPr>
        <a:xfrm>
          <a:off x="11531600" y="12680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4" name="テキスト ボックス 64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5" name="テキスト ボックス 64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6" name="テキスト ボックス 64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7" name="テキスト ボックス 64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8" name="テキスト ボックス 64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92075</xdr:rowOff>
    </xdr:from>
    <xdr:to xmlns:xdr="http://schemas.openxmlformats.org/drawingml/2006/spreadsheetDrawing">
      <xdr:col>85</xdr:col>
      <xdr:colOff>174625</xdr:colOff>
      <xdr:row>77</xdr:row>
      <xdr:rowOff>24765</xdr:rowOff>
    </xdr:to>
    <xdr:sp macro="" textlink="">
      <xdr:nvSpPr>
        <xdr:cNvPr id="649" name="楕円 648"/>
        <xdr:cNvSpPr/>
      </xdr:nvSpPr>
      <xdr:spPr>
        <a:xfrm>
          <a:off x="14919325" y="126460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113665</xdr:rowOff>
    </xdr:from>
    <xdr:ext cx="534670" cy="249555"/>
    <xdr:sp macro="" textlink="">
      <xdr:nvSpPr>
        <xdr:cNvPr id="650" name="災害復旧費該当値テキスト"/>
        <xdr:cNvSpPr txBox="1"/>
      </xdr:nvSpPr>
      <xdr:spPr>
        <a:xfrm>
          <a:off x="15017750" y="125025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114300</xdr:rowOff>
    </xdr:from>
    <xdr:to xmlns:xdr="http://schemas.openxmlformats.org/drawingml/2006/spreadsheetDrawing">
      <xdr:col>81</xdr:col>
      <xdr:colOff>101600</xdr:colOff>
      <xdr:row>78</xdr:row>
      <xdr:rowOff>46990</xdr:rowOff>
    </xdr:to>
    <xdr:sp macro="" textlink="">
      <xdr:nvSpPr>
        <xdr:cNvPr id="651" name="楕円 650"/>
        <xdr:cNvSpPr/>
      </xdr:nvSpPr>
      <xdr:spPr>
        <a:xfrm>
          <a:off x="14144625" y="1283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62865</xdr:rowOff>
    </xdr:from>
    <xdr:ext cx="469265" cy="248920"/>
    <xdr:sp macro="" textlink="">
      <xdr:nvSpPr>
        <xdr:cNvPr id="652" name="テキスト ボックス 651"/>
        <xdr:cNvSpPr txBox="1"/>
      </xdr:nvSpPr>
      <xdr:spPr>
        <a:xfrm>
          <a:off x="13976350" y="12616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77470</xdr:rowOff>
    </xdr:from>
    <xdr:to xmlns:xdr="http://schemas.openxmlformats.org/drawingml/2006/spreadsheetDrawing">
      <xdr:col>76</xdr:col>
      <xdr:colOff>165100</xdr:colOff>
      <xdr:row>79</xdr:row>
      <xdr:rowOff>10160</xdr:rowOff>
    </xdr:to>
    <xdr:sp macro="" textlink="">
      <xdr:nvSpPr>
        <xdr:cNvPr id="653" name="楕円 652"/>
        <xdr:cNvSpPr/>
      </xdr:nvSpPr>
      <xdr:spPr>
        <a:xfrm>
          <a:off x="13335000" y="1296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1905</xdr:rowOff>
    </xdr:from>
    <xdr:ext cx="377825" cy="249555"/>
    <xdr:sp macro="" textlink="">
      <xdr:nvSpPr>
        <xdr:cNvPr id="654" name="テキスト ボックス 653"/>
        <xdr:cNvSpPr txBox="1"/>
      </xdr:nvSpPr>
      <xdr:spPr>
        <a:xfrm>
          <a:off x="13212445" y="1305115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69215</xdr:rowOff>
    </xdr:from>
    <xdr:to xmlns:xdr="http://schemas.openxmlformats.org/drawingml/2006/spreadsheetDrawing">
      <xdr:col>72</xdr:col>
      <xdr:colOff>38100</xdr:colOff>
      <xdr:row>79</xdr:row>
      <xdr:rowOff>1905</xdr:rowOff>
    </xdr:to>
    <xdr:sp macro="" textlink="">
      <xdr:nvSpPr>
        <xdr:cNvPr id="655" name="楕円 654"/>
        <xdr:cNvSpPr/>
      </xdr:nvSpPr>
      <xdr:spPr>
        <a:xfrm>
          <a:off x="12525375" y="12953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78</xdr:row>
      <xdr:rowOff>158750</xdr:rowOff>
    </xdr:from>
    <xdr:ext cx="378460" cy="248920"/>
    <xdr:sp macro="" textlink="">
      <xdr:nvSpPr>
        <xdr:cNvPr id="656" name="テキスト ボックス 655"/>
        <xdr:cNvSpPr txBox="1"/>
      </xdr:nvSpPr>
      <xdr:spPr>
        <a:xfrm>
          <a:off x="12398375" y="130429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67310</xdr:rowOff>
    </xdr:from>
    <xdr:to xmlns:xdr="http://schemas.openxmlformats.org/drawingml/2006/spreadsheetDrawing">
      <xdr:col>67</xdr:col>
      <xdr:colOff>101600</xdr:colOff>
      <xdr:row>78</xdr:row>
      <xdr:rowOff>165100</xdr:rowOff>
    </xdr:to>
    <xdr:sp macro="" textlink="">
      <xdr:nvSpPr>
        <xdr:cNvPr id="657" name="楕円 656"/>
        <xdr:cNvSpPr/>
      </xdr:nvSpPr>
      <xdr:spPr>
        <a:xfrm>
          <a:off x="11699875" y="1295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156845</xdr:rowOff>
    </xdr:from>
    <xdr:ext cx="377825" cy="248920"/>
    <xdr:sp macro="" textlink="">
      <xdr:nvSpPr>
        <xdr:cNvPr id="658" name="テキスト ボックス 657"/>
        <xdr:cNvSpPr txBox="1"/>
      </xdr:nvSpPr>
      <xdr:spPr>
        <a:xfrm>
          <a:off x="11577320" y="1304099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9" name="正方形/長方形 65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0" name="正方形/長方形 65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2" name="正方形/長方形 66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4" name="正方形/長方形 66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6" name="正方形/長方形 66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7" name="テキスト ボックス 66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8" name="直線コネクタ 66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9" name="直線コネクタ 668"/>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0" name="テキスト ボックス 669"/>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71" name="直線コネクタ 670"/>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2" name="テキスト ボックス 671"/>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3" name="直線コネクタ 672"/>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4" name="テキスト ボックス 673"/>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5" name="直線コネクタ 674"/>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6" name="テキスト ボックス 675"/>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7" name="直線コネクタ 676"/>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78" name="テキスト ボックス 677"/>
        <xdr:cNvSpPr txBox="1"/>
      </xdr:nvSpPr>
      <xdr:spPr>
        <a:xfrm>
          <a:off x="1093025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9" name="直線コネクタ 678"/>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80" name="テキスト ボックス 679"/>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1" name="直線コネクタ 68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2" name="テキスト ボックス 68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81915</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4968220" y="1478216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90805</xdr:rowOff>
    </xdr:from>
    <xdr:ext cx="534670" cy="258445"/>
    <xdr:sp macro="" textlink="">
      <xdr:nvSpPr>
        <xdr:cNvPr id="685" name="公債費最小値テキスト"/>
        <xdr:cNvSpPr txBox="1"/>
      </xdr:nvSpPr>
      <xdr:spPr>
        <a:xfrm>
          <a:off x="15017750" y="16321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4881225" y="16317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30480</xdr:rowOff>
    </xdr:from>
    <xdr:ext cx="598805" cy="248920"/>
    <xdr:sp macro="" textlink="">
      <xdr:nvSpPr>
        <xdr:cNvPr id="687" name="公債費最大値テキスト"/>
        <xdr:cNvSpPr txBox="1"/>
      </xdr:nvSpPr>
      <xdr:spPr>
        <a:xfrm>
          <a:off x="15017750" y="145656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81915</xdr:rowOff>
    </xdr:from>
    <xdr:to xmlns:xdr="http://schemas.openxmlformats.org/drawingml/2006/spreadsheetDrawing">
      <xdr:col>86</xdr:col>
      <xdr:colOff>25400</xdr:colOff>
      <xdr:row>89</xdr:row>
      <xdr:rowOff>81915</xdr:rowOff>
    </xdr:to>
    <xdr:cxnSp macro="">
      <xdr:nvCxnSpPr>
        <xdr:cNvPr id="688" name="直線コネクタ 687"/>
        <xdr:cNvCxnSpPr/>
      </xdr:nvCxnSpPr>
      <xdr:spPr>
        <a:xfrm>
          <a:off x="14881225" y="1478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26670</xdr:rowOff>
    </xdr:from>
    <xdr:to xmlns:xdr="http://schemas.openxmlformats.org/drawingml/2006/spreadsheetDrawing">
      <xdr:col>85</xdr:col>
      <xdr:colOff>127000</xdr:colOff>
      <xdr:row>94</xdr:row>
      <xdr:rowOff>122555</xdr:rowOff>
    </xdr:to>
    <xdr:cxnSp macro="">
      <xdr:nvCxnSpPr>
        <xdr:cNvPr id="689" name="直線コネクタ 688"/>
        <xdr:cNvCxnSpPr/>
      </xdr:nvCxnSpPr>
      <xdr:spPr>
        <a:xfrm>
          <a:off x="14195425" y="15571470"/>
          <a:ext cx="7747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155575</xdr:rowOff>
    </xdr:from>
    <xdr:ext cx="534670" cy="258445"/>
    <xdr:sp macro="" textlink="">
      <xdr:nvSpPr>
        <xdr:cNvPr id="690" name="公債費平均値テキスト"/>
        <xdr:cNvSpPr txBox="1"/>
      </xdr:nvSpPr>
      <xdr:spPr>
        <a:xfrm>
          <a:off x="15017750" y="15700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174625</xdr:colOff>
      <xdr:row>95</xdr:row>
      <xdr:rowOff>107315</xdr:rowOff>
    </xdr:to>
    <xdr:sp macro="" textlink="">
      <xdr:nvSpPr>
        <xdr:cNvPr id="691" name="フローチャート: 判断 690"/>
        <xdr:cNvSpPr/>
      </xdr:nvSpPr>
      <xdr:spPr>
        <a:xfrm>
          <a:off x="14919325" y="1572260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26670</xdr:rowOff>
    </xdr:from>
    <xdr:to xmlns:xdr="http://schemas.openxmlformats.org/drawingml/2006/spreadsheetDrawing">
      <xdr:col>81</xdr:col>
      <xdr:colOff>50800</xdr:colOff>
      <xdr:row>94</xdr:row>
      <xdr:rowOff>39370</xdr:rowOff>
    </xdr:to>
    <xdr:cxnSp macro="">
      <xdr:nvCxnSpPr>
        <xdr:cNvPr id="692" name="直線コネクタ 691"/>
        <xdr:cNvCxnSpPr/>
      </xdr:nvCxnSpPr>
      <xdr:spPr>
        <a:xfrm flipV="1">
          <a:off x="13385800" y="1557147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4144625"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121285</xdr:rowOff>
    </xdr:from>
    <xdr:ext cx="534035" cy="258445"/>
    <xdr:sp macro="" textlink="">
      <xdr:nvSpPr>
        <xdr:cNvPr id="694" name="テキスト ボックス 693"/>
        <xdr:cNvSpPr txBox="1"/>
      </xdr:nvSpPr>
      <xdr:spPr>
        <a:xfrm>
          <a:off x="13959840"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39370</xdr:rowOff>
    </xdr:from>
    <xdr:to xmlns:xdr="http://schemas.openxmlformats.org/drawingml/2006/spreadsheetDrawing">
      <xdr:col>76</xdr:col>
      <xdr:colOff>114300</xdr:colOff>
      <xdr:row>95</xdr:row>
      <xdr:rowOff>16510</xdr:rowOff>
    </xdr:to>
    <xdr:cxnSp macro="">
      <xdr:nvCxnSpPr>
        <xdr:cNvPr id="695" name="直線コネクタ 694"/>
        <xdr:cNvCxnSpPr/>
      </xdr:nvCxnSpPr>
      <xdr:spPr>
        <a:xfrm flipV="1">
          <a:off x="12573000" y="15584170"/>
          <a:ext cx="8128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3335000" y="157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34035" cy="259080"/>
    <xdr:sp macro="" textlink="">
      <xdr:nvSpPr>
        <xdr:cNvPr id="697" name="テキスト ボックス 696"/>
        <xdr:cNvSpPr txBox="1"/>
      </xdr:nvSpPr>
      <xdr:spPr>
        <a:xfrm>
          <a:off x="13134340"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16510</xdr:rowOff>
    </xdr:from>
    <xdr:to xmlns:xdr="http://schemas.openxmlformats.org/drawingml/2006/spreadsheetDrawing">
      <xdr:col>71</xdr:col>
      <xdr:colOff>174625</xdr:colOff>
      <xdr:row>95</xdr:row>
      <xdr:rowOff>41910</xdr:rowOff>
    </xdr:to>
    <xdr:cxnSp macro="">
      <xdr:nvCxnSpPr>
        <xdr:cNvPr id="698" name="直線コネクタ 697"/>
        <xdr:cNvCxnSpPr/>
      </xdr:nvCxnSpPr>
      <xdr:spPr>
        <a:xfrm flipV="1">
          <a:off x="11750675" y="1573276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15875</xdr:rowOff>
    </xdr:to>
    <xdr:sp macro="" textlink="">
      <xdr:nvSpPr>
        <xdr:cNvPr id="699" name="フローチャート: 判断 698"/>
        <xdr:cNvSpPr/>
      </xdr:nvSpPr>
      <xdr:spPr>
        <a:xfrm>
          <a:off x="12525375" y="1580261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6985</xdr:rowOff>
    </xdr:from>
    <xdr:ext cx="534035" cy="258445"/>
    <xdr:sp macro="" textlink="">
      <xdr:nvSpPr>
        <xdr:cNvPr id="700" name="テキスト ボックス 699"/>
        <xdr:cNvSpPr txBox="1"/>
      </xdr:nvSpPr>
      <xdr:spPr>
        <a:xfrm>
          <a:off x="12324715"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5080</xdr:rowOff>
    </xdr:to>
    <xdr:sp macro="" textlink="">
      <xdr:nvSpPr>
        <xdr:cNvPr id="701" name="フローチャート: 判断 700"/>
        <xdr:cNvSpPr/>
      </xdr:nvSpPr>
      <xdr:spPr>
        <a:xfrm>
          <a:off x="11699875" y="157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34035" cy="258445"/>
    <xdr:sp macro="" textlink="">
      <xdr:nvSpPr>
        <xdr:cNvPr id="702" name="テキスト ボックス 701"/>
        <xdr:cNvSpPr txBox="1"/>
      </xdr:nvSpPr>
      <xdr:spPr>
        <a:xfrm>
          <a:off x="11515090" y="15883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6" name="テキスト ボックス 70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71755</xdr:rowOff>
    </xdr:from>
    <xdr:to xmlns:xdr="http://schemas.openxmlformats.org/drawingml/2006/spreadsheetDrawing">
      <xdr:col>85</xdr:col>
      <xdr:colOff>174625</xdr:colOff>
      <xdr:row>95</xdr:row>
      <xdr:rowOff>1905</xdr:rowOff>
    </xdr:to>
    <xdr:sp macro="" textlink="">
      <xdr:nvSpPr>
        <xdr:cNvPr id="708" name="楕円 707"/>
        <xdr:cNvSpPr/>
      </xdr:nvSpPr>
      <xdr:spPr>
        <a:xfrm>
          <a:off x="14919325" y="156165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95250</xdr:rowOff>
    </xdr:from>
    <xdr:ext cx="534670" cy="259080"/>
    <xdr:sp macro="" textlink="">
      <xdr:nvSpPr>
        <xdr:cNvPr id="709" name="公債費該当値テキスト"/>
        <xdr:cNvSpPr txBox="1"/>
      </xdr:nvSpPr>
      <xdr:spPr>
        <a:xfrm>
          <a:off x="15017750" y="1546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147320</xdr:rowOff>
    </xdr:from>
    <xdr:to xmlns:xdr="http://schemas.openxmlformats.org/drawingml/2006/spreadsheetDrawing">
      <xdr:col>81</xdr:col>
      <xdr:colOff>101600</xdr:colOff>
      <xdr:row>94</xdr:row>
      <xdr:rowOff>77470</xdr:rowOff>
    </xdr:to>
    <xdr:sp macro="" textlink="">
      <xdr:nvSpPr>
        <xdr:cNvPr id="710" name="楕円 709"/>
        <xdr:cNvSpPr/>
      </xdr:nvSpPr>
      <xdr:spPr>
        <a:xfrm>
          <a:off x="14144625" y="155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93980</xdr:rowOff>
    </xdr:from>
    <xdr:ext cx="534035" cy="259080"/>
    <xdr:sp macro="" textlink="">
      <xdr:nvSpPr>
        <xdr:cNvPr id="711" name="テキスト ボックス 710"/>
        <xdr:cNvSpPr txBox="1"/>
      </xdr:nvSpPr>
      <xdr:spPr>
        <a:xfrm>
          <a:off x="13959840" y="1529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160020</xdr:rowOff>
    </xdr:from>
    <xdr:to xmlns:xdr="http://schemas.openxmlformats.org/drawingml/2006/spreadsheetDrawing">
      <xdr:col>76</xdr:col>
      <xdr:colOff>165100</xdr:colOff>
      <xdr:row>94</xdr:row>
      <xdr:rowOff>90170</xdr:rowOff>
    </xdr:to>
    <xdr:sp macro="" textlink="">
      <xdr:nvSpPr>
        <xdr:cNvPr id="712" name="楕円 711"/>
        <xdr:cNvSpPr/>
      </xdr:nvSpPr>
      <xdr:spPr>
        <a:xfrm>
          <a:off x="13335000" y="15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106680</xdr:rowOff>
    </xdr:from>
    <xdr:ext cx="534035" cy="259080"/>
    <xdr:sp macro="" textlink="">
      <xdr:nvSpPr>
        <xdr:cNvPr id="713" name="テキスト ボックス 712"/>
        <xdr:cNvSpPr txBox="1"/>
      </xdr:nvSpPr>
      <xdr:spPr>
        <a:xfrm>
          <a:off x="13134340" y="1530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137160</xdr:rowOff>
    </xdr:from>
    <xdr:to xmlns:xdr="http://schemas.openxmlformats.org/drawingml/2006/spreadsheetDrawing">
      <xdr:col>72</xdr:col>
      <xdr:colOff>38100</xdr:colOff>
      <xdr:row>95</xdr:row>
      <xdr:rowOff>67310</xdr:rowOff>
    </xdr:to>
    <xdr:sp macro="" textlink="">
      <xdr:nvSpPr>
        <xdr:cNvPr id="714" name="楕円 713"/>
        <xdr:cNvSpPr/>
      </xdr:nvSpPr>
      <xdr:spPr>
        <a:xfrm>
          <a:off x="12525375" y="15681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83820</xdr:rowOff>
    </xdr:from>
    <xdr:ext cx="534035" cy="259080"/>
    <xdr:sp macro="" textlink="">
      <xdr:nvSpPr>
        <xdr:cNvPr id="715" name="テキスト ボックス 714"/>
        <xdr:cNvSpPr txBox="1"/>
      </xdr:nvSpPr>
      <xdr:spPr>
        <a:xfrm>
          <a:off x="12324715" y="1545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16" name="楕円 715"/>
        <xdr:cNvSpPr/>
      </xdr:nvSpPr>
      <xdr:spPr>
        <a:xfrm>
          <a:off x="11699875" y="157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109220</xdr:rowOff>
    </xdr:from>
    <xdr:ext cx="534035" cy="258445"/>
    <xdr:sp macro="" textlink="">
      <xdr:nvSpPr>
        <xdr:cNvPr id="717" name="テキスト ボックス 716"/>
        <xdr:cNvSpPr txBox="1"/>
      </xdr:nvSpPr>
      <xdr:spPr>
        <a:xfrm>
          <a:off x="11515090" y="1548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8" name="正方形/長方形 71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9" name="正方形/長方形 71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1" name="正方形/長方形 72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3" name="正方形/長方形 72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5" name="正方形/長方形 72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6" name="テキスト ボックス 72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7" name="直線コネクタ 72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8" name="直線コネクタ 727"/>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9" name="テキスト ボックス 728"/>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0" name="直線コネクタ 729"/>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31" name="テキスト ボックス 730"/>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2" name="直線コネクタ 731"/>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33" name="テキスト ボックス 732"/>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4" name="直線コネクタ 733"/>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5" name="テキスト ボックス 734"/>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6" name="直線コネクタ 735"/>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7" name="テキスト ボックス 736"/>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8"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76835</xdr:rowOff>
    </xdr:from>
    <xdr:to xmlns:xdr="http://schemas.openxmlformats.org/drawingml/2006/spreadsheetDrawing">
      <xdr:col>116</xdr:col>
      <xdr:colOff>62865</xdr:colOff>
      <xdr:row>38</xdr:row>
      <xdr:rowOff>134620</xdr:rowOff>
    </xdr:to>
    <xdr:cxnSp macro="">
      <xdr:nvCxnSpPr>
        <xdr:cNvPr id="739" name="直線コネクタ 738"/>
        <xdr:cNvCxnSpPr/>
      </xdr:nvCxnSpPr>
      <xdr:spPr>
        <a:xfrm flipV="1">
          <a:off x="20318095" y="536638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161290</xdr:rowOff>
    </xdr:from>
    <xdr:ext cx="249555" cy="248920"/>
    <xdr:sp macro="" textlink="">
      <xdr:nvSpPr>
        <xdr:cNvPr id="740" name="諸支出金最小値テキスト"/>
        <xdr:cNvSpPr txBox="1"/>
      </xdr:nvSpPr>
      <xdr:spPr>
        <a:xfrm>
          <a:off x="20370800" y="64414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1" name="直線コネクタ 740"/>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26035</xdr:rowOff>
    </xdr:from>
    <xdr:ext cx="534670" cy="248920"/>
    <xdr:sp macro="" textlink="">
      <xdr:nvSpPr>
        <xdr:cNvPr id="742" name="諸支出金最大値テキスト"/>
        <xdr:cNvSpPr txBox="1"/>
      </xdr:nvSpPr>
      <xdr:spPr>
        <a:xfrm>
          <a:off x="20370800" y="51504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76835</xdr:rowOff>
    </xdr:from>
    <xdr:to xmlns:xdr="http://schemas.openxmlformats.org/drawingml/2006/spreadsheetDrawing">
      <xdr:col>116</xdr:col>
      <xdr:colOff>152400</xdr:colOff>
      <xdr:row>32</xdr:row>
      <xdr:rowOff>76835</xdr:rowOff>
    </xdr:to>
    <xdr:cxnSp macro="">
      <xdr:nvCxnSpPr>
        <xdr:cNvPr id="743" name="直線コネクタ 742"/>
        <xdr:cNvCxnSpPr/>
      </xdr:nvCxnSpPr>
      <xdr:spPr>
        <a:xfrm>
          <a:off x="20246975" y="536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4" name="直線コネクタ 743"/>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81915</xdr:rowOff>
    </xdr:from>
    <xdr:ext cx="378460" cy="249555"/>
    <xdr:sp macro="" textlink="">
      <xdr:nvSpPr>
        <xdr:cNvPr id="745" name="諸支出金平均値テキスト"/>
        <xdr:cNvSpPr txBox="1"/>
      </xdr:nvSpPr>
      <xdr:spPr>
        <a:xfrm>
          <a:off x="20370800" y="619696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158115</xdr:rowOff>
    </xdr:to>
    <xdr:sp macro="" textlink="">
      <xdr:nvSpPr>
        <xdr:cNvPr id="746" name="フローチャート: 判断 745"/>
        <xdr:cNvSpPr/>
      </xdr:nvSpPr>
      <xdr:spPr>
        <a:xfrm>
          <a:off x="2026920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7" name="直線コネクタ 746"/>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2540</xdr:rowOff>
    </xdr:to>
    <xdr:sp macro="" textlink="">
      <xdr:nvSpPr>
        <xdr:cNvPr id="748" name="フローチャート: 判断 747"/>
        <xdr:cNvSpPr/>
      </xdr:nvSpPr>
      <xdr:spPr>
        <a:xfrm>
          <a:off x="19510375" y="6350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18415</xdr:rowOff>
    </xdr:from>
    <xdr:ext cx="378460" cy="248920"/>
    <xdr:sp macro="" textlink="">
      <xdr:nvSpPr>
        <xdr:cNvPr id="749" name="テキスト ボックス 748"/>
        <xdr:cNvSpPr txBox="1"/>
      </xdr:nvSpPr>
      <xdr:spPr>
        <a:xfrm>
          <a:off x="19383375" y="61334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50" name="直線コネクタ 749"/>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39</xdr:row>
      <xdr:rowOff>1905</xdr:rowOff>
    </xdr:to>
    <xdr:sp macro="" textlink="">
      <xdr:nvSpPr>
        <xdr:cNvPr id="751" name="フローチャート: 判断 750"/>
        <xdr:cNvSpPr/>
      </xdr:nvSpPr>
      <xdr:spPr>
        <a:xfrm>
          <a:off x="18684875"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17780</xdr:rowOff>
    </xdr:from>
    <xdr:ext cx="377825" cy="248920"/>
    <xdr:sp macro="" textlink="">
      <xdr:nvSpPr>
        <xdr:cNvPr id="752" name="テキスト ボックス 751"/>
        <xdr:cNvSpPr txBox="1"/>
      </xdr:nvSpPr>
      <xdr:spPr>
        <a:xfrm>
          <a:off x="18562320" y="61328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3" name="直線コネクタ 752"/>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15240</xdr:rowOff>
    </xdr:to>
    <xdr:sp macro="" textlink="">
      <xdr:nvSpPr>
        <xdr:cNvPr id="754" name="フローチャート: 判断 753"/>
        <xdr:cNvSpPr/>
      </xdr:nvSpPr>
      <xdr:spPr>
        <a:xfrm>
          <a:off x="17875250" y="63633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31115</xdr:rowOff>
    </xdr:from>
    <xdr:ext cx="313690" cy="248920"/>
    <xdr:sp macro="" textlink="">
      <xdr:nvSpPr>
        <xdr:cNvPr id="755" name="テキスト ボックス 754"/>
        <xdr:cNvSpPr txBox="1"/>
      </xdr:nvSpPr>
      <xdr:spPr>
        <a:xfrm>
          <a:off x="17785080" y="61461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14605</xdr:rowOff>
    </xdr:to>
    <xdr:sp macro="" textlink="">
      <xdr:nvSpPr>
        <xdr:cNvPr id="756" name="フローチャート: 判断 755"/>
        <xdr:cNvSpPr/>
      </xdr:nvSpPr>
      <xdr:spPr>
        <a:xfrm>
          <a:off x="17065625" y="6362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30480</xdr:rowOff>
    </xdr:from>
    <xdr:ext cx="313690" cy="248920"/>
    <xdr:sp macro="" textlink="">
      <xdr:nvSpPr>
        <xdr:cNvPr id="757" name="テキスト ボックス 756"/>
        <xdr:cNvSpPr txBox="1"/>
      </xdr:nvSpPr>
      <xdr:spPr>
        <a:xfrm>
          <a:off x="16959580" y="61455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8" name="テキスト ボックス 757"/>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9" name="テキスト ボックス 758"/>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0" name="テキスト ボックス 759"/>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1" name="テキスト ボックス 760"/>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2" name="テキスト ボックス 761"/>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3" name="楕円 762"/>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49555"/>
    <xdr:sp macro="" textlink="">
      <xdr:nvSpPr>
        <xdr:cNvPr id="764" name="諸支出金該当値テキスト"/>
        <xdr:cNvSpPr txBox="1"/>
      </xdr:nvSpPr>
      <xdr:spPr>
        <a:xfrm>
          <a:off x="20370800" y="63188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5" name="楕円 764"/>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6" name="テキスト ボックス 765"/>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7" name="楕円 766"/>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8" name="テキスト ボックス 767"/>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9" name="楕円 768"/>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70" name="テキスト ボックス 769"/>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1" name="楕円 770"/>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2" name="テキスト ボックス 771"/>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3" name="正方形/長方形 772"/>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4" name="正方形/長方形 773"/>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6" name="正方形/長方形 775"/>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8" name="正方形/長方形 777"/>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0" name="正方形/長方形 779"/>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1" name="テキスト ボックス 780"/>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2" name="直線コネクタ 781"/>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3" name="直線コネクタ 782"/>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84" name="テキスト ボックス 783"/>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5" name="直線コネクタ 784"/>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6" name="テキスト ボックス 785"/>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7"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8" name="直線コネクタ 787"/>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9"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0" name="直線コネクタ 78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1"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2" name="直線コネクタ 791"/>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3" name="直線コネクタ 792"/>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4"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5" name="フローチャート: 判断 794"/>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6" name="直線コネクタ 795"/>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7" name="フローチャート: 判断 796"/>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8" name="テキスト ボックス 797"/>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9" name="直線コネクタ 798"/>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0" name="フローチャート: 判断 799"/>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1" name="テキスト ボックス 800"/>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2" name="直線コネクタ 801"/>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3" name="フローチャート: 判断 802"/>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4" name="テキスト ボックス 803"/>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5" name="フローチャート: 判断 804"/>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6" name="テキスト ボックス 805"/>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7" name="テキスト ボックス 806"/>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8" name="テキスト ボックス 807"/>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9" name="テキスト ボックス 808"/>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0" name="テキスト ボックス 809"/>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1" name="テキスト ボックス 810"/>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2" name="楕円 811"/>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3"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4" name="楕円 813"/>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5" name="テキスト ボックス 814"/>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6" name="楕円 815"/>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7" name="テキスト ボックス 816"/>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8" name="楕円 817"/>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9" name="テキスト ボックス 818"/>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0" name="楕円 819"/>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1" name="テキスト ボックス 820"/>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総務費は住民一人当たり</a:t>
          </a:r>
          <a:r>
            <a:rPr kumimoji="1" lang="en-US" altLang="ja-JP" sz="1300">
              <a:solidFill>
                <a:sysClr val="windowText" lastClr="000000"/>
              </a:solidFill>
              <a:latin typeface="ＭＳ Ｐゴシック"/>
              <a:ea typeface="ＭＳ Ｐゴシック"/>
            </a:rPr>
            <a:t>109,608</a:t>
          </a:r>
          <a:r>
            <a:rPr kumimoji="1" lang="ja-JP" altLang="en-US" sz="1300">
              <a:solidFill>
                <a:sysClr val="windowText" lastClr="000000"/>
              </a:solidFill>
              <a:latin typeface="ＭＳ Ｐゴシック"/>
              <a:ea typeface="ＭＳ Ｐゴシック"/>
            </a:rPr>
            <a:t>円となっており、類似団体と比較して</a:t>
          </a:r>
          <a:r>
            <a:rPr kumimoji="1" lang="en-US" altLang="ja-JP" sz="1300">
              <a:solidFill>
                <a:sysClr val="windowText" lastClr="000000"/>
              </a:solidFill>
              <a:latin typeface="ＭＳ Ｐゴシック"/>
              <a:ea typeface="ＭＳ Ｐゴシック"/>
            </a:rPr>
            <a:t>36,242</a:t>
          </a:r>
          <a:r>
            <a:rPr kumimoji="1" lang="ja-JP" altLang="en-US" sz="1300">
              <a:solidFill>
                <a:sysClr val="windowText" lastClr="000000"/>
              </a:solidFill>
              <a:latin typeface="ＭＳ Ｐゴシック"/>
              <a:ea typeface="ＭＳ Ｐゴシック"/>
            </a:rPr>
            <a:t>円上回った。これは大館駅周辺整備事業の増加によるものである。</a:t>
          </a:r>
        </a:p>
        <a:p>
          <a:r>
            <a:rPr kumimoji="1" lang="ja-JP" altLang="en-US" sz="1300">
              <a:solidFill>
                <a:sysClr val="windowText" lastClr="000000"/>
              </a:solidFill>
              <a:latin typeface="ＭＳ Ｐゴシック"/>
              <a:ea typeface="ＭＳ Ｐゴシック"/>
            </a:rPr>
            <a:t>民生費は住民一人当たり</a:t>
          </a:r>
          <a:r>
            <a:rPr kumimoji="1" lang="en-US" altLang="ja-JP" sz="1300">
              <a:solidFill>
                <a:sysClr val="windowText" lastClr="000000"/>
              </a:solidFill>
              <a:latin typeface="ＭＳ Ｐゴシック"/>
              <a:ea typeface="ＭＳ Ｐゴシック"/>
            </a:rPr>
            <a:t>203,286</a:t>
          </a:r>
          <a:r>
            <a:rPr kumimoji="1" lang="ja-JP" altLang="en-US" sz="1300">
              <a:solidFill>
                <a:sysClr val="windowText" lastClr="000000"/>
              </a:solidFill>
              <a:latin typeface="ＭＳ Ｐゴシック"/>
              <a:ea typeface="ＭＳ Ｐゴシック"/>
            </a:rPr>
            <a:t>円となっており、類似団体と比較して</a:t>
          </a:r>
          <a:r>
            <a:rPr kumimoji="1" lang="en-US" altLang="ja-JP" sz="1300">
              <a:solidFill>
                <a:sysClr val="windowText" lastClr="000000"/>
              </a:solidFill>
              <a:latin typeface="ＭＳ Ｐゴシック"/>
              <a:ea typeface="ＭＳ Ｐゴシック"/>
            </a:rPr>
            <a:t>25,440</a:t>
          </a:r>
          <a:r>
            <a:rPr kumimoji="1" lang="ja-JP" altLang="en-US" sz="1300">
              <a:solidFill>
                <a:sysClr val="windowText" lastClr="000000"/>
              </a:solidFill>
              <a:latin typeface="ＭＳ Ｐゴシック"/>
              <a:ea typeface="ＭＳ Ｐゴシック"/>
            </a:rPr>
            <a:t>円上回った。これは電力・ガス・食料品等価格高騰緊急支援給付金事業費の増加によるものである。</a:t>
          </a:r>
        </a:p>
        <a:p>
          <a:r>
            <a:rPr kumimoji="1" lang="ja-JP" altLang="en-US" sz="1300">
              <a:solidFill>
                <a:sysClr val="windowText" lastClr="000000"/>
              </a:solidFill>
              <a:latin typeface="ＭＳ Ｐゴシック"/>
              <a:ea typeface="ＭＳ Ｐゴシック"/>
            </a:rPr>
            <a:t>衛生費は住民一人当たり</a:t>
          </a:r>
          <a:r>
            <a:rPr kumimoji="1" lang="en-US" altLang="ja-JP" sz="1300">
              <a:solidFill>
                <a:sysClr val="windowText" lastClr="000000"/>
              </a:solidFill>
              <a:latin typeface="ＭＳ Ｐゴシック"/>
              <a:ea typeface="ＭＳ Ｐゴシック"/>
            </a:rPr>
            <a:t>72,645</a:t>
          </a:r>
          <a:r>
            <a:rPr kumimoji="1" lang="ja-JP" altLang="en-US" sz="1300">
              <a:solidFill>
                <a:sysClr val="windowText" lastClr="000000"/>
              </a:solidFill>
              <a:latin typeface="ＭＳ Ｐゴシック"/>
              <a:ea typeface="ＭＳ Ｐゴシック"/>
            </a:rPr>
            <a:t>円となっており、類似団体と比較して</a:t>
          </a:r>
          <a:r>
            <a:rPr kumimoji="1" lang="en-US" altLang="ja-JP" sz="1300">
              <a:solidFill>
                <a:sysClr val="windowText" lastClr="000000"/>
              </a:solidFill>
              <a:latin typeface="ＭＳ Ｐゴシック"/>
              <a:ea typeface="ＭＳ Ｐゴシック"/>
            </a:rPr>
            <a:t>28,365</a:t>
          </a:r>
          <a:r>
            <a:rPr kumimoji="1" lang="ja-JP" altLang="en-US" sz="1300">
              <a:solidFill>
                <a:sysClr val="windowText" lastClr="000000"/>
              </a:solidFill>
              <a:latin typeface="ＭＳ Ｐゴシック"/>
              <a:ea typeface="ＭＳ Ｐゴシック"/>
            </a:rPr>
            <a:t>円上回った。これは斎場建設事業の増加によるものである。</a:t>
          </a:r>
        </a:p>
        <a:p>
          <a:r>
            <a:rPr kumimoji="1" lang="ja-JP" altLang="en-US" sz="1300">
              <a:solidFill>
                <a:sysClr val="windowText" lastClr="000000"/>
              </a:solidFill>
              <a:latin typeface="ＭＳ Ｐゴシック"/>
              <a:ea typeface="ＭＳ Ｐゴシック"/>
            </a:rPr>
            <a:t>商工費は住民一人当たり</a:t>
          </a:r>
          <a:r>
            <a:rPr kumimoji="1" lang="en-US" altLang="ja-JP" sz="1300">
              <a:solidFill>
                <a:sysClr val="windowText" lastClr="000000"/>
              </a:solidFill>
              <a:latin typeface="ＭＳ Ｐゴシック"/>
              <a:ea typeface="ＭＳ Ｐゴシック"/>
            </a:rPr>
            <a:t>26,374</a:t>
          </a:r>
          <a:r>
            <a:rPr kumimoji="1" lang="ja-JP" altLang="en-US" sz="1300">
              <a:solidFill>
                <a:sysClr val="windowText" lastClr="000000"/>
              </a:solidFill>
              <a:latin typeface="ＭＳ Ｐゴシック"/>
              <a:ea typeface="ＭＳ Ｐゴシック"/>
            </a:rPr>
            <a:t>円となっており、類似団体と比較して</a:t>
          </a:r>
          <a:r>
            <a:rPr kumimoji="1" lang="en-US" altLang="ja-JP" sz="1300">
              <a:solidFill>
                <a:sysClr val="windowText" lastClr="000000"/>
              </a:solidFill>
              <a:latin typeface="ＭＳ Ｐゴシック"/>
              <a:ea typeface="ＭＳ Ｐゴシック"/>
            </a:rPr>
            <a:t>11,460</a:t>
          </a:r>
          <a:r>
            <a:rPr kumimoji="1" lang="ja-JP" altLang="en-US" sz="1300">
              <a:solidFill>
                <a:sysClr val="windowText" lastClr="000000"/>
              </a:solidFill>
              <a:latin typeface="ＭＳ Ｐゴシック"/>
              <a:ea typeface="ＭＳ Ｐゴシック"/>
            </a:rPr>
            <a:t>円上回った。これはハチ公誕生１００年プロジェクトの増加によるものである。</a:t>
          </a:r>
        </a:p>
        <a:p>
          <a:r>
            <a:rPr kumimoji="1" lang="ja-JP" altLang="en-US" sz="1300">
              <a:solidFill>
                <a:sysClr val="windowText" lastClr="000000"/>
              </a:solidFill>
              <a:latin typeface="ＭＳ Ｐゴシック"/>
              <a:ea typeface="ＭＳ Ｐゴシック"/>
            </a:rPr>
            <a:t>災害復旧費は住民一人当たり</a:t>
          </a:r>
          <a:r>
            <a:rPr kumimoji="1" lang="en-US" altLang="ja-JP" sz="1300">
              <a:solidFill>
                <a:sysClr val="windowText" lastClr="000000"/>
              </a:solidFill>
              <a:latin typeface="ＭＳ Ｐゴシック"/>
              <a:ea typeface="ＭＳ Ｐゴシック"/>
            </a:rPr>
            <a:t>14,735</a:t>
          </a:r>
          <a:r>
            <a:rPr kumimoji="1" lang="ja-JP" altLang="en-US" sz="1300">
              <a:solidFill>
                <a:sysClr val="windowText" lastClr="000000"/>
              </a:solidFill>
              <a:latin typeface="ＭＳ Ｐゴシック"/>
              <a:ea typeface="ＭＳ Ｐゴシック"/>
            </a:rPr>
            <a:t>円となっており、類似団体と比較して</a:t>
          </a:r>
          <a:r>
            <a:rPr kumimoji="1" lang="en-US" altLang="ja-JP" sz="1300">
              <a:solidFill>
                <a:sysClr val="windowText" lastClr="000000"/>
              </a:solidFill>
              <a:latin typeface="ＭＳ Ｐゴシック"/>
              <a:ea typeface="ＭＳ Ｐゴシック"/>
            </a:rPr>
            <a:t>12,200</a:t>
          </a:r>
          <a:r>
            <a:rPr kumimoji="1" lang="ja-JP" altLang="en-US" sz="1300">
              <a:solidFill>
                <a:sysClr val="windowText" lastClr="000000"/>
              </a:solidFill>
              <a:latin typeface="ＭＳ Ｐゴシック"/>
              <a:ea typeface="ＭＳ Ｐゴシック"/>
            </a:rPr>
            <a:t>円上回った。これは豪雨災害に伴う農業施設、林業施設、公共土木施設災害復旧事業の増加によるものである。</a:t>
          </a:r>
        </a:p>
        <a:p>
          <a:r>
            <a:rPr kumimoji="1" lang="ja-JP" altLang="en-US" sz="1300">
              <a:solidFill>
                <a:sysClr val="windowText" lastClr="000000"/>
              </a:solidFill>
              <a:latin typeface="ＭＳ Ｐゴシック"/>
              <a:ea typeface="ＭＳ Ｐゴシック"/>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1050">
              <a:solidFill>
                <a:sysClr val="windowText" lastClr="000000"/>
              </a:solidFill>
              <a:latin typeface="ＭＳ Ｐゴシック"/>
              <a:ea typeface="ＭＳ Ｐゴシック"/>
            </a:rPr>
            <a:t>基金残高の標準財政規模比は前年度から</a:t>
          </a:r>
          <a:r>
            <a:rPr kumimoji="1" lang="en-US" altLang="ja-JP" sz="1050">
              <a:solidFill>
                <a:sysClr val="windowText" lastClr="000000"/>
              </a:solidFill>
              <a:latin typeface="ＭＳ Ｐゴシック"/>
              <a:ea typeface="ＭＳ Ｐゴシック"/>
            </a:rPr>
            <a:t>0.61</a:t>
          </a:r>
          <a:r>
            <a:rPr kumimoji="1" lang="ja-JP" altLang="en-US" sz="1050">
              <a:solidFill>
                <a:sysClr val="windowText" lastClr="000000"/>
              </a:solidFill>
              <a:latin typeface="ＭＳ Ｐゴシック"/>
              <a:ea typeface="ＭＳ Ｐゴシック"/>
            </a:rPr>
            <a:t>ポイント増加したが、依然一桁台の低い水準である。</a:t>
          </a:r>
          <a:r>
            <a:rPr kumimoji="1" lang="ja-JP" altLang="en-US" sz="1050">
              <a:solidFill>
                <a:srgbClr val="FF0000"/>
              </a:solidFill>
              <a:latin typeface="ＭＳ Ｐゴシック"/>
              <a:ea typeface="ＭＳ Ｐゴシック"/>
            </a:rPr>
            <a:t>　</a:t>
          </a:r>
          <a:endParaRPr kumimoji="1" lang="en-US" altLang="ja-JP" sz="1050">
            <a:solidFill>
              <a:srgbClr val="FF0000"/>
            </a:solidFill>
            <a:latin typeface="ＭＳ Ｐゴシック"/>
            <a:ea typeface="ＭＳ Ｐゴシック"/>
          </a:endParaRPr>
        </a:p>
        <a:p>
          <a:r>
            <a:rPr kumimoji="1" lang="en-US" altLang="ja-JP" sz="1050">
              <a:solidFill>
                <a:srgbClr val="FF0000"/>
              </a:solidFill>
              <a:latin typeface="ＭＳ Ｐゴシック"/>
              <a:ea typeface="ＭＳ Ｐゴシック"/>
            </a:rPr>
            <a:t> </a:t>
          </a:r>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繰越事業が減少したため、繰り越すべき財源が前年度から</a:t>
          </a:r>
          <a:r>
            <a:rPr kumimoji="1" lang="en-US" altLang="ja-JP" sz="1050">
              <a:solidFill>
                <a:sysClr val="windowText" lastClr="000000"/>
              </a:solidFill>
              <a:latin typeface="ＭＳ Ｐゴシック"/>
              <a:ea typeface="ＭＳ Ｐゴシック"/>
            </a:rPr>
            <a:t>48</a:t>
          </a:r>
          <a:r>
            <a:rPr kumimoji="1" lang="ja-JP" altLang="en-US" sz="1050">
              <a:solidFill>
                <a:sysClr val="windowText" lastClr="000000"/>
              </a:solidFill>
              <a:latin typeface="ＭＳ Ｐゴシック"/>
              <a:ea typeface="ＭＳ Ｐゴシック"/>
            </a:rPr>
            <a:t>百万円減少。しかし、道路改良事業や道路除雪事業の国庫支出金など当年度の歳入も減少したため、実質収支が前年度から</a:t>
          </a:r>
          <a:r>
            <a:rPr kumimoji="1" lang="en-US" altLang="ja-JP" sz="1050">
              <a:solidFill>
                <a:sysClr val="windowText" lastClr="000000"/>
              </a:solidFill>
              <a:latin typeface="ＭＳ Ｐゴシック"/>
              <a:ea typeface="ＭＳ Ｐゴシック"/>
            </a:rPr>
            <a:t>87</a:t>
          </a:r>
          <a:r>
            <a:rPr kumimoji="1" lang="ja-JP" altLang="en-US" sz="1050">
              <a:solidFill>
                <a:sysClr val="windowText" lastClr="000000"/>
              </a:solidFill>
              <a:latin typeface="ＭＳ Ｐゴシック"/>
              <a:ea typeface="ＭＳ Ｐゴシック"/>
            </a:rPr>
            <a:t>百万円減少し、標準財政規模に占める割合も</a:t>
          </a:r>
          <a:r>
            <a:rPr kumimoji="1" lang="en-US" altLang="ja-JP" sz="1050">
              <a:solidFill>
                <a:sysClr val="windowText" lastClr="000000"/>
              </a:solidFill>
              <a:latin typeface="ＭＳ Ｐゴシック"/>
              <a:ea typeface="ＭＳ Ｐゴシック"/>
            </a:rPr>
            <a:t>0.47</a:t>
          </a:r>
          <a:r>
            <a:rPr kumimoji="1" lang="ja-JP" altLang="en-US" sz="1050">
              <a:solidFill>
                <a:sysClr val="windowText" lastClr="000000"/>
              </a:solidFill>
              <a:latin typeface="ＭＳ Ｐゴシック"/>
              <a:ea typeface="ＭＳ Ｐゴシック"/>
            </a:rPr>
            <a:t>ポイントの減少となっている。</a:t>
          </a: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実質単年度収支は積立金取り崩し額が前年度から</a:t>
          </a:r>
          <a:r>
            <a:rPr kumimoji="1" lang="en-US" altLang="ja-JP" sz="1050">
              <a:solidFill>
                <a:sysClr val="windowText" lastClr="000000"/>
              </a:solidFill>
              <a:latin typeface="ＭＳ Ｐゴシック"/>
              <a:ea typeface="ＭＳ Ｐゴシック"/>
            </a:rPr>
            <a:t>850</a:t>
          </a:r>
          <a:r>
            <a:rPr kumimoji="1" lang="ja-JP" altLang="en-US" sz="1050">
              <a:solidFill>
                <a:sysClr val="windowText" lastClr="000000"/>
              </a:solidFill>
              <a:latin typeface="ＭＳ Ｐゴシック"/>
              <a:ea typeface="ＭＳ Ｐゴシック"/>
            </a:rPr>
            <a:t>百万円減少したこと等により黒字となり、標準財政規模比は</a:t>
          </a:r>
          <a:r>
            <a:rPr kumimoji="1" lang="en-US" altLang="ja-JP" sz="1050">
              <a:solidFill>
                <a:sysClr val="windowText" lastClr="000000"/>
              </a:solidFill>
              <a:latin typeface="ＭＳ Ｐゴシック"/>
              <a:ea typeface="ＭＳ Ｐゴシック"/>
            </a:rPr>
            <a:t>1.38</a:t>
          </a:r>
          <a:r>
            <a:rPr kumimoji="1" lang="ja-JP" altLang="en-US" sz="1050">
              <a:solidFill>
                <a:sysClr val="windowText" lastClr="000000"/>
              </a:solidFill>
              <a:latin typeface="ＭＳ Ｐゴシック"/>
              <a:ea typeface="ＭＳ Ｐゴシック"/>
            </a:rPr>
            <a:t>ポイント増加し、</a:t>
          </a:r>
          <a:r>
            <a:rPr kumimoji="1" lang="en-US" altLang="ja-JP" sz="1050">
              <a:solidFill>
                <a:sysClr val="windowText" lastClr="000000"/>
              </a:solidFill>
              <a:latin typeface="ＭＳ Ｐゴシック"/>
              <a:ea typeface="ＭＳ Ｐゴシック"/>
            </a:rPr>
            <a:t>0.27</a:t>
          </a:r>
          <a:r>
            <a:rPr kumimoji="1" lang="ja-JP" altLang="en-US" sz="1050">
              <a:solidFill>
                <a:sysClr val="windowText" lastClr="000000"/>
              </a:solidFill>
              <a:latin typeface="ＭＳ Ｐゴシック"/>
              <a:ea typeface="ＭＳ Ｐゴシック"/>
            </a:rPr>
            <a:t>％となっている。</a:t>
          </a:r>
          <a:endParaRPr kumimoji="1" lang="en-US" altLang="ja-JP"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一般会計等の黒字額が減少し、</a:t>
          </a:r>
          <a:r>
            <a:rPr kumimoji="1" lang="ja-JP" altLang="ja-JP" sz="1400">
              <a:solidFill>
                <a:sysClr val="windowText" lastClr="000000"/>
              </a:solidFill>
              <a:effectLst/>
              <a:latin typeface="ＭＳ Ｐゴシック"/>
              <a:ea typeface="ＭＳ Ｐゴシック"/>
              <a:cs typeface="+mn-cs"/>
            </a:rPr>
            <a:t>病院事業会計</a:t>
          </a:r>
          <a:r>
            <a:rPr kumimoji="1" lang="ja-JP" altLang="en-US" sz="1400">
              <a:solidFill>
                <a:sysClr val="windowText" lastClr="000000"/>
              </a:solidFill>
              <a:effectLst/>
              <a:latin typeface="ＭＳ Ｐゴシック"/>
              <a:ea typeface="ＭＳ Ｐゴシック"/>
              <a:cs typeface="+mn-cs"/>
            </a:rPr>
            <a:t>の</a:t>
          </a:r>
          <a:r>
            <a:rPr kumimoji="1" lang="ja-JP" altLang="ja-JP" sz="1400">
              <a:solidFill>
                <a:sysClr val="windowText" lastClr="000000"/>
              </a:solidFill>
              <a:effectLst/>
              <a:latin typeface="ＭＳ Ｐゴシック"/>
              <a:ea typeface="ＭＳ Ｐゴシック"/>
              <a:cs typeface="+mn-cs"/>
            </a:rPr>
            <a:t>赤字</a:t>
          </a:r>
          <a:r>
            <a:rPr kumimoji="1" lang="ja-JP" altLang="en-US" sz="1400">
              <a:solidFill>
                <a:sysClr val="windowText" lastClr="000000"/>
              </a:solidFill>
              <a:effectLst/>
              <a:latin typeface="ＭＳ Ｐゴシック"/>
              <a:ea typeface="ＭＳ Ｐゴシック"/>
              <a:cs typeface="+mn-cs"/>
            </a:rPr>
            <a:t>額が増加したため、</a:t>
          </a:r>
          <a:r>
            <a:rPr kumimoji="1" lang="ja-JP" altLang="en-US" sz="1400">
              <a:solidFill>
                <a:sysClr val="windowText" lastClr="000000"/>
              </a:solidFill>
              <a:latin typeface="ＭＳ ゴシック"/>
              <a:ea typeface="ＭＳ ゴシック"/>
            </a:rPr>
            <a:t>全体として黒字幅が縮小している。</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病院事業会計は、新型コロナウイルス感染症患者のための病床確保等補助金の減少や物価高騰などによる経費の増加により赤字となった。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一般会計は、国庫支出金等の減少により黒字額が減少した。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介護保険特別会計は、介護サービスに係る介護給付費などの増加により黒字額が減少した。</a:t>
          </a:r>
          <a:endParaRPr kumimoji="1" lang="en-US" altLang="ja-JP" sz="1400">
            <a:solidFill>
              <a:sysClr val="windowText" lastClr="00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下水道事業会計は、対象区域拡大により利用料収入は増加したが、流域下水道負担金等による営業費用も増加したため、黒字額は減少した。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今後も各会計で事務事業の見直し等を図り黒字の確保に努め、病院事業では大館市病院事業経営改革プランに基づき経営改善を図る。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solidFill>
                <a:sysClr val="windowText" lastClr="000000"/>
              </a:solidFill>
              <a:latin typeface="ＭＳ ゴシック"/>
              <a:ea typeface="ＭＳ ゴシック"/>
            </a:rPr>
            <a:t>元利償還金は一般単独事業債などの償還終了による減額が元金償還開始額を上回ったことにより前年度と比べて減少した。</a:t>
          </a:r>
        </a:p>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公営企業債の元利償還金に対する繰入金は、下水道事業債の償還終了に伴う繰入金の減少により、前年度と比べて減少した。</a:t>
          </a:r>
        </a:p>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算入公債費等はＰＦＩ事業に伴う施設整備費相当分などが増加したことにより増加した。</a:t>
          </a:r>
        </a:p>
        <a:p>
          <a:r>
            <a:rPr kumimoji="1" lang="ja-JP" altLang="en-US" sz="1200">
              <a:solidFill>
                <a:sysClr val="windowText" lastClr="000000"/>
              </a:solidFill>
              <a:latin typeface="ＭＳ ゴシック"/>
              <a:ea typeface="ＭＳ ゴシック"/>
            </a:rPr>
            <a:t>　この結果、単年度の実質公債費比率は減少したが、過去２年間の比率が上昇傾向にあったため、実質公債費比率は前年度比</a:t>
          </a:r>
          <a:r>
            <a:rPr kumimoji="1" lang="en-US" altLang="ja-JP" sz="1200">
              <a:solidFill>
                <a:sysClr val="windowText" lastClr="000000"/>
              </a:solidFill>
              <a:latin typeface="ＭＳ ゴシック"/>
              <a:ea typeface="ＭＳ ゴシック"/>
            </a:rPr>
            <a:t>0.6</a:t>
          </a:r>
          <a:r>
            <a:rPr kumimoji="1" lang="ja-JP" altLang="en-US" sz="1200">
              <a:solidFill>
                <a:sysClr val="windowText" lastClr="000000"/>
              </a:solidFill>
              <a:latin typeface="ＭＳ ゴシック"/>
              <a:ea typeface="ＭＳ ゴシック"/>
            </a:rPr>
            <a:t>ポイントの増の</a:t>
          </a:r>
          <a:r>
            <a:rPr kumimoji="1" lang="en-US" altLang="ja-JP" sz="1200">
              <a:solidFill>
                <a:sysClr val="windowText" lastClr="000000"/>
              </a:solidFill>
              <a:latin typeface="ＭＳ ゴシック"/>
              <a:ea typeface="ＭＳ ゴシック"/>
            </a:rPr>
            <a:t>9.4</a:t>
          </a:r>
          <a:r>
            <a:rPr kumimoji="1" lang="ja-JP" altLang="en-US" sz="1200">
              <a:solidFill>
                <a:sysClr val="windowText" lastClr="000000"/>
              </a:solidFill>
              <a:latin typeface="ＭＳ ゴシック"/>
              <a:ea typeface="ＭＳ ゴシック"/>
            </a:rPr>
            <a:t>％となった。今後も適正な事業量の管理を行うことで地方債の借入抑制を図る。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solidFill>
                <a:sysClr val="windowText" lastClr="000000"/>
              </a:solidFill>
              <a:latin typeface="ＭＳ Ｐゴシック"/>
              <a:ea typeface="ＭＳ Ｐゴシック"/>
            </a:rPr>
            <a:t>一般会計等に係る地方債の現在高は、新規建設事業の抑制や臨時財政対策債の発行額の減少により減少した。</a:t>
          </a:r>
        </a:p>
        <a:p>
          <a:r>
            <a:rPr kumimoji="1" lang="ja-JP" altLang="en-US" sz="1300">
              <a:solidFill>
                <a:sysClr val="windowText" lastClr="000000"/>
              </a:solidFill>
              <a:latin typeface="ＭＳ Ｐゴシック"/>
              <a:ea typeface="ＭＳ Ｐゴシック"/>
            </a:rPr>
            <a:t>　公営企業債等繰入見込額は、</a:t>
          </a:r>
          <a:r>
            <a:rPr lang="ja-JP" altLang="en-US" sz="1300">
              <a:solidFill>
                <a:sysClr val="windowText" lastClr="000000"/>
              </a:solidFill>
              <a:effectLst/>
              <a:latin typeface="ＭＳ Ｐゴシック"/>
              <a:ea typeface="ＭＳ Ｐゴシック"/>
            </a:rPr>
            <a:t>下水道事業への繰入見込額の増加により増加した。</a:t>
          </a:r>
          <a:endParaRPr lang="en-US"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rPr>
            <a:t>　　退職手当負担見込額は、対象職員数の増加により増加した。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充当可能特定歳入は、公営住宅使用料の減少により減少した。</a:t>
          </a:r>
        </a:p>
        <a:p>
          <a:r>
            <a:rPr kumimoji="1" lang="ja-JP" altLang="en-US" sz="1300">
              <a:solidFill>
                <a:sysClr val="windowText" lastClr="000000"/>
              </a:solidFill>
              <a:latin typeface="ＭＳ Ｐゴシック"/>
              <a:ea typeface="ＭＳ Ｐゴシック"/>
            </a:rPr>
            <a:t>　この結果、将来負担比率は</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ポイント増加して</a:t>
          </a:r>
          <a:r>
            <a:rPr kumimoji="1" lang="en-US" altLang="ja-JP" sz="1300">
              <a:solidFill>
                <a:sysClr val="windowText" lastClr="000000"/>
              </a:solidFill>
              <a:latin typeface="ＭＳ Ｐゴシック"/>
              <a:ea typeface="ＭＳ Ｐゴシック"/>
            </a:rPr>
            <a:t>78.7</a:t>
          </a:r>
          <a:r>
            <a:rPr kumimoji="1" lang="ja-JP" altLang="en-US" sz="1300">
              <a:solidFill>
                <a:sysClr val="windowText" lastClr="000000"/>
              </a:solidFill>
              <a:latin typeface="ＭＳ Ｐゴシック"/>
              <a:ea typeface="ＭＳ Ｐゴシック"/>
            </a:rPr>
            <a:t>％となった。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斎場建設事業による地方債発行額の増加等により比率が上昇することが予想されるが、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財政調整基金は、積立額が取り崩し額を上回ったことにより</a:t>
          </a:r>
          <a:r>
            <a:rPr kumimoji="1" lang="en-US" altLang="ja-JP" sz="1300">
              <a:solidFill>
                <a:sysClr val="windowText" lastClr="000000"/>
              </a:solidFill>
              <a:effectLst/>
              <a:latin typeface="ＭＳ ゴシック"/>
              <a:ea typeface="ＭＳ ゴシック"/>
              <a:cs typeface="+mn-cs"/>
            </a:rPr>
            <a:t>147</a:t>
          </a:r>
          <a:r>
            <a:rPr kumimoji="1" lang="ja-JP" altLang="en-US" sz="1300">
              <a:solidFill>
                <a:sysClr val="windowText" lastClr="000000"/>
              </a:solidFill>
              <a:effectLst/>
              <a:latin typeface="ＭＳ ゴシック"/>
              <a:ea typeface="ＭＳ ゴシック"/>
              <a:cs typeface="+mn-cs"/>
            </a:rPr>
            <a:t>百万円の増加、減債基金は、臨時財政対策債償還基金費分を積み立てたことにより</a:t>
          </a:r>
          <a:r>
            <a:rPr kumimoji="1" lang="en-US" altLang="ja-JP" sz="1300">
              <a:solidFill>
                <a:sysClr val="windowText" lastClr="000000"/>
              </a:solidFill>
              <a:effectLst/>
              <a:latin typeface="ＭＳ ゴシック"/>
              <a:ea typeface="ＭＳ ゴシック"/>
              <a:cs typeface="+mn-cs"/>
            </a:rPr>
            <a:t>95</a:t>
          </a:r>
          <a:r>
            <a:rPr kumimoji="1" lang="ja-JP" altLang="en-US" sz="1300">
              <a:solidFill>
                <a:sysClr val="windowText" lastClr="000000"/>
              </a:solidFill>
              <a:effectLst/>
              <a:latin typeface="ＭＳ ゴシック"/>
              <a:ea typeface="ＭＳ ゴシック"/>
              <a:cs typeface="+mn-cs"/>
            </a:rPr>
            <a:t>百万円増加した。その他特定目的基金では地域振興基金が新型コロナウイルス感染症対策事業への対応により</a:t>
          </a:r>
          <a:r>
            <a:rPr kumimoji="1" lang="en-US" altLang="ja-JP" sz="1300">
              <a:solidFill>
                <a:sysClr val="windowText" lastClr="000000"/>
              </a:solidFill>
              <a:effectLst/>
              <a:latin typeface="ＭＳ ゴシック"/>
              <a:ea typeface="ＭＳ ゴシック"/>
              <a:cs typeface="+mn-cs"/>
            </a:rPr>
            <a:t>69</a:t>
          </a:r>
          <a:r>
            <a:rPr kumimoji="1" lang="ja-JP" altLang="en-US" sz="1300">
              <a:solidFill>
                <a:sysClr val="windowText" lastClr="000000"/>
              </a:solidFill>
              <a:effectLst/>
              <a:latin typeface="ＭＳ ゴシック"/>
              <a:ea typeface="ＭＳ ゴシック"/>
              <a:cs typeface="+mn-cs"/>
            </a:rPr>
            <a:t>百万円の減少、ふるさと応援寄附基金が活用事業の増加により</a:t>
          </a:r>
          <a:r>
            <a:rPr kumimoji="1" lang="en-US" altLang="ja-JP" sz="1300">
              <a:solidFill>
                <a:sysClr val="windowText" lastClr="000000"/>
              </a:solidFill>
              <a:effectLst/>
              <a:latin typeface="ＭＳ ゴシック"/>
              <a:ea typeface="ＭＳ ゴシック"/>
              <a:cs typeface="+mn-cs"/>
            </a:rPr>
            <a:t>134</a:t>
          </a:r>
          <a:r>
            <a:rPr kumimoji="1" lang="ja-JP" altLang="en-US" sz="1300">
              <a:solidFill>
                <a:sysClr val="windowText" lastClr="000000"/>
              </a:solidFill>
              <a:effectLst/>
              <a:latin typeface="ＭＳ ゴシック"/>
              <a:ea typeface="ＭＳ ゴシック"/>
              <a:cs typeface="+mn-cs"/>
            </a:rPr>
            <a:t>百万円減少し、公共施設適正管理基金が道路補修などへの充当により</a:t>
          </a:r>
          <a:r>
            <a:rPr kumimoji="1" lang="en-US" altLang="ja-JP" sz="1300">
              <a:solidFill>
                <a:sysClr val="windowText" lastClr="000000"/>
              </a:solidFill>
              <a:effectLst/>
              <a:latin typeface="ＭＳ ゴシック"/>
              <a:ea typeface="ＭＳ ゴシック"/>
              <a:cs typeface="+mn-cs"/>
            </a:rPr>
            <a:t>55</a:t>
          </a:r>
          <a:r>
            <a:rPr kumimoji="1" lang="ja-JP" altLang="en-US" sz="1300">
              <a:solidFill>
                <a:sysClr val="windowText" lastClr="000000"/>
              </a:solidFill>
              <a:effectLst/>
              <a:latin typeface="ＭＳ ゴシック"/>
              <a:ea typeface="ＭＳ ゴシック"/>
              <a:cs typeface="+mn-cs"/>
            </a:rPr>
            <a:t>百万円の減少となっている。基金全体では</a:t>
          </a:r>
          <a:r>
            <a:rPr kumimoji="1" lang="en-US" altLang="ja-JP" sz="1300">
              <a:solidFill>
                <a:sysClr val="windowText" lastClr="000000"/>
              </a:solidFill>
              <a:effectLst/>
              <a:latin typeface="ＭＳ ゴシック"/>
              <a:ea typeface="ＭＳ ゴシック"/>
              <a:cs typeface="+mn-cs"/>
            </a:rPr>
            <a:t>87</a:t>
          </a:r>
          <a:r>
            <a:rPr kumimoji="1" lang="ja-JP" altLang="en-US" sz="1300">
              <a:solidFill>
                <a:sysClr val="windowText" lastClr="000000"/>
              </a:solidFill>
              <a:effectLst/>
              <a:latin typeface="ＭＳ ゴシック"/>
              <a:ea typeface="ＭＳ ゴシック"/>
              <a:cs typeface="+mn-cs"/>
            </a:rPr>
            <a:t>百万円の減少となっている。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及び減債基金については、今後も同程度以上の残高を維持していく方針。その他特定目的基金については、基金の使途によっては残高の減少が考えられることから、計画的な積み立て等、その運用について適切に行う必要が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・地域振興基金：新市建設計画に基づく地域づくりに要する経費。</a:t>
          </a:r>
        </a:p>
        <a:p>
          <a:r>
            <a:rPr kumimoji="1" lang="ja-JP" altLang="en-US" sz="1300">
              <a:solidFill>
                <a:schemeClr val="dk1"/>
              </a:solidFill>
              <a:effectLst/>
              <a:latin typeface="ＭＳ ゴシック"/>
              <a:ea typeface="ＭＳ ゴシック"/>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p>
        <a:p>
          <a:r>
            <a:rPr kumimoji="1" lang="ja-JP" altLang="en-US" sz="1300">
              <a:solidFill>
                <a:schemeClr val="dk1"/>
              </a:solidFill>
              <a:effectLst/>
              <a:latin typeface="ＭＳ ゴシック"/>
              <a:ea typeface="ＭＳ ゴシック"/>
              <a:cs typeface="+mn-cs"/>
            </a:rPr>
            <a:t>・ふるさと基金：健康で文化的なふるさとづくり（ハード事業を除く）に要する経費。</a:t>
          </a:r>
        </a:p>
        <a:p>
          <a:r>
            <a:rPr kumimoji="1" lang="ja-JP" altLang="en-US" sz="1300">
              <a:solidFill>
                <a:schemeClr val="dk1"/>
              </a:solidFill>
              <a:effectLst/>
              <a:latin typeface="ＭＳ ゴシック"/>
              <a:ea typeface="ＭＳ ゴシック"/>
              <a:cs typeface="+mn-cs"/>
            </a:rPr>
            <a:t>・公共施設適正管理基金：用途を廃止した公共施設の解体及び除去に要する経費や公共施設の維持改修に要する経費。</a:t>
          </a:r>
        </a:p>
        <a:p>
          <a:r>
            <a:rPr kumimoji="1" lang="ja-JP" altLang="en-US" sz="1300">
              <a:solidFill>
                <a:schemeClr val="dk1"/>
              </a:solidFill>
              <a:effectLst/>
              <a:latin typeface="ＭＳ ゴシック"/>
              <a:ea typeface="ＭＳ ゴシック"/>
              <a:cs typeface="+mn-cs"/>
            </a:rPr>
            <a:t>・社会福祉環境整備基金：健康で生きがいのもてる福祉のまちづくりを推進するための経費。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ふるさと応援寄附基金は、寄付額の増に伴い</a:t>
          </a:r>
          <a:r>
            <a:rPr kumimoji="1" lang="en-US" altLang="ja-JP" sz="1300">
              <a:solidFill>
                <a:sysClr val="windowText" lastClr="000000"/>
              </a:solidFill>
              <a:effectLst/>
              <a:latin typeface="ＭＳ ゴシック"/>
              <a:ea typeface="ＭＳ ゴシック"/>
              <a:cs typeface="+mn-cs"/>
            </a:rPr>
            <a:t>1,120</a:t>
          </a:r>
          <a:r>
            <a:rPr kumimoji="1" lang="ja-JP" altLang="en-US" sz="1300">
              <a:solidFill>
                <a:sysClr val="windowText" lastClr="000000"/>
              </a:solidFill>
              <a:effectLst/>
              <a:latin typeface="ＭＳ ゴシック"/>
              <a:ea typeface="ＭＳ ゴシック"/>
              <a:cs typeface="+mn-cs"/>
            </a:rPr>
            <a:t>千円を積み立てたが、ハチ公誕生１００年プロジェクトなど活用事業の増加により、また、公共施設適正管理基金は、</a:t>
          </a:r>
          <a:r>
            <a:rPr kumimoji="1" lang="ja-JP" altLang="ja-JP" sz="1300">
              <a:solidFill>
                <a:sysClr val="windowText" lastClr="000000"/>
              </a:solidFill>
              <a:effectLst/>
              <a:latin typeface="ＭＳ Ｐゴシック"/>
              <a:ea typeface="ＭＳ Ｐゴシック"/>
              <a:cs typeface="+mn-cs"/>
            </a:rPr>
            <a:t>老朽化に伴う維持補修費や建替・解体費用</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増加</a:t>
          </a:r>
          <a:r>
            <a:rPr kumimoji="1" lang="ja-JP" altLang="en-US" sz="1300">
              <a:solidFill>
                <a:sysClr val="windowText" lastClr="000000"/>
              </a:solidFill>
              <a:effectLst/>
              <a:latin typeface="ＭＳ Ｐゴシック"/>
              <a:ea typeface="ＭＳ Ｐゴシック"/>
              <a:cs typeface="+mn-cs"/>
            </a:rPr>
            <a:t>しており</a:t>
          </a:r>
          <a:r>
            <a:rPr kumimoji="1" lang="ja-JP" altLang="en-US" sz="1300">
              <a:solidFill>
                <a:sysClr val="windowText" lastClr="000000"/>
              </a:solidFill>
              <a:effectLst/>
              <a:latin typeface="ＭＳ ゴシック"/>
              <a:ea typeface="ＭＳ ゴシック"/>
              <a:cs typeface="+mn-cs"/>
            </a:rPr>
            <a:t>、</a:t>
          </a:r>
          <a:r>
            <a:rPr kumimoji="1" lang="ja-JP" altLang="ja-JP" sz="1300">
              <a:solidFill>
                <a:sysClr val="windowText" lastClr="000000"/>
              </a:solidFill>
              <a:effectLst/>
              <a:latin typeface="ＭＳ Ｐゴシック"/>
              <a:ea typeface="ＭＳ Ｐゴシック"/>
              <a:cs typeface="+mn-cs"/>
            </a:rPr>
            <a:t>基金残高が減少した。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公共施設の老朽化に伴う維持補修費や建替・解体費用の増加が見込まれるため、公共施設適正管理基金に計画的に積立を行う。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５年度は記録的な小雪であったため、除雪経費に充てる取り崩し額が少額で済んだことから、基金残高が増加した。</a:t>
          </a:r>
          <a:endParaRPr kumimoji="1" lang="ja-JP" altLang="en-US"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物価高騰対策等により、基金の取り崩し額が増加することが懸念されるが、標準財政規模（</a:t>
          </a:r>
          <a:r>
            <a:rPr kumimoji="1" lang="en-US" altLang="ja-JP" sz="1300">
              <a:solidFill>
                <a:sysClr val="windowText" lastClr="000000"/>
              </a:solidFill>
              <a:effectLst/>
              <a:latin typeface="ＭＳ ゴシック"/>
              <a:ea typeface="ＭＳ ゴシック"/>
              <a:cs typeface="+mn-cs"/>
            </a:rPr>
            <a:t>22,048,909</a:t>
          </a:r>
          <a:r>
            <a:rPr kumimoji="1" lang="ja-JP" altLang="en-US" sz="1300">
              <a:solidFill>
                <a:sysClr val="windowText" lastClr="000000"/>
              </a:solidFill>
              <a:effectLst/>
              <a:latin typeface="ＭＳ ゴシック"/>
              <a:ea typeface="ＭＳ ゴシック"/>
              <a:cs typeface="+mn-cs"/>
            </a:rPr>
            <a:t>千円）の</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％（約</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億円）程度を確保できるよう目指していく。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地方償還財源として取り崩しを行ったが、取り崩し額と同額を積み立てたほか、普通交付税再算定の臨時財政対策債償還基金費分を積み立てたため、残高が増加した。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斎場建設事業など大型事業による公債費の増加が見込まれているため、今後の償還に備え財政調整基金と合わせて地方財政法第</a:t>
          </a:r>
          <a:r>
            <a:rPr kumimoji="1" lang="en-US" altLang="ja-JP" sz="1300">
              <a:solidFill>
                <a:sysClr val="windowText" lastClr="000000"/>
              </a:solidFill>
              <a:effectLst/>
              <a:latin typeface="ＭＳ ゴシック"/>
              <a:ea typeface="ＭＳ ゴシック"/>
              <a:cs typeface="+mn-cs"/>
            </a:rPr>
            <a:t>7</a:t>
          </a:r>
          <a:r>
            <a:rPr kumimoji="1" lang="ja-JP" altLang="en-US" sz="1300">
              <a:solidFill>
                <a:sysClr val="windowText" lastClr="000000"/>
              </a:solidFill>
              <a:effectLst/>
              <a:latin typeface="ＭＳ ゴシック"/>
              <a:ea typeface="ＭＳ ゴシック"/>
              <a:cs typeface="+mn-cs"/>
            </a:rPr>
            <a:t>条第１項の規定による額以上の積み立てを行い、標準財政規模（</a:t>
          </a:r>
          <a:r>
            <a:rPr kumimoji="1" lang="en-US" altLang="ja-JP" sz="1300">
              <a:solidFill>
                <a:sysClr val="windowText" lastClr="000000"/>
              </a:solidFill>
              <a:effectLst/>
              <a:latin typeface="ＭＳ ゴシック"/>
              <a:ea typeface="ＭＳ ゴシック"/>
              <a:cs typeface="+mn-cs"/>
            </a:rPr>
            <a:t>22,048,909</a:t>
          </a:r>
          <a:r>
            <a:rPr kumimoji="1" lang="ja-JP" altLang="en-US" sz="1300">
              <a:solidFill>
                <a:sysClr val="windowText" lastClr="000000"/>
              </a:solidFill>
              <a:effectLst/>
              <a:latin typeface="ＭＳ ゴシック"/>
              <a:ea typeface="ＭＳ ゴシック"/>
              <a:cs typeface="+mn-cs"/>
            </a:rPr>
            <a:t>千円）の</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％（約</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億円）程度を確保できるよう目指していく。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113</v>
      </c>
      <c r="M3" s="44"/>
      <c r="N3" s="44"/>
      <c r="O3" s="44"/>
      <c r="P3" s="44"/>
      <c r="Q3" s="44"/>
      <c r="R3" s="94"/>
      <c r="S3" s="94"/>
      <c r="T3" s="94"/>
      <c r="U3" s="94"/>
      <c r="V3" s="112"/>
      <c r="W3" s="127" t="s">
        <v>142</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43631118</v>
      </c>
      <c r="BO4" s="216"/>
      <c r="BP4" s="216"/>
      <c r="BQ4" s="216"/>
      <c r="BR4" s="216"/>
      <c r="BS4" s="216"/>
      <c r="BT4" s="216"/>
      <c r="BU4" s="219"/>
      <c r="BV4" s="213">
        <v>44600264</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7.6</v>
      </c>
      <c r="CU4" s="237"/>
      <c r="CV4" s="237"/>
      <c r="CW4" s="237"/>
      <c r="CX4" s="237"/>
      <c r="CY4" s="237"/>
      <c r="CZ4" s="237"/>
      <c r="DA4" s="245"/>
      <c r="DB4" s="229">
        <v>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71</v>
      </c>
      <c r="AV5" s="139"/>
      <c r="AW5" s="139"/>
      <c r="AX5" s="139"/>
      <c r="AY5" s="190" t="s">
        <v>147</v>
      </c>
      <c r="AZ5" s="198"/>
      <c r="BA5" s="198"/>
      <c r="BB5" s="198"/>
      <c r="BC5" s="198"/>
      <c r="BD5" s="198"/>
      <c r="BE5" s="198"/>
      <c r="BF5" s="198"/>
      <c r="BG5" s="198"/>
      <c r="BH5" s="198"/>
      <c r="BI5" s="198"/>
      <c r="BJ5" s="198"/>
      <c r="BK5" s="198"/>
      <c r="BL5" s="198"/>
      <c r="BM5" s="209"/>
      <c r="BN5" s="214">
        <v>41714100</v>
      </c>
      <c r="BO5" s="217"/>
      <c r="BP5" s="217"/>
      <c r="BQ5" s="217"/>
      <c r="BR5" s="217"/>
      <c r="BS5" s="217"/>
      <c r="BT5" s="217"/>
      <c r="BU5" s="220"/>
      <c r="BV5" s="214">
        <v>42547884</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94.2</v>
      </c>
      <c r="CU5" s="238"/>
      <c r="CV5" s="238"/>
      <c r="CW5" s="238"/>
      <c r="CX5" s="238"/>
      <c r="CY5" s="238"/>
      <c r="CZ5" s="238"/>
      <c r="DA5" s="246"/>
      <c r="DB5" s="230">
        <v>94.2</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168</v>
      </c>
      <c r="AZ6" s="198"/>
      <c r="BA6" s="198"/>
      <c r="BB6" s="198"/>
      <c r="BC6" s="198"/>
      <c r="BD6" s="198"/>
      <c r="BE6" s="198"/>
      <c r="BF6" s="198"/>
      <c r="BG6" s="198"/>
      <c r="BH6" s="198"/>
      <c r="BI6" s="198"/>
      <c r="BJ6" s="198"/>
      <c r="BK6" s="198"/>
      <c r="BL6" s="198"/>
      <c r="BM6" s="209"/>
      <c r="BN6" s="214">
        <v>1917018</v>
      </c>
      <c r="BO6" s="217"/>
      <c r="BP6" s="217"/>
      <c r="BQ6" s="217"/>
      <c r="BR6" s="217"/>
      <c r="BS6" s="217"/>
      <c r="BT6" s="217"/>
      <c r="BU6" s="220"/>
      <c r="BV6" s="214">
        <v>2052380</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94.8</v>
      </c>
      <c r="CU6" s="239"/>
      <c r="CV6" s="239"/>
      <c r="CW6" s="239"/>
      <c r="CX6" s="239"/>
      <c r="CY6" s="239"/>
      <c r="CZ6" s="239"/>
      <c r="DA6" s="247"/>
      <c r="DB6" s="231">
        <v>95.4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71</v>
      </c>
      <c r="AV7" s="139"/>
      <c r="AW7" s="139"/>
      <c r="AX7" s="139"/>
      <c r="AY7" s="190" t="s">
        <v>171</v>
      </c>
      <c r="AZ7" s="198"/>
      <c r="BA7" s="198"/>
      <c r="BB7" s="198"/>
      <c r="BC7" s="198"/>
      <c r="BD7" s="198"/>
      <c r="BE7" s="198"/>
      <c r="BF7" s="198"/>
      <c r="BG7" s="198"/>
      <c r="BH7" s="198"/>
      <c r="BI7" s="198"/>
      <c r="BJ7" s="198"/>
      <c r="BK7" s="198"/>
      <c r="BL7" s="198"/>
      <c r="BM7" s="209"/>
      <c r="BN7" s="214">
        <v>252076</v>
      </c>
      <c r="BO7" s="217"/>
      <c r="BP7" s="217"/>
      <c r="BQ7" s="217"/>
      <c r="BR7" s="217"/>
      <c r="BS7" s="217"/>
      <c r="BT7" s="217"/>
      <c r="BU7" s="220"/>
      <c r="BV7" s="214">
        <v>300205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22048909</v>
      </c>
      <c r="CU7" s="217"/>
      <c r="CV7" s="217"/>
      <c r="CW7" s="217"/>
      <c r="CX7" s="217"/>
      <c r="CY7" s="217"/>
      <c r="CZ7" s="217"/>
      <c r="DA7" s="220"/>
      <c r="DB7" s="214">
        <v>21837166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71</v>
      </c>
      <c r="AV8" s="139"/>
      <c r="AW8" s="139"/>
      <c r="AX8" s="139"/>
      <c r="AY8" s="190" t="s">
        <v>178</v>
      </c>
      <c r="AZ8" s="198"/>
      <c r="BA8" s="198"/>
      <c r="BB8" s="198"/>
      <c r="BC8" s="198"/>
      <c r="BD8" s="198"/>
      <c r="BE8" s="198"/>
      <c r="BF8" s="198"/>
      <c r="BG8" s="198"/>
      <c r="BH8" s="198"/>
      <c r="BI8" s="198"/>
      <c r="BJ8" s="198"/>
      <c r="BK8" s="198"/>
      <c r="BL8" s="198"/>
      <c r="BM8" s="209"/>
      <c r="BN8" s="214">
        <v>1664942</v>
      </c>
      <c r="BO8" s="217"/>
      <c r="BP8" s="217"/>
      <c r="BQ8" s="217"/>
      <c r="BR8" s="217"/>
      <c r="BS8" s="217"/>
      <c r="BT8" s="217"/>
      <c r="BU8" s="220"/>
      <c r="BV8" s="214">
        <v>1752175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69237</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-87233</v>
      </c>
      <c r="BO9" s="217"/>
      <c r="BP9" s="217"/>
      <c r="BQ9" s="217"/>
      <c r="BR9" s="217"/>
      <c r="BS9" s="217"/>
      <c r="BT9" s="217"/>
      <c r="BU9" s="220"/>
      <c r="BV9" s="214">
        <v>-410475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11.6</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74175</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477545</v>
      </c>
      <c r="BO10" s="217"/>
      <c r="BP10" s="217"/>
      <c r="BQ10" s="217"/>
      <c r="BR10" s="217"/>
      <c r="BS10" s="217"/>
      <c r="BT10" s="217"/>
      <c r="BU10" s="220"/>
      <c r="BV10" s="214">
        <v>949855</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131</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190</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400000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66807</v>
      </c>
      <c r="S12" s="108"/>
      <c r="T12" s="108"/>
      <c r="U12" s="108"/>
      <c r="V12" s="120"/>
      <c r="W12" s="132" t="s">
        <v>8</v>
      </c>
      <c r="X12" s="139"/>
      <c r="Y12" s="139"/>
      <c r="Z12" s="139"/>
      <c r="AA12" s="139"/>
      <c r="AB12" s="144"/>
      <c r="AC12" s="148" t="s">
        <v>117</v>
      </c>
      <c r="AD12" s="155"/>
      <c r="AE12" s="155"/>
      <c r="AF12" s="155"/>
      <c r="AG12" s="158"/>
      <c r="AH12" s="148" t="s">
        <v>206</v>
      </c>
      <c r="AI12" s="155"/>
      <c r="AJ12" s="155"/>
      <c r="AK12" s="155"/>
      <c r="AL12" s="170"/>
      <c r="AM12" s="175" t="s">
        <v>207</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331366</v>
      </c>
      <c r="BO12" s="217"/>
      <c r="BP12" s="217"/>
      <c r="BQ12" s="217"/>
      <c r="BR12" s="217"/>
      <c r="BS12" s="217"/>
      <c r="BT12" s="217"/>
      <c r="BU12" s="220"/>
      <c r="BV12" s="214">
        <v>1181211</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66375</v>
      </c>
      <c r="S13" s="109"/>
      <c r="T13" s="109"/>
      <c r="U13" s="109"/>
      <c r="V13" s="121"/>
      <c r="W13" s="130" t="s">
        <v>214</v>
      </c>
      <c r="X13" s="56"/>
      <c r="Y13" s="56"/>
      <c r="Z13" s="56"/>
      <c r="AA13" s="56"/>
      <c r="AB13" s="25"/>
      <c r="AC13" s="72">
        <v>2025</v>
      </c>
      <c r="AD13" s="80"/>
      <c r="AE13" s="80"/>
      <c r="AF13" s="80"/>
      <c r="AG13" s="84"/>
      <c r="AH13" s="72">
        <v>2379</v>
      </c>
      <c r="AI13" s="80"/>
      <c r="AJ13" s="80"/>
      <c r="AK13" s="80"/>
      <c r="AL13" s="118"/>
      <c r="AM13" s="175" t="s">
        <v>217</v>
      </c>
      <c r="AN13" s="58"/>
      <c r="AO13" s="58"/>
      <c r="AP13" s="58"/>
      <c r="AQ13" s="58"/>
      <c r="AR13" s="58"/>
      <c r="AS13" s="58"/>
      <c r="AT13" s="63"/>
      <c r="AU13" s="182" t="s">
        <v>190</v>
      </c>
      <c r="AV13" s="139"/>
      <c r="AW13" s="139"/>
      <c r="AX13" s="139"/>
      <c r="AY13" s="190" t="s">
        <v>220</v>
      </c>
      <c r="AZ13" s="198"/>
      <c r="BA13" s="198"/>
      <c r="BB13" s="198"/>
      <c r="BC13" s="198"/>
      <c r="BD13" s="198"/>
      <c r="BE13" s="198"/>
      <c r="BF13" s="198"/>
      <c r="BG13" s="198"/>
      <c r="BH13" s="198"/>
      <c r="BI13" s="198"/>
      <c r="BJ13" s="198"/>
      <c r="BK13" s="198"/>
      <c r="BL13" s="198"/>
      <c r="BM13" s="209"/>
      <c r="BN13" s="214">
        <v>58946</v>
      </c>
      <c r="BO13" s="217"/>
      <c r="BP13" s="217"/>
      <c r="BQ13" s="217"/>
      <c r="BR13" s="217"/>
      <c r="BS13" s="217"/>
      <c r="BT13" s="217"/>
      <c r="BU13" s="220"/>
      <c r="BV13" s="214">
        <v>-241831</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9.4</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68083</v>
      </c>
      <c r="S14" s="109"/>
      <c r="T14" s="109"/>
      <c r="U14" s="109"/>
      <c r="V14" s="121"/>
      <c r="W14" s="129"/>
      <c r="X14" s="57"/>
      <c r="Y14" s="57"/>
      <c r="Z14" s="57"/>
      <c r="AA14" s="57"/>
      <c r="AB14" s="24"/>
      <c r="AC14" s="149">
        <v>6.2</v>
      </c>
      <c r="AD14" s="156"/>
      <c r="AE14" s="156"/>
      <c r="AF14" s="156"/>
      <c r="AG14" s="159"/>
      <c r="AH14" s="149">
        <v>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78.7</v>
      </c>
      <c r="CU14" s="242"/>
      <c r="CV14" s="242"/>
      <c r="CW14" s="242"/>
      <c r="CX14" s="242"/>
      <c r="CY14" s="242"/>
      <c r="CZ14" s="242"/>
      <c r="DA14" s="250"/>
      <c r="DB14" s="234">
        <v>78.3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67703</v>
      </c>
      <c r="S15" s="109"/>
      <c r="T15" s="109"/>
      <c r="U15" s="109"/>
      <c r="V15" s="121"/>
      <c r="W15" s="130" t="s">
        <v>6</v>
      </c>
      <c r="X15" s="56"/>
      <c r="Y15" s="56"/>
      <c r="Z15" s="56"/>
      <c r="AA15" s="56"/>
      <c r="AB15" s="25"/>
      <c r="AC15" s="72">
        <v>9371</v>
      </c>
      <c r="AD15" s="80"/>
      <c r="AE15" s="80"/>
      <c r="AF15" s="80"/>
      <c r="AG15" s="84"/>
      <c r="AH15" s="72">
        <v>9571</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8462367</v>
      </c>
      <c r="BO15" s="216"/>
      <c r="BP15" s="216"/>
      <c r="BQ15" s="216"/>
      <c r="BR15" s="216"/>
      <c r="BS15" s="216"/>
      <c r="BT15" s="216"/>
      <c r="BU15" s="219"/>
      <c r="BV15" s="213">
        <v>8257534</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28.9</v>
      </c>
      <c r="AD16" s="156"/>
      <c r="AE16" s="156"/>
      <c r="AF16" s="156"/>
      <c r="AG16" s="159"/>
      <c r="AH16" s="149">
        <v>28.2</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19789829</v>
      </c>
      <c r="BO16" s="217"/>
      <c r="BP16" s="217"/>
      <c r="BQ16" s="217"/>
      <c r="BR16" s="217"/>
      <c r="BS16" s="217"/>
      <c r="BT16" s="217"/>
      <c r="BU16" s="220"/>
      <c r="BV16" s="214">
        <v>19472128</v>
      </c>
      <c r="BW16" s="217"/>
      <c r="BX16" s="217"/>
      <c r="BY16" s="217"/>
      <c r="BZ16" s="217"/>
      <c r="CA16" s="217"/>
      <c r="CB16" s="217"/>
      <c r="CC16" s="220"/>
      <c r="CD16" s="192"/>
      <c r="CE16" s="224" t="s">
        <v>234</v>
      </c>
      <c r="CF16" s="224"/>
      <c r="CG16" s="224"/>
      <c r="CH16" s="224"/>
      <c r="CI16" s="224"/>
      <c r="CJ16" s="224"/>
      <c r="CK16" s="224"/>
      <c r="CL16" s="224"/>
      <c r="CM16" s="224"/>
      <c r="CN16" s="224"/>
      <c r="CO16" s="224"/>
      <c r="CP16" s="224"/>
      <c r="CQ16" s="224"/>
      <c r="CR16" s="224"/>
      <c r="CS16" s="227"/>
      <c r="CT16" s="230">
        <v>7.7</v>
      </c>
      <c r="CU16" s="238"/>
      <c r="CV16" s="238"/>
      <c r="CW16" s="238"/>
      <c r="CX16" s="238"/>
      <c r="CY16" s="238"/>
      <c r="CZ16" s="238"/>
      <c r="DA16" s="246"/>
      <c r="DB16" s="230">
        <v>2.5</v>
      </c>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235</v>
      </c>
      <c r="S17" s="110"/>
      <c r="T17" s="110"/>
      <c r="U17" s="110"/>
      <c r="V17" s="122"/>
      <c r="W17" s="130" t="s">
        <v>99</v>
      </c>
      <c r="X17" s="56"/>
      <c r="Y17" s="56"/>
      <c r="Z17" s="56"/>
      <c r="AA17" s="56"/>
      <c r="AB17" s="25"/>
      <c r="AC17" s="72">
        <v>21046</v>
      </c>
      <c r="AD17" s="80"/>
      <c r="AE17" s="80"/>
      <c r="AF17" s="80"/>
      <c r="AG17" s="84"/>
      <c r="AH17" s="72">
        <v>21994</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10594186</v>
      </c>
      <c r="BO17" s="217"/>
      <c r="BP17" s="217"/>
      <c r="BQ17" s="217"/>
      <c r="BR17" s="217"/>
      <c r="BS17" s="217"/>
      <c r="BT17" s="217"/>
      <c r="BU17" s="220"/>
      <c r="BV17" s="214">
        <v>10353806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913.22</v>
      </c>
      <c r="M18" s="70"/>
      <c r="N18" s="70"/>
      <c r="O18" s="70"/>
      <c r="P18" s="70"/>
      <c r="Q18" s="70"/>
      <c r="R18" s="102"/>
      <c r="S18" s="102"/>
      <c r="T18" s="102"/>
      <c r="U18" s="102"/>
      <c r="V18" s="123"/>
      <c r="W18" s="131"/>
      <c r="X18" s="138"/>
      <c r="Y18" s="138"/>
      <c r="Z18" s="138"/>
      <c r="AA18" s="138"/>
      <c r="AB18" s="26"/>
      <c r="AC18" s="150">
        <v>64.900000000000006</v>
      </c>
      <c r="AD18" s="157"/>
      <c r="AE18" s="157"/>
      <c r="AF18" s="157"/>
      <c r="AG18" s="160"/>
      <c r="AH18" s="150">
        <v>64.8</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20845528</v>
      </c>
      <c r="BO18" s="217"/>
      <c r="BP18" s="217"/>
      <c r="BQ18" s="217"/>
      <c r="BR18" s="217"/>
      <c r="BS18" s="217"/>
      <c r="BT18" s="217"/>
      <c r="BU18" s="220"/>
      <c r="BV18" s="214">
        <v>20812393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76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28686768</v>
      </c>
      <c r="BO19" s="217"/>
      <c r="BP19" s="217"/>
      <c r="BQ19" s="217"/>
      <c r="BR19" s="217"/>
      <c r="BS19" s="217"/>
      <c r="BT19" s="217"/>
      <c r="BU19" s="220"/>
      <c r="BV19" s="214">
        <v>29287651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28044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8</v>
      </c>
      <c r="F22" s="56"/>
      <c r="G22" s="56"/>
      <c r="H22" s="56"/>
      <c r="I22" s="56"/>
      <c r="J22" s="56"/>
      <c r="K22" s="25"/>
      <c r="L22" s="50" t="s">
        <v>246</v>
      </c>
      <c r="M22" s="56"/>
      <c r="N22" s="56"/>
      <c r="O22" s="56"/>
      <c r="P22" s="25"/>
      <c r="Q22" s="92" t="s">
        <v>248</v>
      </c>
      <c r="R22" s="104"/>
      <c r="S22" s="104"/>
      <c r="T22" s="104"/>
      <c r="U22" s="104"/>
      <c r="V22" s="125"/>
      <c r="W22" s="133" t="s">
        <v>56</v>
      </c>
      <c r="X22" s="33"/>
      <c r="Y22" s="41"/>
      <c r="Z22" s="50" t="s">
        <v>8</v>
      </c>
      <c r="AA22" s="56"/>
      <c r="AB22" s="56"/>
      <c r="AC22" s="56"/>
      <c r="AD22" s="56"/>
      <c r="AE22" s="56"/>
      <c r="AF22" s="56"/>
      <c r="AG22" s="25"/>
      <c r="AH22" s="163" t="s">
        <v>184</v>
      </c>
      <c r="AI22" s="56"/>
      <c r="AJ22" s="56"/>
      <c r="AK22" s="56"/>
      <c r="AL22" s="25"/>
      <c r="AM22" s="163" t="s">
        <v>249</v>
      </c>
      <c r="AN22" s="178"/>
      <c r="AO22" s="178"/>
      <c r="AP22" s="178"/>
      <c r="AQ22" s="178"/>
      <c r="AR22" s="180"/>
      <c r="AS22" s="92" t="s">
        <v>248</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30308915</v>
      </c>
      <c r="BO22" s="216"/>
      <c r="BP22" s="216"/>
      <c r="BQ22" s="216"/>
      <c r="BR22" s="216"/>
      <c r="BS22" s="216"/>
      <c r="BT22" s="216"/>
      <c r="BU22" s="219"/>
      <c r="BV22" s="213">
        <v>30763252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19102214</v>
      </c>
      <c r="BO23" s="217"/>
      <c r="BP23" s="217"/>
      <c r="BQ23" s="217"/>
      <c r="BR23" s="217"/>
      <c r="BS23" s="217"/>
      <c r="BT23" s="217"/>
      <c r="BU23" s="220"/>
      <c r="BV23" s="214">
        <v>20446174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8520</v>
      </c>
      <c r="R24" s="80"/>
      <c r="S24" s="80"/>
      <c r="T24" s="80"/>
      <c r="U24" s="80"/>
      <c r="V24" s="84"/>
      <c r="W24" s="134"/>
      <c r="X24" s="34"/>
      <c r="Y24" s="42"/>
      <c r="Z24" s="52" t="s">
        <v>258</v>
      </c>
      <c r="AA24" s="58"/>
      <c r="AB24" s="58"/>
      <c r="AC24" s="58"/>
      <c r="AD24" s="58"/>
      <c r="AE24" s="58"/>
      <c r="AF24" s="58"/>
      <c r="AG24" s="63"/>
      <c r="AH24" s="72">
        <v>671</v>
      </c>
      <c r="AI24" s="80"/>
      <c r="AJ24" s="80"/>
      <c r="AK24" s="80"/>
      <c r="AL24" s="84"/>
      <c r="AM24" s="72">
        <v>2081442</v>
      </c>
      <c r="AN24" s="80"/>
      <c r="AO24" s="80"/>
      <c r="AP24" s="80"/>
      <c r="AQ24" s="80"/>
      <c r="AR24" s="84"/>
      <c r="AS24" s="72">
        <v>3102</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18158993</v>
      </c>
      <c r="BO24" s="217"/>
      <c r="BP24" s="217"/>
      <c r="BQ24" s="217"/>
      <c r="BR24" s="217"/>
      <c r="BS24" s="217"/>
      <c r="BT24" s="217"/>
      <c r="BU24" s="220"/>
      <c r="BV24" s="214">
        <v>17496440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233</v>
      </c>
      <c r="F25" s="58"/>
      <c r="G25" s="58"/>
      <c r="H25" s="58"/>
      <c r="I25" s="58"/>
      <c r="J25" s="58"/>
      <c r="K25" s="63"/>
      <c r="L25" s="72">
        <v>2</v>
      </c>
      <c r="M25" s="80"/>
      <c r="N25" s="80"/>
      <c r="O25" s="80"/>
      <c r="P25" s="84"/>
      <c r="Q25" s="72">
        <v>6760</v>
      </c>
      <c r="R25" s="80"/>
      <c r="S25" s="80"/>
      <c r="T25" s="80"/>
      <c r="U25" s="80"/>
      <c r="V25" s="84"/>
      <c r="W25" s="134"/>
      <c r="X25" s="34"/>
      <c r="Y25" s="42"/>
      <c r="Z25" s="52" t="s">
        <v>261</v>
      </c>
      <c r="AA25" s="58"/>
      <c r="AB25" s="58"/>
      <c r="AC25" s="58"/>
      <c r="AD25" s="58"/>
      <c r="AE25" s="58"/>
      <c r="AF25" s="58"/>
      <c r="AG25" s="63"/>
      <c r="AH25" s="72">
        <v>124</v>
      </c>
      <c r="AI25" s="80"/>
      <c r="AJ25" s="80"/>
      <c r="AK25" s="80"/>
      <c r="AL25" s="84"/>
      <c r="AM25" s="72">
        <v>362080</v>
      </c>
      <c r="AN25" s="80"/>
      <c r="AO25" s="80"/>
      <c r="AP25" s="80"/>
      <c r="AQ25" s="80"/>
      <c r="AR25" s="84"/>
      <c r="AS25" s="72">
        <v>2920</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10599942</v>
      </c>
      <c r="BO25" s="216"/>
      <c r="BP25" s="216"/>
      <c r="BQ25" s="216"/>
      <c r="BR25" s="216"/>
      <c r="BS25" s="216"/>
      <c r="BT25" s="216"/>
      <c r="BU25" s="219"/>
      <c r="BV25" s="213">
        <v>10258672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5720</v>
      </c>
      <c r="R26" s="80"/>
      <c r="S26" s="80"/>
      <c r="T26" s="80"/>
      <c r="U26" s="80"/>
      <c r="V26" s="84"/>
      <c r="W26" s="134"/>
      <c r="X26" s="34"/>
      <c r="Y26" s="42"/>
      <c r="Z26" s="52" t="s">
        <v>263</v>
      </c>
      <c r="AA26" s="143"/>
      <c r="AB26" s="143"/>
      <c r="AC26" s="143"/>
      <c r="AD26" s="143"/>
      <c r="AE26" s="143"/>
      <c r="AF26" s="143"/>
      <c r="AG26" s="161"/>
      <c r="AH26" s="72">
        <v>28</v>
      </c>
      <c r="AI26" s="80"/>
      <c r="AJ26" s="80"/>
      <c r="AK26" s="80"/>
      <c r="AL26" s="84"/>
      <c r="AM26" s="72">
        <v>91140</v>
      </c>
      <c r="AN26" s="80"/>
      <c r="AO26" s="80"/>
      <c r="AP26" s="80"/>
      <c r="AQ26" s="80"/>
      <c r="AR26" s="84"/>
      <c r="AS26" s="72">
        <v>3255</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4120</v>
      </c>
      <c r="R27" s="80"/>
      <c r="S27" s="80"/>
      <c r="T27" s="80"/>
      <c r="U27" s="80"/>
      <c r="V27" s="84"/>
      <c r="W27" s="134"/>
      <c r="X27" s="34"/>
      <c r="Y27" s="42"/>
      <c r="Z27" s="52" t="s">
        <v>267</v>
      </c>
      <c r="AA27" s="58"/>
      <c r="AB27" s="58"/>
      <c r="AC27" s="58"/>
      <c r="AD27" s="58"/>
      <c r="AE27" s="58"/>
      <c r="AF27" s="58"/>
      <c r="AG27" s="63"/>
      <c r="AH27" s="72">
        <v>2</v>
      </c>
      <c r="AI27" s="80"/>
      <c r="AJ27" s="80"/>
      <c r="AK27" s="80"/>
      <c r="AL27" s="84"/>
      <c r="AM27" s="72" t="s">
        <v>271</v>
      </c>
      <c r="AN27" s="80"/>
      <c r="AO27" s="80"/>
      <c r="AP27" s="80"/>
      <c r="AQ27" s="80"/>
      <c r="AR27" s="84"/>
      <c r="AS27" s="72" t="s">
        <v>271</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967734</v>
      </c>
      <c r="BO27" s="218"/>
      <c r="BP27" s="218"/>
      <c r="BQ27" s="218"/>
      <c r="BR27" s="218"/>
      <c r="BS27" s="218"/>
      <c r="BT27" s="218"/>
      <c r="BU27" s="221"/>
      <c r="BV27" s="215">
        <v>952728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3750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276</v>
      </c>
      <c r="AZ28" s="201"/>
      <c r="BA28" s="201"/>
      <c r="BB28" s="204"/>
      <c r="BC28" s="189" t="s">
        <v>104</v>
      </c>
      <c r="BD28" s="197"/>
      <c r="BE28" s="197"/>
      <c r="BF28" s="197"/>
      <c r="BG28" s="197"/>
      <c r="BH28" s="197"/>
      <c r="BI28" s="197"/>
      <c r="BJ28" s="197"/>
      <c r="BK28" s="197"/>
      <c r="BL28" s="197"/>
      <c r="BM28" s="208"/>
      <c r="BN28" s="213">
        <v>1268510</v>
      </c>
      <c r="BO28" s="216"/>
      <c r="BP28" s="216"/>
      <c r="BQ28" s="216"/>
      <c r="BR28" s="216"/>
      <c r="BS28" s="216"/>
      <c r="BT28" s="216"/>
      <c r="BU28" s="219"/>
      <c r="BV28" s="213">
        <v>1122331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24</v>
      </c>
      <c r="M29" s="80"/>
      <c r="N29" s="80"/>
      <c r="O29" s="80"/>
      <c r="P29" s="84"/>
      <c r="Q29" s="72">
        <v>3570</v>
      </c>
      <c r="R29" s="80"/>
      <c r="S29" s="80"/>
      <c r="T29" s="80"/>
      <c r="U29" s="80"/>
      <c r="V29" s="84"/>
      <c r="W29" s="135"/>
      <c r="X29" s="140"/>
      <c r="Y29" s="142"/>
      <c r="Z29" s="52" t="s">
        <v>279</v>
      </c>
      <c r="AA29" s="58"/>
      <c r="AB29" s="58"/>
      <c r="AC29" s="58"/>
      <c r="AD29" s="58"/>
      <c r="AE29" s="58"/>
      <c r="AF29" s="58"/>
      <c r="AG29" s="63"/>
      <c r="AH29" s="72">
        <v>673</v>
      </c>
      <c r="AI29" s="80"/>
      <c r="AJ29" s="80"/>
      <c r="AK29" s="80"/>
      <c r="AL29" s="84"/>
      <c r="AM29" s="72">
        <v>2089406</v>
      </c>
      <c r="AN29" s="80"/>
      <c r="AO29" s="80"/>
      <c r="AP29" s="80"/>
      <c r="AQ29" s="80"/>
      <c r="AR29" s="84"/>
      <c r="AS29" s="72">
        <v>3105</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790626</v>
      </c>
      <c r="BO29" s="217"/>
      <c r="BP29" s="217"/>
      <c r="BQ29" s="217"/>
      <c r="BR29" s="217"/>
      <c r="BS29" s="217"/>
      <c r="BT29" s="217"/>
      <c r="BU29" s="220"/>
      <c r="BV29" s="214">
        <v>696306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4692287</v>
      </c>
      <c r="BO30" s="218"/>
      <c r="BP30" s="218"/>
      <c r="BQ30" s="218"/>
      <c r="BR30" s="218"/>
      <c r="BS30" s="218"/>
      <c r="BT30" s="218"/>
      <c r="BU30" s="221"/>
      <c r="BV30" s="215">
        <v>5019332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289</v>
      </c>
      <c r="F33" s="54"/>
      <c r="G33" s="54"/>
      <c r="H33" s="54"/>
      <c r="I33" s="54"/>
      <c r="J33" s="54"/>
      <c r="K33" s="54"/>
      <c r="L33" s="54"/>
      <c r="M33" s="54"/>
      <c r="N33" s="54"/>
      <c r="O33" s="54"/>
      <c r="P33" s="54"/>
      <c r="Q33" s="54"/>
      <c r="R33" s="54"/>
      <c r="S33" s="54"/>
      <c r="T33" s="54"/>
      <c r="U33" s="37" t="s">
        <v>59</v>
      </c>
      <c r="V33" s="37"/>
      <c r="W33" s="54" t="s">
        <v>289</v>
      </c>
      <c r="X33" s="54"/>
      <c r="Y33" s="54"/>
      <c r="Z33" s="54"/>
      <c r="AA33" s="54"/>
      <c r="AB33" s="54"/>
      <c r="AC33" s="54"/>
      <c r="AD33" s="54"/>
      <c r="AE33" s="54"/>
      <c r="AF33" s="54"/>
      <c r="AG33" s="54"/>
      <c r="AH33" s="54"/>
      <c r="AI33" s="54"/>
      <c r="AJ33" s="54"/>
      <c r="AK33" s="54"/>
      <c r="AL33" s="54"/>
      <c r="AM33" s="37" t="s">
        <v>59</v>
      </c>
      <c r="AN33" s="37"/>
      <c r="AO33" s="54" t="s">
        <v>289</v>
      </c>
      <c r="AP33" s="54"/>
      <c r="AQ33" s="54"/>
      <c r="AR33" s="54"/>
      <c r="AS33" s="54"/>
      <c r="AT33" s="54"/>
      <c r="AU33" s="54"/>
      <c r="AV33" s="54"/>
      <c r="AW33" s="54"/>
      <c r="AX33" s="54"/>
      <c r="AY33" s="54"/>
      <c r="AZ33" s="54"/>
      <c r="BA33" s="54"/>
      <c r="BB33" s="54"/>
      <c r="BC33" s="54"/>
      <c r="BD33" s="37"/>
      <c r="BE33" s="54" t="s">
        <v>291</v>
      </c>
      <c r="BF33" s="54"/>
      <c r="BG33" s="54" t="s">
        <v>166</v>
      </c>
      <c r="BH33" s="54"/>
      <c r="BI33" s="54"/>
      <c r="BJ33" s="54"/>
      <c r="BK33" s="54"/>
      <c r="BL33" s="54"/>
      <c r="BM33" s="54"/>
      <c r="BN33" s="54"/>
      <c r="BO33" s="54"/>
      <c r="BP33" s="54"/>
      <c r="BQ33" s="54"/>
      <c r="BR33" s="54"/>
      <c r="BS33" s="54"/>
      <c r="BT33" s="54"/>
      <c r="BU33" s="54"/>
      <c r="BV33" s="37"/>
      <c r="BW33" s="37" t="s">
        <v>291</v>
      </c>
      <c r="BX33" s="37"/>
      <c r="BY33" s="54" t="s">
        <v>116</v>
      </c>
      <c r="BZ33" s="54"/>
      <c r="CA33" s="54"/>
      <c r="CB33" s="54"/>
      <c r="CC33" s="54"/>
      <c r="CD33" s="54"/>
      <c r="CE33" s="54"/>
      <c r="CF33" s="54"/>
      <c r="CG33" s="54"/>
      <c r="CH33" s="54"/>
      <c r="CI33" s="54"/>
      <c r="CJ33" s="54"/>
      <c r="CK33" s="54"/>
      <c r="CL33" s="54"/>
      <c r="CM33" s="54"/>
      <c r="CN33" s="54"/>
      <c r="CO33" s="37" t="s">
        <v>59</v>
      </c>
      <c r="CP33" s="37"/>
      <c r="CQ33" s="54" t="s">
        <v>292</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8</v>
      </c>
      <c r="V34" s="38"/>
      <c r="W34" s="55" t="str">
        <f>IF('各会計、関係団体の財政状況及び健全化判断比率'!B28="","",'各会計、関係団体の財政状況及び健全化判断比率'!B28)</f>
        <v>大館市国民健康保険特別会計</v>
      </c>
      <c r="X34" s="55"/>
      <c r="Y34" s="55"/>
      <c r="Z34" s="55"/>
      <c r="AA34" s="55"/>
      <c r="AB34" s="55"/>
      <c r="AC34" s="55"/>
      <c r="AD34" s="55"/>
      <c r="AE34" s="55"/>
      <c r="AF34" s="55"/>
      <c r="AG34" s="55"/>
      <c r="AH34" s="55"/>
      <c r="AI34" s="55"/>
      <c r="AJ34" s="55"/>
      <c r="AK34" s="55"/>
      <c r="AL34" s="2"/>
      <c r="AM34" s="38">
        <f>IF(AO34="","",MAX(C34:D43,U34:V43)+1)</f>
        <v>12</v>
      </c>
      <c r="AN34" s="38"/>
      <c r="AO34" s="55" t="str">
        <f>IF('各会計、関係団体の財政状況及び健全化判断比率'!B32="","",'各会計、関係団体の財政状況及び健全化判断比率'!B32)</f>
        <v>大館市水道事業会計</v>
      </c>
      <c r="AP34" s="55"/>
      <c r="AQ34" s="55"/>
      <c r="AR34" s="55"/>
      <c r="AS34" s="55"/>
      <c r="AT34" s="55"/>
      <c r="AU34" s="55"/>
      <c r="AV34" s="55"/>
      <c r="AW34" s="55"/>
      <c r="AX34" s="55"/>
      <c r="AY34" s="55"/>
      <c r="AZ34" s="55"/>
      <c r="BA34" s="55"/>
      <c r="BB34" s="55"/>
      <c r="BC34" s="55"/>
      <c r="BD34" s="2"/>
      <c r="BE34" s="38">
        <f>IF(BG34="","",MAX(C34:D43,U34:V43,AM34:AN43)+1)</f>
        <v>16</v>
      </c>
      <c r="BF34" s="38"/>
      <c r="BG34" s="55" t="str">
        <f>IF('各会計、関係団体の財政状況及び健全化判断比率'!B36="","",'各会計、関係団体の財政状況及び健全化判断比率'!B36)</f>
        <v>大館市公設総合地方卸売市場特別会計</v>
      </c>
      <c r="BH34" s="55"/>
      <c r="BI34" s="55"/>
      <c r="BJ34" s="55"/>
      <c r="BK34" s="55"/>
      <c r="BL34" s="55"/>
      <c r="BM34" s="55"/>
      <c r="BN34" s="55"/>
      <c r="BO34" s="55"/>
      <c r="BP34" s="55"/>
      <c r="BQ34" s="55"/>
      <c r="BR34" s="55"/>
      <c r="BS34" s="55"/>
      <c r="BT34" s="55"/>
      <c r="BU34" s="55"/>
      <c r="BV34" s="2"/>
      <c r="BW34" s="38">
        <f>IF(BY34="","",MAX(C34:D43,U34:V43,AM34:AN43,BE34:BF43)+1)</f>
        <v>19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県北環境保全センター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大館市小規模水道等事業特別会計</v>
      </c>
      <c r="F35" s="55"/>
      <c r="G35" s="55"/>
      <c r="H35" s="55"/>
      <c r="I35" s="55"/>
      <c r="J35" s="55"/>
      <c r="K35" s="55"/>
      <c r="L35" s="55"/>
      <c r="M35" s="55"/>
      <c r="N35" s="55"/>
      <c r="O35" s="55"/>
      <c r="P35" s="55"/>
      <c r="Q35" s="55"/>
      <c r="R35" s="55"/>
      <c r="S35" s="55"/>
      <c r="T35" s="2"/>
      <c r="U35" s="38">
        <f t="shared" ref="U35:U43" si="1">IF(W35="","",U34+1)</f>
        <v>9</v>
      </c>
      <c r="V35" s="38"/>
      <c r="W35" s="55" t="str">
        <f>IF('各会計、関係団体の財政状況及び健全化判断比率'!B29="","",'各会計、関係団体の財政状況及び健全化判断比率'!B29)</f>
        <v>大館市後期高齢者医療特別会計</v>
      </c>
      <c r="X35" s="55"/>
      <c r="Y35" s="55"/>
      <c r="Z35" s="55"/>
      <c r="AA35" s="55"/>
      <c r="AB35" s="55"/>
      <c r="AC35" s="55"/>
      <c r="AD35" s="55"/>
      <c r="AE35" s="55"/>
      <c r="AF35" s="55"/>
      <c r="AG35" s="55"/>
      <c r="AH35" s="55"/>
      <c r="AI35" s="55"/>
      <c r="AJ35" s="55"/>
      <c r="AK35" s="55"/>
      <c r="AL35" s="2"/>
      <c r="AM35" s="38">
        <f t="shared" ref="AM35:AM43" si="2">IF(AO35="","",AM34+1)</f>
        <v>13</v>
      </c>
      <c r="AN35" s="38"/>
      <c r="AO35" s="55" t="str">
        <f>IF('各会計、関係団体の財政状況及び健全化判断比率'!B33="","",'各会計、関係団体の財政状況及び健全化判断比率'!B33)</f>
        <v>大館市工業用水道事業会計</v>
      </c>
      <c r="AP35" s="55"/>
      <c r="AQ35" s="55"/>
      <c r="AR35" s="55"/>
      <c r="AS35" s="55"/>
      <c r="AT35" s="55"/>
      <c r="AU35" s="55"/>
      <c r="AV35" s="55"/>
      <c r="AW35" s="55"/>
      <c r="AX35" s="55"/>
      <c r="AY35" s="55"/>
      <c r="AZ35" s="55"/>
      <c r="BA35" s="55"/>
      <c r="BB35" s="55"/>
      <c r="BC35" s="55"/>
      <c r="BD35" s="2"/>
      <c r="BE35" s="38">
        <f t="shared" ref="BE35:BE43" si="3">IF(BG35="","",BE34+1)</f>
        <v>17</v>
      </c>
      <c r="BF35" s="38"/>
      <c r="BG35" s="55" t="str">
        <f>IF('各会計、関係団体の財政状況及び健全化判断比率'!B37="","",'各会計、関係団体の財政状況及び健全化判断比率'!B37)</f>
        <v>大館市農業集落排水事業特別会計</v>
      </c>
      <c r="BH35" s="55"/>
      <c r="BI35" s="55"/>
      <c r="BJ35" s="55"/>
      <c r="BK35" s="55"/>
      <c r="BL35" s="55"/>
      <c r="BM35" s="55"/>
      <c r="BN35" s="55"/>
      <c r="BO35" s="55"/>
      <c r="BP35" s="55"/>
      <c r="BQ35" s="55"/>
      <c r="BR35" s="55"/>
      <c r="BS35" s="55"/>
      <c r="BT35" s="55"/>
      <c r="BU35" s="55"/>
      <c r="BV35" s="2"/>
      <c r="BW35" s="38">
        <f t="shared" ref="BW35:BW43" si="4">IF(BY35="","",BW34+1)</f>
        <v>20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大館市文教振興事業団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大館市休日夜間急患センター特別会計</v>
      </c>
      <c r="F36" s="55"/>
      <c r="G36" s="55"/>
      <c r="H36" s="55"/>
      <c r="I36" s="55"/>
      <c r="J36" s="55"/>
      <c r="K36" s="55"/>
      <c r="L36" s="55"/>
      <c r="M36" s="55"/>
      <c r="N36" s="55"/>
      <c r="O36" s="55"/>
      <c r="P36" s="55"/>
      <c r="Q36" s="55"/>
      <c r="R36" s="55"/>
      <c r="S36" s="55"/>
      <c r="T36" s="2"/>
      <c r="U36" s="38">
        <f t="shared" si="1"/>
        <v>10</v>
      </c>
      <c r="V36" s="38"/>
      <c r="W36" s="55" t="str">
        <f>IF('各会計、関係団体の財政状況及び健全化判断比率'!B30="","",'各会計、関係団体の財政状況及び健全化判断比率'!B30)</f>
        <v>大館市介護保険特別会計</v>
      </c>
      <c r="X36" s="55"/>
      <c r="Y36" s="55"/>
      <c r="Z36" s="55"/>
      <c r="AA36" s="55"/>
      <c r="AB36" s="55"/>
      <c r="AC36" s="55"/>
      <c r="AD36" s="55"/>
      <c r="AE36" s="55"/>
      <c r="AF36" s="55"/>
      <c r="AG36" s="55"/>
      <c r="AH36" s="55"/>
      <c r="AI36" s="55"/>
      <c r="AJ36" s="55"/>
      <c r="AK36" s="55"/>
      <c r="AL36" s="2"/>
      <c r="AM36" s="38">
        <f t="shared" si="2"/>
        <v>14</v>
      </c>
      <c r="AN36" s="38"/>
      <c r="AO36" s="55" t="str">
        <f>IF('各会計、関係団体の財政状況及び健全化判断比率'!B34="","",'各会計、関係団体の財政状況及び健全化判断比率'!B34)</f>
        <v>大館市下水道事業会計</v>
      </c>
      <c r="AP36" s="55"/>
      <c r="AQ36" s="55"/>
      <c r="AR36" s="55"/>
      <c r="AS36" s="55"/>
      <c r="AT36" s="55"/>
      <c r="AU36" s="55"/>
      <c r="AV36" s="55"/>
      <c r="AW36" s="55"/>
      <c r="AX36" s="55"/>
      <c r="AY36" s="55"/>
      <c r="AZ36" s="55"/>
      <c r="BA36" s="55"/>
      <c r="BB36" s="55"/>
      <c r="BC36" s="55"/>
      <c r="BD36" s="2"/>
      <c r="BE36" s="38">
        <f t="shared" si="3"/>
        <v>18</v>
      </c>
      <c r="BF36" s="38"/>
      <c r="BG36" s="55" t="str">
        <f>IF('各会計、関係団体の財政状況及び健全化判断比率'!B38="","",'各会計、関係団体の財政状況及び健全化判断比率'!B38)</f>
        <v>大館市戸別浄化槽整備事業特別会計</v>
      </c>
      <c r="BH36" s="55"/>
      <c r="BI36" s="55"/>
      <c r="BJ36" s="55"/>
      <c r="BK36" s="55"/>
      <c r="BL36" s="55"/>
      <c r="BM36" s="55"/>
      <c r="BN36" s="55"/>
      <c r="BO36" s="55"/>
      <c r="BP36" s="55"/>
      <c r="BQ36" s="55"/>
      <c r="BR36" s="55"/>
      <c r="BS36" s="55"/>
      <c r="BT36" s="55"/>
      <c r="BU36" s="55"/>
      <c r="BV36" s="2"/>
      <c r="BW36" s="38">
        <f t="shared" si="4"/>
        <v>21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大館市温泉開発特別会計</v>
      </c>
      <c r="F37" s="55"/>
      <c r="G37" s="55"/>
      <c r="H37" s="55"/>
      <c r="I37" s="55"/>
      <c r="J37" s="55"/>
      <c r="K37" s="55"/>
      <c r="L37" s="55"/>
      <c r="M37" s="55"/>
      <c r="N37" s="55"/>
      <c r="O37" s="55"/>
      <c r="P37" s="55"/>
      <c r="Q37" s="55"/>
      <c r="R37" s="55"/>
      <c r="S37" s="55"/>
      <c r="T37" s="2"/>
      <c r="U37" s="38">
        <f t="shared" si="1"/>
        <v>11</v>
      </c>
      <c r="V37" s="38"/>
      <c r="W37" s="55" t="str">
        <f>IF('各会計、関係団体の財政状況及び健全化判断比率'!B31="","",'各会計、関係団体の財政状況及び健全化判断比率'!B31)</f>
        <v>大館市介護サービス事業特別会計</v>
      </c>
      <c r="X37" s="55"/>
      <c r="Y37" s="55"/>
      <c r="Z37" s="55"/>
      <c r="AA37" s="55"/>
      <c r="AB37" s="55"/>
      <c r="AC37" s="55"/>
      <c r="AD37" s="55"/>
      <c r="AE37" s="55"/>
      <c r="AF37" s="55"/>
      <c r="AG37" s="55"/>
      <c r="AH37" s="55"/>
      <c r="AI37" s="55"/>
      <c r="AJ37" s="55"/>
      <c r="AK37" s="55"/>
      <c r="AL37" s="2"/>
      <c r="AM37" s="38">
        <f t="shared" si="2"/>
        <v>15</v>
      </c>
      <c r="AN37" s="38"/>
      <c r="AO37" s="55" t="str">
        <f>IF('各会計、関係団体の財政状況及び健全化判断比率'!B35="","",'各会計、関係団体の財政状況及び健全化判断比率'!B35)</f>
        <v>大館市病院事業会計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22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大館市奨学資金特別会計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大館市都市計画事業特別会計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f t="shared" si="0"/>
        <v>7</v>
      </c>
      <c r="D40" s="38"/>
      <c r="E40" s="55" t="str">
        <f>IF('各会計、関係団体の財政状況及び健全化判断比率'!B13="","",'各会計、関係団体の財政状況及び健全化判断比率'!B13)</f>
        <v>大館市土地取得特別会計</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PnoApp6uWzZ7Bi5TQq/oyCwbrnxdSW1A9X+gadVX++WN1OCYwk1qMJRUgkcJeadPdYClptZuwb/s4q+oMhWFQ==" saltValue="SsIG0DXcv1eoDDLi3ks3+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306</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232</v>
      </c>
      <c r="AE4" s="139"/>
      <c r="AF4" s="139"/>
      <c r="AG4" s="139"/>
      <c r="AH4" s="139"/>
      <c r="AI4" s="139"/>
      <c r="AJ4" s="139"/>
      <c r="AK4" s="144"/>
      <c r="AL4" s="182" t="s">
        <v>319</v>
      </c>
      <c r="AM4" s="139"/>
      <c r="AN4" s="139"/>
      <c r="AO4" s="144"/>
      <c r="AP4" s="298" t="s">
        <v>321</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319</v>
      </c>
      <c r="BP4" s="298"/>
      <c r="BQ4" s="298"/>
      <c r="BR4" s="298"/>
      <c r="BS4" s="298" t="s">
        <v>324</v>
      </c>
      <c r="BT4" s="298"/>
      <c r="BU4" s="298"/>
      <c r="BV4" s="298"/>
      <c r="BW4" s="298"/>
      <c r="BX4" s="298"/>
      <c r="BY4" s="298"/>
      <c r="BZ4" s="298"/>
      <c r="CA4" s="298"/>
      <c r="CB4" s="298"/>
      <c r="CD4" s="182"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8128251</v>
      </c>
      <c r="S5" s="276"/>
      <c r="T5" s="276"/>
      <c r="U5" s="276"/>
      <c r="V5" s="276"/>
      <c r="W5" s="276"/>
      <c r="X5" s="276"/>
      <c r="Y5" s="278"/>
      <c r="Z5" s="281">
        <v>18.600000000000001</v>
      </c>
      <c r="AA5" s="281"/>
      <c r="AB5" s="281"/>
      <c r="AC5" s="281"/>
      <c r="AD5" s="286">
        <v>8127932</v>
      </c>
      <c r="AE5" s="286"/>
      <c r="AF5" s="286"/>
      <c r="AG5" s="286"/>
      <c r="AH5" s="286"/>
      <c r="AI5" s="286"/>
      <c r="AJ5" s="286"/>
      <c r="AK5" s="286"/>
      <c r="AL5" s="291">
        <v>36.9</v>
      </c>
      <c r="AM5" s="293"/>
      <c r="AN5" s="293"/>
      <c r="AO5" s="295"/>
      <c r="AP5" s="260" t="s">
        <v>326</v>
      </c>
      <c r="AQ5" s="265"/>
      <c r="AR5" s="265"/>
      <c r="AS5" s="265"/>
      <c r="AT5" s="265"/>
      <c r="AU5" s="265"/>
      <c r="AV5" s="265"/>
      <c r="AW5" s="265"/>
      <c r="AX5" s="265"/>
      <c r="AY5" s="265"/>
      <c r="AZ5" s="265"/>
      <c r="BA5" s="265"/>
      <c r="BB5" s="265"/>
      <c r="BC5" s="265"/>
      <c r="BD5" s="265"/>
      <c r="BE5" s="265"/>
      <c r="BF5" s="268"/>
      <c r="BG5" s="274">
        <v>8124410</v>
      </c>
      <c r="BH5" s="217"/>
      <c r="BI5" s="217"/>
      <c r="BJ5" s="217"/>
      <c r="BK5" s="217"/>
      <c r="BL5" s="217"/>
      <c r="BM5" s="217"/>
      <c r="BN5" s="279"/>
      <c r="BO5" s="282">
        <v>100</v>
      </c>
      <c r="BP5" s="282"/>
      <c r="BQ5" s="282"/>
      <c r="BR5" s="282"/>
      <c r="BS5" s="287">
        <v>118532</v>
      </c>
      <c r="BT5" s="287"/>
      <c r="BU5" s="287"/>
      <c r="BV5" s="287"/>
      <c r="BW5" s="287"/>
      <c r="BX5" s="287"/>
      <c r="BY5" s="287"/>
      <c r="BZ5" s="287"/>
      <c r="CA5" s="287"/>
      <c r="CB5" s="325"/>
      <c r="CD5" s="182" t="s">
        <v>321</v>
      </c>
      <c r="CE5" s="139"/>
      <c r="CF5" s="139"/>
      <c r="CG5" s="139"/>
      <c r="CH5" s="139"/>
      <c r="CI5" s="139"/>
      <c r="CJ5" s="139"/>
      <c r="CK5" s="139"/>
      <c r="CL5" s="139"/>
      <c r="CM5" s="139"/>
      <c r="CN5" s="139"/>
      <c r="CO5" s="139"/>
      <c r="CP5" s="139"/>
      <c r="CQ5" s="144"/>
      <c r="CR5" s="182" t="s">
        <v>329</v>
      </c>
      <c r="CS5" s="139"/>
      <c r="CT5" s="139"/>
      <c r="CU5" s="139"/>
      <c r="CV5" s="139"/>
      <c r="CW5" s="139"/>
      <c r="CX5" s="139"/>
      <c r="CY5" s="144"/>
      <c r="CZ5" s="182" t="s">
        <v>319</v>
      </c>
      <c r="DA5" s="139"/>
      <c r="DB5" s="139"/>
      <c r="DC5" s="144"/>
      <c r="DD5" s="182" t="s">
        <v>330</v>
      </c>
      <c r="DE5" s="139"/>
      <c r="DF5" s="139"/>
      <c r="DG5" s="139"/>
      <c r="DH5" s="139"/>
      <c r="DI5" s="139"/>
      <c r="DJ5" s="139"/>
      <c r="DK5" s="139"/>
      <c r="DL5" s="139"/>
      <c r="DM5" s="139"/>
      <c r="DN5" s="139"/>
      <c r="DO5" s="139"/>
      <c r="DP5" s="144"/>
      <c r="DQ5" s="182" t="s">
        <v>332</v>
      </c>
      <c r="DR5" s="139"/>
      <c r="DS5" s="139"/>
      <c r="DT5" s="139"/>
      <c r="DU5" s="139"/>
      <c r="DV5" s="139"/>
      <c r="DW5" s="139"/>
      <c r="DX5" s="139"/>
      <c r="DY5" s="139"/>
      <c r="DZ5" s="139"/>
      <c r="EA5" s="139"/>
      <c r="EB5" s="139"/>
      <c r="EC5" s="144"/>
    </row>
    <row r="6" spans="2:143" ht="11.25" customHeight="1">
      <c r="B6" s="261" t="s">
        <v>333</v>
      </c>
      <c r="C6" s="1"/>
      <c r="D6" s="1"/>
      <c r="E6" s="1"/>
      <c r="F6" s="1"/>
      <c r="G6" s="1"/>
      <c r="H6" s="1"/>
      <c r="I6" s="1"/>
      <c r="J6" s="1"/>
      <c r="K6" s="1"/>
      <c r="L6" s="1"/>
      <c r="M6" s="1"/>
      <c r="N6" s="1"/>
      <c r="O6" s="1"/>
      <c r="P6" s="1"/>
      <c r="Q6" s="269"/>
      <c r="R6" s="274">
        <v>393454</v>
      </c>
      <c r="S6" s="217"/>
      <c r="T6" s="217"/>
      <c r="U6" s="217"/>
      <c r="V6" s="217"/>
      <c r="W6" s="217"/>
      <c r="X6" s="217"/>
      <c r="Y6" s="279"/>
      <c r="Z6" s="282">
        <v>0.9</v>
      </c>
      <c r="AA6" s="282"/>
      <c r="AB6" s="282"/>
      <c r="AC6" s="282"/>
      <c r="AD6" s="287">
        <v>393454</v>
      </c>
      <c r="AE6" s="287"/>
      <c r="AF6" s="287"/>
      <c r="AG6" s="287"/>
      <c r="AH6" s="287"/>
      <c r="AI6" s="287"/>
      <c r="AJ6" s="287"/>
      <c r="AK6" s="287"/>
      <c r="AL6" s="283">
        <v>1.8</v>
      </c>
      <c r="AM6" s="238"/>
      <c r="AN6" s="238"/>
      <c r="AO6" s="296"/>
      <c r="AP6" s="261" t="s">
        <v>109</v>
      </c>
      <c r="AQ6" s="1"/>
      <c r="AR6" s="1"/>
      <c r="AS6" s="1"/>
      <c r="AT6" s="1"/>
      <c r="AU6" s="1"/>
      <c r="AV6" s="1"/>
      <c r="AW6" s="1"/>
      <c r="AX6" s="1"/>
      <c r="AY6" s="1"/>
      <c r="AZ6" s="1"/>
      <c r="BA6" s="1"/>
      <c r="BB6" s="1"/>
      <c r="BC6" s="1"/>
      <c r="BD6" s="1"/>
      <c r="BE6" s="1"/>
      <c r="BF6" s="269"/>
      <c r="BG6" s="274">
        <v>8124410</v>
      </c>
      <c r="BH6" s="217"/>
      <c r="BI6" s="217"/>
      <c r="BJ6" s="217"/>
      <c r="BK6" s="217"/>
      <c r="BL6" s="217"/>
      <c r="BM6" s="217"/>
      <c r="BN6" s="279"/>
      <c r="BO6" s="282">
        <v>100</v>
      </c>
      <c r="BP6" s="282"/>
      <c r="BQ6" s="282"/>
      <c r="BR6" s="282"/>
      <c r="BS6" s="287">
        <v>118532</v>
      </c>
      <c r="BT6" s="287"/>
      <c r="BU6" s="287"/>
      <c r="BV6" s="287"/>
      <c r="BW6" s="287"/>
      <c r="BX6" s="287"/>
      <c r="BY6" s="287"/>
      <c r="BZ6" s="287"/>
      <c r="CA6" s="287"/>
      <c r="CB6" s="325"/>
      <c r="CD6" s="260" t="s">
        <v>334</v>
      </c>
      <c r="CE6" s="265"/>
      <c r="CF6" s="265"/>
      <c r="CG6" s="265"/>
      <c r="CH6" s="265"/>
      <c r="CI6" s="265"/>
      <c r="CJ6" s="265"/>
      <c r="CK6" s="265"/>
      <c r="CL6" s="265"/>
      <c r="CM6" s="265"/>
      <c r="CN6" s="265"/>
      <c r="CO6" s="265"/>
      <c r="CP6" s="265"/>
      <c r="CQ6" s="268"/>
      <c r="CR6" s="274">
        <v>261462</v>
      </c>
      <c r="CS6" s="217"/>
      <c r="CT6" s="217"/>
      <c r="CU6" s="217"/>
      <c r="CV6" s="217"/>
      <c r="CW6" s="217"/>
      <c r="CX6" s="217"/>
      <c r="CY6" s="279"/>
      <c r="CZ6" s="291">
        <v>0.6</v>
      </c>
      <c r="DA6" s="293"/>
      <c r="DB6" s="293"/>
      <c r="DC6" s="337"/>
      <c r="DD6" s="288" t="s">
        <v>201</v>
      </c>
      <c r="DE6" s="217"/>
      <c r="DF6" s="217"/>
      <c r="DG6" s="217"/>
      <c r="DH6" s="217"/>
      <c r="DI6" s="217"/>
      <c r="DJ6" s="217"/>
      <c r="DK6" s="217"/>
      <c r="DL6" s="217"/>
      <c r="DM6" s="217"/>
      <c r="DN6" s="217"/>
      <c r="DO6" s="217"/>
      <c r="DP6" s="279"/>
      <c r="DQ6" s="288">
        <v>261426</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1871</v>
      </c>
      <c r="S7" s="217"/>
      <c r="T7" s="217"/>
      <c r="U7" s="217"/>
      <c r="V7" s="217"/>
      <c r="W7" s="217"/>
      <c r="X7" s="217"/>
      <c r="Y7" s="279"/>
      <c r="Z7" s="282">
        <v>0</v>
      </c>
      <c r="AA7" s="282"/>
      <c r="AB7" s="282"/>
      <c r="AC7" s="282"/>
      <c r="AD7" s="287">
        <v>1871</v>
      </c>
      <c r="AE7" s="287"/>
      <c r="AF7" s="287"/>
      <c r="AG7" s="287"/>
      <c r="AH7" s="287"/>
      <c r="AI7" s="287"/>
      <c r="AJ7" s="287"/>
      <c r="AK7" s="287"/>
      <c r="AL7" s="283">
        <v>0</v>
      </c>
      <c r="AM7" s="238"/>
      <c r="AN7" s="238"/>
      <c r="AO7" s="296"/>
      <c r="AP7" s="261" t="s">
        <v>335</v>
      </c>
      <c r="AQ7" s="1"/>
      <c r="AR7" s="1"/>
      <c r="AS7" s="1"/>
      <c r="AT7" s="1"/>
      <c r="AU7" s="1"/>
      <c r="AV7" s="1"/>
      <c r="AW7" s="1"/>
      <c r="AX7" s="1"/>
      <c r="AY7" s="1"/>
      <c r="AZ7" s="1"/>
      <c r="BA7" s="1"/>
      <c r="BB7" s="1"/>
      <c r="BC7" s="1"/>
      <c r="BD7" s="1"/>
      <c r="BE7" s="1"/>
      <c r="BF7" s="269"/>
      <c r="BG7" s="274">
        <v>3321070</v>
      </c>
      <c r="BH7" s="217"/>
      <c r="BI7" s="217"/>
      <c r="BJ7" s="217"/>
      <c r="BK7" s="217"/>
      <c r="BL7" s="217"/>
      <c r="BM7" s="217"/>
      <c r="BN7" s="279"/>
      <c r="BO7" s="282">
        <v>40.9</v>
      </c>
      <c r="BP7" s="282"/>
      <c r="BQ7" s="282"/>
      <c r="BR7" s="282"/>
      <c r="BS7" s="287">
        <v>118532</v>
      </c>
      <c r="BT7" s="287"/>
      <c r="BU7" s="287"/>
      <c r="BV7" s="287"/>
      <c r="BW7" s="287"/>
      <c r="BX7" s="287"/>
      <c r="BY7" s="287"/>
      <c r="BZ7" s="287"/>
      <c r="CA7" s="287"/>
      <c r="CB7" s="325"/>
      <c r="CD7" s="261" t="s">
        <v>337</v>
      </c>
      <c r="CE7" s="1"/>
      <c r="CF7" s="1"/>
      <c r="CG7" s="1"/>
      <c r="CH7" s="1"/>
      <c r="CI7" s="1"/>
      <c r="CJ7" s="1"/>
      <c r="CK7" s="1"/>
      <c r="CL7" s="1"/>
      <c r="CM7" s="1"/>
      <c r="CN7" s="1"/>
      <c r="CO7" s="1"/>
      <c r="CP7" s="1"/>
      <c r="CQ7" s="269"/>
      <c r="CR7" s="274">
        <v>7322568</v>
      </c>
      <c r="CS7" s="217"/>
      <c r="CT7" s="217"/>
      <c r="CU7" s="217"/>
      <c r="CV7" s="217"/>
      <c r="CW7" s="217"/>
      <c r="CX7" s="217"/>
      <c r="CY7" s="279"/>
      <c r="CZ7" s="282">
        <v>17.600000000000001</v>
      </c>
      <c r="DA7" s="282"/>
      <c r="DB7" s="282"/>
      <c r="DC7" s="282"/>
      <c r="DD7" s="288">
        <v>1387280</v>
      </c>
      <c r="DE7" s="217"/>
      <c r="DF7" s="217"/>
      <c r="DG7" s="217"/>
      <c r="DH7" s="217"/>
      <c r="DI7" s="217"/>
      <c r="DJ7" s="217"/>
      <c r="DK7" s="217"/>
      <c r="DL7" s="217"/>
      <c r="DM7" s="217"/>
      <c r="DN7" s="217"/>
      <c r="DO7" s="217"/>
      <c r="DP7" s="279"/>
      <c r="DQ7" s="288">
        <v>3952732</v>
      </c>
      <c r="DR7" s="217"/>
      <c r="DS7" s="217"/>
      <c r="DT7" s="217"/>
      <c r="DU7" s="217"/>
      <c r="DV7" s="217"/>
      <c r="DW7" s="217"/>
      <c r="DX7" s="217"/>
      <c r="DY7" s="217"/>
      <c r="DZ7" s="217"/>
      <c r="EA7" s="217"/>
      <c r="EB7" s="217"/>
      <c r="EC7" s="326"/>
    </row>
    <row r="8" spans="2:143" ht="11.25" customHeight="1">
      <c r="B8" s="261" t="s">
        <v>339</v>
      </c>
      <c r="C8" s="1"/>
      <c r="D8" s="1"/>
      <c r="E8" s="1"/>
      <c r="F8" s="1"/>
      <c r="G8" s="1"/>
      <c r="H8" s="1"/>
      <c r="I8" s="1"/>
      <c r="J8" s="1"/>
      <c r="K8" s="1"/>
      <c r="L8" s="1"/>
      <c r="M8" s="1"/>
      <c r="N8" s="1"/>
      <c r="O8" s="1"/>
      <c r="P8" s="1"/>
      <c r="Q8" s="269"/>
      <c r="R8" s="274">
        <v>20624</v>
      </c>
      <c r="S8" s="217"/>
      <c r="T8" s="217"/>
      <c r="U8" s="217"/>
      <c r="V8" s="217"/>
      <c r="W8" s="217"/>
      <c r="X8" s="217"/>
      <c r="Y8" s="279"/>
      <c r="Z8" s="282">
        <v>0</v>
      </c>
      <c r="AA8" s="282"/>
      <c r="AB8" s="282"/>
      <c r="AC8" s="282"/>
      <c r="AD8" s="287">
        <v>20624</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119351</v>
      </c>
      <c r="BH8" s="217"/>
      <c r="BI8" s="217"/>
      <c r="BJ8" s="217"/>
      <c r="BK8" s="217"/>
      <c r="BL8" s="217"/>
      <c r="BM8" s="217"/>
      <c r="BN8" s="279"/>
      <c r="BO8" s="282">
        <v>1.5</v>
      </c>
      <c r="BP8" s="282"/>
      <c r="BQ8" s="282"/>
      <c r="BR8" s="282"/>
      <c r="BS8" s="287" t="s">
        <v>201</v>
      </c>
      <c r="BT8" s="287"/>
      <c r="BU8" s="287"/>
      <c r="BV8" s="287"/>
      <c r="BW8" s="287"/>
      <c r="BX8" s="287"/>
      <c r="BY8" s="287"/>
      <c r="BZ8" s="287"/>
      <c r="CA8" s="287"/>
      <c r="CB8" s="325"/>
      <c r="CD8" s="261" t="s">
        <v>342</v>
      </c>
      <c r="CE8" s="1"/>
      <c r="CF8" s="1"/>
      <c r="CG8" s="1"/>
      <c r="CH8" s="1"/>
      <c r="CI8" s="1"/>
      <c r="CJ8" s="1"/>
      <c r="CK8" s="1"/>
      <c r="CL8" s="1"/>
      <c r="CM8" s="1"/>
      <c r="CN8" s="1"/>
      <c r="CO8" s="1"/>
      <c r="CP8" s="1"/>
      <c r="CQ8" s="269"/>
      <c r="CR8" s="274">
        <v>13580917</v>
      </c>
      <c r="CS8" s="217"/>
      <c r="CT8" s="217"/>
      <c r="CU8" s="217"/>
      <c r="CV8" s="217"/>
      <c r="CW8" s="217"/>
      <c r="CX8" s="217"/>
      <c r="CY8" s="279"/>
      <c r="CZ8" s="282">
        <v>32.6</v>
      </c>
      <c r="DA8" s="282"/>
      <c r="DB8" s="282"/>
      <c r="DC8" s="282"/>
      <c r="DD8" s="288">
        <v>169030</v>
      </c>
      <c r="DE8" s="217"/>
      <c r="DF8" s="217"/>
      <c r="DG8" s="217"/>
      <c r="DH8" s="217"/>
      <c r="DI8" s="217"/>
      <c r="DJ8" s="217"/>
      <c r="DK8" s="217"/>
      <c r="DL8" s="217"/>
      <c r="DM8" s="217"/>
      <c r="DN8" s="217"/>
      <c r="DO8" s="217"/>
      <c r="DP8" s="279"/>
      <c r="DQ8" s="288">
        <v>7692666</v>
      </c>
      <c r="DR8" s="217"/>
      <c r="DS8" s="217"/>
      <c r="DT8" s="217"/>
      <c r="DU8" s="217"/>
      <c r="DV8" s="217"/>
      <c r="DW8" s="217"/>
      <c r="DX8" s="217"/>
      <c r="DY8" s="217"/>
      <c r="DZ8" s="217"/>
      <c r="EA8" s="217"/>
      <c r="EB8" s="217"/>
      <c r="EC8" s="326"/>
    </row>
    <row r="9" spans="2:143" ht="11.25" customHeight="1">
      <c r="B9" s="261" t="s">
        <v>341</v>
      </c>
      <c r="C9" s="1"/>
      <c r="D9" s="1"/>
      <c r="E9" s="1"/>
      <c r="F9" s="1"/>
      <c r="G9" s="1"/>
      <c r="H9" s="1"/>
      <c r="I9" s="1"/>
      <c r="J9" s="1"/>
      <c r="K9" s="1"/>
      <c r="L9" s="1"/>
      <c r="M9" s="1"/>
      <c r="N9" s="1"/>
      <c r="O9" s="1"/>
      <c r="P9" s="1"/>
      <c r="Q9" s="269"/>
      <c r="R9" s="274">
        <v>27699</v>
      </c>
      <c r="S9" s="217"/>
      <c r="T9" s="217"/>
      <c r="U9" s="217"/>
      <c r="V9" s="217"/>
      <c r="W9" s="217"/>
      <c r="X9" s="217"/>
      <c r="Y9" s="279"/>
      <c r="Z9" s="282">
        <v>0.1</v>
      </c>
      <c r="AA9" s="282"/>
      <c r="AB9" s="282"/>
      <c r="AC9" s="282"/>
      <c r="AD9" s="287">
        <v>27699</v>
      </c>
      <c r="AE9" s="287"/>
      <c r="AF9" s="287"/>
      <c r="AG9" s="287"/>
      <c r="AH9" s="287"/>
      <c r="AI9" s="287"/>
      <c r="AJ9" s="287"/>
      <c r="AK9" s="287"/>
      <c r="AL9" s="283">
        <v>0.1</v>
      </c>
      <c r="AM9" s="238"/>
      <c r="AN9" s="238"/>
      <c r="AO9" s="296"/>
      <c r="AP9" s="261" t="s">
        <v>343</v>
      </c>
      <c r="AQ9" s="1"/>
      <c r="AR9" s="1"/>
      <c r="AS9" s="1"/>
      <c r="AT9" s="1"/>
      <c r="AU9" s="1"/>
      <c r="AV9" s="1"/>
      <c r="AW9" s="1"/>
      <c r="AX9" s="1"/>
      <c r="AY9" s="1"/>
      <c r="AZ9" s="1"/>
      <c r="BA9" s="1"/>
      <c r="BB9" s="1"/>
      <c r="BC9" s="1"/>
      <c r="BD9" s="1"/>
      <c r="BE9" s="1"/>
      <c r="BF9" s="269"/>
      <c r="BG9" s="274">
        <v>2692636</v>
      </c>
      <c r="BH9" s="217"/>
      <c r="BI9" s="217"/>
      <c r="BJ9" s="217"/>
      <c r="BK9" s="217"/>
      <c r="BL9" s="217"/>
      <c r="BM9" s="217"/>
      <c r="BN9" s="279"/>
      <c r="BO9" s="282">
        <v>33.1</v>
      </c>
      <c r="BP9" s="282"/>
      <c r="BQ9" s="282"/>
      <c r="BR9" s="282"/>
      <c r="BS9" s="287" t="s">
        <v>201</v>
      </c>
      <c r="BT9" s="287"/>
      <c r="BU9" s="287"/>
      <c r="BV9" s="287"/>
      <c r="BW9" s="287"/>
      <c r="BX9" s="287"/>
      <c r="BY9" s="287"/>
      <c r="BZ9" s="287"/>
      <c r="CA9" s="287"/>
      <c r="CB9" s="325"/>
      <c r="CD9" s="261" t="s">
        <v>346</v>
      </c>
      <c r="CE9" s="1"/>
      <c r="CF9" s="1"/>
      <c r="CG9" s="1"/>
      <c r="CH9" s="1"/>
      <c r="CI9" s="1"/>
      <c r="CJ9" s="1"/>
      <c r="CK9" s="1"/>
      <c r="CL9" s="1"/>
      <c r="CM9" s="1"/>
      <c r="CN9" s="1"/>
      <c r="CO9" s="1"/>
      <c r="CP9" s="1"/>
      <c r="CQ9" s="269"/>
      <c r="CR9" s="274">
        <v>4853175</v>
      </c>
      <c r="CS9" s="217"/>
      <c r="CT9" s="217"/>
      <c r="CU9" s="217"/>
      <c r="CV9" s="217"/>
      <c r="CW9" s="217"/>
      <c r="CX9" s="217"/>
      <c r="CY9" s="279"/>
      <c r="CZ9" s="282">
        <v>11.6</v>
      </c>
      <c r="DA9" s="282"/>
      <c r="DB9" s="282"/>
      <c r="DC9" s="282"/>
      <c r="DD9" s="288">
        <v>507014</v>
      </c>
      <c r="DE9" s="217"/>
      <c r="DF9" s="217"/>
      <c r="DG9" s="217"/>
      <c r="DH9" s="217"/>
      <c r="DI9" s="217"/>
      <c r="DJ9" s="217"/>
      <c r="DK9" s="217"/>
      <c r="DL9" s="217"/>
      <c r="DM9" s="217"/>
      <c r="DN9" s="217"/>
      <c r="DO9" s="217"/>
      <c r="DP9" s="279"/>
      <c r="DQ9" s="288">
        <v>3989919</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193</v>
      </c>
      <c r="AQ10" s="1"/>
      <c r="AR10" s="1"/>
      <c r="AS10" s="1"/>
      <c r="AT10" s="1"/>
      <c r="AU10" s="1"/>
      <c r="AV10" s="1"/>
      <c r="AW10" s="1"/>
      <c r="AX10" s="1"/>
      <c r="AY10" s="1"/>
      <c r="AZ10" s="1"/>
      <c r="BA10" s="1"/>
      <c r="BB10" s="1"/>
      <c r="BC10" s="1"/>
      <c r="BD10" s="1"/>
      <c r="BE10" s="1"/>
      <c r="BF10" s="269"/>
      <c r="BG10" s="274">
        <v>224508</v>
      </c>
      <c r="BH10" s="217"/>
      <c r="BI10" s="217"/>
      <c r="BJ10" s="217"/>
      <c r="BK10" s="217"/>
      <c r="BL10" s="217"/>
      <c r="BM10" s="217"/>
      <c r="BN10" s="279"/>
      <c r="BO10" s="282">
        <v>2.8</v>
      </c>
      <c r="BP10" s="282"/>
      <c r="BQ10" s="282"/>
      <c r="BR10" s="282"/>
      <c r="BS10" s="287">
        <v>37360</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85564</v>
      </c>
      <c r="CS10" s="217"/>
      <c r="CT10" s="217"/>
      <c r="CU10" s="217"/>
      <c r="CV10" s="217"/>
      <c r="CW10" s="217"/>
      <c r="CX10" s="217"/>
      <c r="CY10" s="279"/>
      <c r="CZ10" s="282">
        <v>0.2</v>
      </c>
      <c r="DA10" s="282"/>
      <c r="DB10" s="282"/>
      <c r="DC10" s="282"/>
      <c r="DD10" s="288" t="s">
        <v>201</v>
      </c>
      <c r="DE10" s="217"/>
      <c r="DF10" s="217"/>
      <c r="DG10" s="217"/>
      <c r="DH10" s="217"/>
      <c r="DI10" s="217"/>
      <c r="DJ10" s="217"/>
      <c r="DK10" s="217"/>
      <c r="DL10" s="217"/>
      <c r="DM10" s="217"/>
      <c r="DN10" s="217"/>
      <c r="DO10" s="217"/>
      <c r="DP10" s="279"/>
      <c r="DQ10" s="288">
        <v>81441</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1812496</v>
      </c>
      <c r="S11" s="217"/>
      <c r="T11" s="217"/>
      <c r="U11" s="217"/>
      <c r="V11" s="217"/>
      <c r="W11" s="217"/>
      <c r="X11" s="217"/>
      <c r="Y11" s="279"/>
      <c r="Z11" s="283">
        <v>4.2</v>
      </c>
      <c r="AA11" s="238"/>
      <c r="AB11" s="238"/>
      <c r="AC11" s="285"/>
      <c r="AD11" s="288">
        <v>1812496</v>
      </c>
      <c r="AE11" s="217"/>
      <c r="AF11" s="217"/>
      <c r="AG11" s="217"/>
      <c r="AH11" s="217"/>
      <c r="AI11" s="217"/>
      <c r="AJ11" s="217"/>
      <c r="AK11" s="279"/>
      <c r="AL11" s="283">
        <v>8.1999999999999993</v>
      </c>
      <c r="AM11" s="238"/>
      <c r="AN11" s="238"/>
      <c r="AO11" s="296"/>
      <c r="AP11" s="261" t="s">
        <v>348</v>
      </c>
      <c r="AQ11" s="1"/>
      <c r="AR11" s="1"/>
      <c r="AS11" s="1"/>
      <c r="AT11" s="1"/>
      <c r="AU11" s="1"/>
      <c r="AV11" s="1"/>
      <c r="AW11" s="1"/>
      <c r="AX11" s="1"/>
      <c r="AY11" s="1"/>
      <c r="AZ11" s="1"/>
      <c r="BA11" s="1"/>
      <c r="BB11" s="1"/>
      <c r="BC11" s="1"/>
      <c r="BD11" s="1"/>
      <c r="BE11" s="1"/>
      <c r="BF11" s="269"/>
      <c r="BG11" s="274">
        <v>284575</v>
      </c>
      <c r="BH11" s="217"/>
      <c r="BI11" s="217"/>
      <c r="BJ11" s="217"/>
      <c r="BK11" s="217"/>
      <c r="BL11" s="217"/>
      <c r="BM11" s="217"/>
      <c r="BN11" s="279"/>
      <c r="BO11" s="282">
        <v>3.5</v>
      </c>
      <c r="BP11" s="282"/>
      <c r="BQ11" s="282"/>
      <c r="BR11" s="282"/>
      <c r="BS11" s="287">
        <v>81172</v>
      </c>
      <c r="BT11" s="287"/>
      <c r="BU11" s="287"/>
      <c r="BV11" s="287"/>
      <c r="BW11" s="287"/>
      <c r="BX11" s="287"/>
      <c r="BY11" s="287"/>
      <c r="BZ11" s="287"/>
      <c r="CA11" s="287"/>
      <c r="CB11" s="325"/>
      <c r="CD11" s="261" t="s">
        <v>351</v>
      </c>
      <c r="CE11" s="1"/>
      <c r="CF11" s="1"/>
      <c r="CG11" s="1"/>
      <c r="CH11" s="1"/>
      <c r="CI11" s="1"/>
      <c r="CJ11" s="1"/>
      <c r="CK11" s="1"/>
      <c r="CL11" s="1"/>
      <c r="CM11" s="1"/>
      <c r="CN11" s="1"/>
      <c r="CO11" s="1"/>
      <c r="CP11" s="1"/>
      <c r="CQ11" s="269"/>
      <c r="CR11" s="274">
        <v>1403899</v>
      </c>
      <c r="CS11" s="217"/>
      <c r="CT11" s="217"/>
      <c r="CU11" s="217"/>
      <c r="CV11" s="217"/>
      <c r="CW11" s="217"/>
      <c r="CX11" s="217"/>
      <c r="CY11" s="279"/>
      <c r="CZ11" s="282">
        <v>3.4</v>
      </c>
      <c r="DA11" s="282"/>
      <c r="DB11" s="282"/>
      <c r="DC11" s="282"/>
      <c r="DD11" s="288">
        <v>314368</v>
      </c>
      <c r="DE11" s="217"/>
      <c r="DF11" s="217"/>
      <c r="DG11" s="217"/>
      <c r="DH11" s="217"/>
      <c r="DI11" s="217"/>
      <c r="DJ11" s="217"/>
      <c r="DK11" s="217"/>
      <c r="DL11" s="217"/>
      <c r="DM11" s="217"/>
      <c r="DN11" s="217"/>
      <c r="DO11" s="217"/>
      <c r="DP11" s="279"/>
      <c r="DQ11" s="288">
        <v>927606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4306</v>
      </c>
      <c r="S12" s="217"/>
      <c r="T12" s="217"/>
      <c r="U12" s="217"/>
      <c r="V12" s="217"/>
      <c r="W12" s="217"/>
      <c r="X12" s="217"/>
      <c r="Y12" s="279"/>
      <c r="Z12" s="282">
        <v>0</v>
      </c>
      <c r="AA12" s="282"/>
      <c r="AB12" s="282"/>
      <c r="AC12" s="282"/>
      <c r="AD12" s="287">
        <v>4306</v>
      </c>
      <c r="AE12" s="287"/>
      <c r="AF12" s="287"/>
      <c r="AG12" s="287"/>
      <c r="AH12" s="287"/>
      <c r="AI12" s="287"/>
      <c r="AJ12" s="287"/>
      <c r="AK12" s="287"/>
      <c r="AL12" s="283">
        <v>0</v>
      </c>
      <c r="AM12" s="238"/>
      <c r="AN12" s="238"/>
      <c r="AO12" s="296"/>
      <c r="AP12" s="261" t="s">
        <v>352</v>
      </c>
      <c r="AQ12" s="1"/>
      <c r="AR12" s="1"/>
      <c r="AS12" s="1"/>
      <c r="AT12" s="1"/>
      <c r="AU12" s="1"/>
      <c r="AV12" s="1"/>
      <c r="AW12" s="1"/>
      <c r="AX12" s="1"/>
      <c r="AY12" s="1"/>
      <c r="AZ12" s="1"/>
      <c r="BA12" s="1"/>
      <c r="BB12" s="1"/>
      <c r="BC12" s="1"/>
      <c r="BD12" s="1"/>
      <c r="BE12" s="1"/>
      <c r="BF12" s="269"/>
      <c r="BG12" s="274">
        <v>3995619</v>
      </c>
      <c r="BH12" s="217"/>
      <c r="BI12" s="217"/>
      <c r="BJ12" s="217"/>
      <c r="BK12" s="217"/>
      <c r="BL12" s="217"/>
      <c r="BM12" s="217"/>
      <c r="BN12" s="279"/>
      <c r="BO12" s="282">
        <v>49.2</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1761949</v>
      </c>
      <c r="CS12" s="217"/>
      <c r="CT12" s="217"/>
      <c r="CU12" s="217"/>
      <c r="CV12" s="217"/>
      <c r="CW12" s="217"/>
      <c r="CX12" s="217"/>
      <c r="CY12" s="279"/>
      <c r="CZ12" s="282">
        <v>4.2</v>
      </c>
      <c r="DA12" s="282"/>
      <c r="DB12" s="282"/>
      <c r="DC12" s="282"/>
      <c r="DD12" s="288">
        <v>38831</v>
      </c>
      <c r="DE12" s="217"/>
      <c r="DF12" s="217"/>
      <c r="DG12" s="217"/>
      <c r="DH12" s="217"/>
      <c r="DI12" s="217"/>
      <c r="DJ12" s="217"/>
      <c r="DK12" s="217"/>
      <c r="DL12" s="217"/>
      <c r="DM12" s="217"/>
      <c r="DN12" s="217"/>
      <c r="DO12" s="217"/>
      <c r="DP12" s="279"/>
      <c r="DQ12" s="288">
        <v>873769</v>
      </c>
      <c r="DR12" s="217"/>
      <c r="DS12" s="217"/>
      <c r="DT12" s="217"/>
      <c r="DU12" s="217"/>
      <c r="DV12" s="217"/>
      <c r="DW12" s="217"/>
      <c r="DX12" s="217"/>
      <c r="DY12" s="217"/>
      <c r="DZ12" s="217"/>
      <c r="EA12" s="217"/>
      <c r="EB12" s="217"/>
      <c r="EC12" s="326"/>
    </row>
    <row r="13" spans="2:143" ht="11.25" customHeight="1">
      <c r="B13" s="261" t="s">
        <v>353</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355</v>
      </c>
      <c r="AQ13" s="1"/>
      <c r="AR13" s="1"/>
      <c r="AS13" s="1"/>
      <c r="AT13" s="1"/>
      <c r="AU13" s="1"/>
      <c r="AV13" s="1"/>
      <c r="AW13" s="1"/>
      <c r="AX13" s="1"/>
      <c r="AY13" s="1"/>
      <c r="AZ13" s="1"/>
      <c r="BA13" s="1"/>
      <c r="BB13" s="1"/>
      <c r="BC13" s="1"/>
      <c r="BD13" s="1"/>
      <c r="BE13" s="1"/>
      <c r="BF13" s="269"/>
      <c r="BG13" s="274">
        <v>3889061</v>
      </c>
      <c r="BH13" s="217"/>
      <c r="BI13" s="217"/>
      <c r="BJ13" s="217"/>
      <c r="BK13" s="217"/>
      <c r="BL13" s="217"/>
      <c r="BM13" s="217"/>
      <c r="BN13" s="279"/>
      <c r="BO13" s="282">
        <v>47.8</v>
      </c>
      <c r="BP13" s="282"/>
      <c r="BQ13" s="282"/>
      <c r="BR13" s="282"/>
      <c r="BS13" s="287" t="s">
        <v>201</v>
      </c>
      <c r="BT13" s="287"/>
      <c r="BU13" s="287"/>
      <c r="BV13" s="287"/>
      <c r="BW13" s="287"/>
      <c r="BX13" s="287"/>
      <c r="BY13" s="287"/>
      <c r="BZ13" s="287"/>
      <c r="CA13" s="287"/>
      <c r="CB13" s="325"/>
      <c r="CD13" s="261" t="s">
        <v>356</v>
      </c>
      <c r="CE13" s="1"/>
      <c r="CF13" s="1"/>
      <c r="CG13" s="1"/>
      <c r="CH13" s="1"/>
      <c r="CI13" s="1"/>
      <c r="CJ13" s="1"/>
      <c r="CK13" s="1"/>
      <c r="CL13" s="1"/>
      <c r="CM13" s="1"/>
      <c r="CN13" s="1"/>
      <c r="CO13" s="1"/>
      <c r="CP13" s="1"/>
      <c r="CQ13" s="269"/>
      <c r="CR13" s="274">
        <v>3149509</v>
      </c>
      <c r="CS13" s="217"/>
      <c r="CT13" s="217"/>
      <c r="CU13" s="217"/>
      <c r="CV13" s="217"/>
      <c r="CW13" s="217"/>
      <c r="CX13" s="217"/>
      <c r="CY13" s="279"/>
      <c r="CZ13" s="282">
        <v>7.6</v>
      </c>
      <c r="DA13" s="282"/>
      <c r="DB13" s="282"/>
      <c r="DC13" s="282"/>
      <c r="DD13" s="288">
        <v>1523971</v>
      </c>
      <c r="DE13" s="217"/>
      <c r="DF13" s="217"/>
      <c r="DG13" s="217"/>
      <c r="DH13" s="217"/>
      <c r="DI13" s="217"/>
      <c r="DJ13" s="217"/>
      <c r="DK13" s="217"/>
      <c r="DL13" s="217"/>
      <c r="DM13" s="217"/>
      <c r="DN13" s="217"/>
      <c r="DO13" s="217"/>
      <c r="DP13" s="279"/>
      <c r="DQ13" s="288">
        <v>1824996</v>
      </c>
      <c r="DR13" s="217"/>
      <c r="DS13" s="217"/>
      <c r="DT13" s="217"/>
      <c r="DU13" s="217"/>
      <c r="DV13" s="217"/>
      <c r="DW13" s="217"/>
      <c r="DX13" s="217"/>
      <c r="DY13" s="217"/>
      <c r="DZ13" s="217"/>
      <c r="EA13" s="217"/>
      <c r="EB13" s="217"/>
      <c r="EC13" s="326"/>
    </row>
    <row r="14" spans="2:143" ht="11.25" customHeight="1">
      <c r="B14" s="261" t="s">
        <v>358</v>
      </c>
      <c r="C14" s="1"/>
      <c r="D14" s="1"/>
      <c r="E14" s="1"/>
      <c r="F14" s="1"/>
      <c r="G14" s="1"/>
      <c r="H14" s="1"/>
      <c r="I14" s="1"/>
      <c r="J14" s="1"/>
      <c r="K14" s="1"/>
      <c r="L14" s="1"/>
      <c r="M14" s="1"/>
      <c r="N14" s="1"/>
      <c r="O14" s="1"/>
      <c r="P14" s="1"/>
      <c r="Q14" s="269"/>
      <c r="R14" s="274">
        <v>1635</v>
      </c>
      <c r="S14" s="217"/>
      <c r="T14" s="217"/>
      <c r="U14" s="217"/>
      <c r="V14" s="217"/>
      <c r="W14" s="217"/>
      <c r="X14" s="217"/>
      <c r="Y14" s="279"/>
      <c r="Z14" s="282">
        <v>0</v>
      </c>
      <c r="AA14" s="282"/>
      <c r="AB14" s="282"/>
      <c r="AC14" s="282"/>
      <c r="AD14" s="287">
        <v>1635</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267267</v>
      </c>
      <c r="BH14" s="217"/>
      <c r="BI14" s="217"/>
      <c r="BJ14" s="217"/>
      <c r="BK14" s="217"/>
      <c r="BL14" s="217"/>
      <c r="BM14" s="217"/>
      <c r="BN14" s="279"/>
      <c r="BO14" s="282">
        <v>3.3</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1432537</v>
      </c>
      <c r="CS14" s="217"/>
      <c r="CT14" s="217"/>
      <c r="CU14" s="217"/>
      <c r="CV14" s="217"/>
      <c r="CW14" s="217"/>
      <c r="CX14" s="217"/>
      <c r="CY14" s="279"/>
      <c r="CZ14" s="282">
        <v>3.4</v>
      </c>
      <c r="DA14" s="282"/>
      <c r="DB14" s="282"/>
      <c r="DC14" s="282"/>
      <c r="DD14" s="288">
        <v>303290</v>
      </c>
      <c r="DE14" s="217"/>
      <c r="DF14" s="217"/>
      <c r="DG14" s="217"/>
      <c r="DH14" s="217"/>
      <c r="DI14" s="217"/>
      <c r="DJ14" s="217"/>
      <c r="DK14" s="217"/>
      <c r="DL14" s="217"/>
      <c r="DM14" s="217"/>
      <c r="DN14" s="217"/>
      <c r="DO14" s="217"/>
      <c r="DP14" s="279"/>
      <c r="DQ14" s="288">
        <v>1125908</v>
      </c>
      <c r="DR14" s="217"/>
      <c r="DS14" s="217"/>
      <c r="DT14" s="217"/>
      <c r="DU14" s="217"/>
      <c r="DV14" s="217"/>
      <c r="DW14" s="217"/>
      <c r="DX14" s="217"/>
      <c r="DY14" s="217"/>
      <c r="DZ14" s="217"/>
      <c r="EA14" s="217"/>
      <c r="EB14" s="217"/>
      <c r="EC14" s="326"/>
    </row>
    <row r="15" spans="2:143" ht="11.25" customHeight="1">
      <c r="B15" s="261" t="s">
        <v>327</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359</v>
      </c>
      <c r="AQ15" s="1"/>
      <c r="AR15" s="1"/>
      <c r="AS15" s="1"/>
      <c r="AT15" s="1"/>
      <c r="AU15" s="1"/>
      <c r="AV15" s="1"/>
      <c r="AW15" s="1"/>
      <c r="AX15" s="1"/>
      <c r="AY15" s="1"/>
      <c r="AZ15" s="1"/>
      <c r="BA15" s="1"/>
      <c r="BB15" s="1"/>
      <c r="BC15" s="1"/>
      <c r="BD15" s="1"/>
      <c r="BE15" s="1"/>
      <c r="BF15" s="269"/>
      <c r="BG15" s="274">
        <v>540454</v>
      </c>
      <c r="BH15" s="217"/>
      <c r="BI15" s="217"/>
      <c r="BJ15" s="217"/>
      <c r="BK15" s="217"/>
      <c r="BL15" s="217"/>
      <c r="BM15" s="217"/>
      <c r="BN15" s="279"/>
      <c r="BO15" s="282">
        <v>6.6</v>
      </c>
      <c r="BP15" s="282"/>
      <c r="BQ15" s="282"/>
      <c r="BR15" s="282"/>
      <c r="BS15" s="287" t="s">
        <v>201</v>
      </c>
      <c r="BT15" s="287"/>
      <c r="BU15" s="287"/>
      <c r="BV15" s="287"/>
      <c r="BW15" s="287"/>
      <c r="BX15" s="287"/>
      <c r="BY15" s="287"/>
      <c r="BZ15" s="287"/>
      <c r="CA15" s="287"/>
      <c r="CB15" s="325"/>
      <c r="CD15" s="261" t="s">
        <v>360</v>
      </c>
      <c r="CE15" s="1"/>
      <c r="CF15" s="1"/>
      <c r="CG15" s="1"/>
      <c r="CH15" s="1"/>
      <c r="CI15" s="1"/>
      <c r="CJ15" s="1"/>
      <c r="CK15" s="1"/>
      <c r="CL15" s="1"/>
      <c r="CM15" s="1"/>
      <c r="CN15" s="1"/>
      <c r="CO15" s="1"/>
      <c r="CP15" s="1"/>
      <c r="CQ15" s="269"/>
      <c r="CR15" s="274">
        <v>3468907</v>
      </c>
      <c r="CS15" s="217"/>
      <c r="CT15" s="217"/>
      <c r="CU15" s="217"/>
      <c r="CV15" s="217"/>
      <c r="CW15" s="217"/>
      <c r="CX15" s="217"/>
      <c r="CY15" s="279"/>
      <c r="CZ15" s="282">
        <v>8.3000000000000007</v>
      </c>
      <c r="DA15" s="282"/>
      <c r="DB15" s="282"/>
      <c r="DC15" s="282"/>
      <c r="DD15" s="288">
        <v>478816</v>
      </c>
      <c r="DE15" s="217"/>
      <c r="DF15" s="217"/>
      <c r="DG15" s="217"/>
      <c r="DH15" s="217"/>
      <c r="DI15" s="217"/>
      <c r="DJ15" s="217"/>
      <c r="DK15" s="217"/>
      <c r="DL15" s="217"/>
      <c r="DM15" s="217"/>
      <c r="DN15" s="217"/>
      <c r="DO15" s="217"/>
      <c r="DP15" s="279"/>
      <c r="DQ15" s="288">
        <v>2621787</v>
      </c>
      <c r="DR15" s="217"/>
      <c r="DS15" s="217"/>
      <c r="DT15" s="217"/>
      <c r="DU15" s="217"/>
      <c r="DV15" s="217"/>
      <c r="DW15" s="217"/>
      <c r="DX15" s="217"/>
      <c r="DY15" s="217"/>
      <c r="DZ15" s="217"/>
      <c r="EA15" s="217"/>
      <c r="EB15" s="217"/>
      <c r="EC15" s="326"/>
    </row>
    <row r="16" spans="2:143" ht="11.25" customHeight="1">
      <c r="B16" s="261" t="s">
        <v>361</v>
      </c>
      <c r="C16" s="1"/>
      <c r="D16" s="1"/>
      <c r="E16" s="1"/>
      <c r="F16" s="1"/>
      <c r="G16" s="1"/>
      <c r="H16" s="1"/>
      <c r="I16" s="1"/>
      <c r="J16" s="1"/>
      <c r="K16" s="1"/>
      <c r="L16" s="1"/>
      <c r="M16" s="1"/>
      <c r="N16" s="1"/>
      <c r="O16" s="1"/>
      <c r="P16" s="1"/>
      <c r="Q16" s="269"/>
      <c r="R16" s="274">
        <v>22024</v>
      </c>
      <c r="S16" s="217"/>
      <c r="T16" s="217"/>
      <c r="U16" s="217"/>
      <c r="V16" s="217"/>
      <c r="W16" s="217"/>
      <c r="X16" s="217"/>
      <c r="Y16" s="279"/>
      <c r="Z16" s="282">
        <v>0.1</v>
      </c>
      <c r="AA16" s="282"/>
      <c r="AB16" s="282"/>
      <c r="AC16" s="282"/>
      <c r="AD16" s="287">
        <v>22024</v>
      </c>
      <c r="AE16" s="287"/>
      <c r="AF16" s="287"/>
      <c r="AG16" s="287"/>
      <c r="AH16" s="287"/>
      <c r="AI16" s="287"/>
      <c r="AJ16" s="287"/>
      <c r="AK16" s="287"/>
      <c r="AL16" s="283">
        <v>0.1</v>
      </c>
      <c r="AM16" s="238"/>
      <c r="AN16" s="238"/>
      <c r="AO16" s="296"/>
      <c r="AP16" s="261" t="s">
        <v>362</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364</v>
      </c>
      <c r="CE16" s="1"/>
      <c r="CF16" s="1"/>
      <c r="CG16" s="1"/>
      <c r="CH16" s="1"/>
      <c r="CI16" s="1"/>
      <c r="CJ16" s="1"/>
      <c r="CK16" s="1"/>
      <c r="CL16" s="1"/>
      <c r="CM16" s="1"/>
      <c r="CN16" s="1"/>
      <c r="CO16" s="1"/>
      <c r="CP16" s="1"/>
      <c r="CQ16" s="269"/>
      <c r="CR16" s="274">
        <v>984401</v>
      </c>
      <c r="CS16" s="217"/>
      <c r="CT16" s="217"/>
      <c r="CU16" s="217"/>
      <c r="CV16" s="217"/>
      <c r="CW16" s="217"/>
      <c r="CX16" s="217"/>
      <c r="CY16" s="279"/>
      <c r="CZ16" s="282">
        <v>2.4</v>
      </c>
      <c r="DA16" s="282"/>
      <c r="DB16" s="282"/>
      <c r="DC16" s="282"/>
      <c r="DD16" s="288" t="s">
        <v>201</v>
      </c>
      <c r="DE16" s="217"/>
      <c r="DF16" s="217"/>
      <c r="DG16" s="217"/>
      <c r="DH16" s="217"/>
      <c r="DI16" s="217"/>
      <c r="DJ16" s="217"/>
      <c r="DK16" s="217"/>
      <c r="DL16" s="217"/>
      <c r="DM16" s="217"/>
      <c r="DN16" s="217"/>
      <c r="DO16" s="217"/>
      <c r="DP16" s="279"/>
      <c r="DQ16" s="288">
        <v>92845</v>
      </c>
      <c r="DR16" s="217"/>
      <c r="DS16" s="217"/>
      <c r="DT16" s="217"/>
      <c r="DU16" s="217"/>
      <c r="DV16" s="217"/>
      <c r="DW16" s="217"/>
      <c r="DX16" s="217"/>
      <c r="DY16" s="217"/>
      <c r="DZ16" s="217"/>
      <c r="EA16" s="217"/>
      <c r="EB16" s="217"/>
      <c r="EC16" s="326"/>
    </row>
    <row r="17" spans="2:133" ht="11.25" customHeight="1">
      <c r="B17" s="261" t="s">
        <v>365</v>
      </c>
      <c r="C17" s="1"/>
      <c r="D17" s="1"/>
      <c r="E17" s="1"/>
      <c r="F17" s="1"/>
      <c r="G17" s="1"/>
      <c r="H17" s="1"/>
      <c r="I17" s="1"/>
      <c r="J17" s="1"/>
      <c r="K17" s="1"/>
      <c r="L17" s="1"/>
      <c r="M17" s="1"/>
      <c r="N17" s="1"/>
      <c r="O17" s="1"/>
      <c r="P17" s="1"/>
      <c r="Q17" s="269"/>
      <c r="R17" s="274">
        <v>124748</v>
      </c>
      <c r="S17" s="217"/>
      <c r="T17" s="217"/>
      <c r="U17" s="217"/>
      <c r="V17" s="217"/>
      <c r="W17" s="217"/>
      <c r="X17" s="217"/>
      <c r="Y17" s="279"/>
      <c r="Z17" s="282">
        <v>0.3</v>
      </c>
      <c r="AA17" s="282"/>
      <c r="AB17" s="282"/>
      <c r="AC17" s="282"/>
      <c r="AD17" s="287">
        <v>124748</v>
      </c>
      <c r="AE17" s="287"/>
      <c r="AF17" s="287"/>
      <c r="AG17" s="287"/>
      <c r="AH17" s="287"/>
      <c r="AI17" s="287"/>
      <c r="AJ17" s="287"/>
      <c r="AK17" s="287"/>
      <c r="AL17" s="283">
        <v>0.6</v>
      </c>
      <c r="AM17" s="238"/>
      <c r="AN17" s="238"/>
      <c r="AO17" s="296"/>
      <c r="AP17" s="261" t="s">
        <v>366</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368</v>
      </c>
      <c r="CE17" s="1"/>
      <c r="CF17" s="1"/>
      <c r="CG17" s="1"/>
      <c r="CH17" s="1"/>
      <c r="CI17" s="1"/>
      <c r="CJ17" s="1"/>
      <c r="CK17" s="1"/>
      <c r="CL17" s="1"/>
      <c r="CM17" s="1"/>
      <c r="CN17" s="1"/>
      <c r="CO17" s="1"/>
      <c r="CP17" s="1"/>
      <c r="CQ17" s="269"/>
      <c r="CR17" s="274">
        <v>3409212</v>
      </c>
      <c r="CS17" s="217"/>
      <c r="CT17" s="217"/>
      <c r="CU17" s="217"/>
      <c r="CV17" s="217"/>
      <c r="CW17" s="217"/>
      <c r="CX17" s="217"/>
      <c r="CY17" s="279"/>
      <c r="CZ17" s="282">
        <v>8.1999999999999993</v>
      </c>
      <c r="DA17" s="282"/>
      <c r="DB17" s="282"/>
      <c r="DC17" s="282"/>
      <c r="DD17" s="288" t="s">
        <v>201</v>
      </c>
      <c r="DE17" s="217"/>
      <c r="DF17" s="217"/>
      <c r="DG17" s="217"/>
      <c r="DH17" s="217"/>
      <c r="DI17" s="217"/>
      <c r="DJ17" s="217"/>
      <c r="DK17" s="217"/>
      <c r="DL17" s="217"/>
      <c r="DM17" s="217"/>
      <c r="DN17" s="217"/>
      <c r="DO17" s="217"/>
      <c r="DP17" s="279"/>
      <c r="DQ17" s="288">
        <v>3324655</v>
      </c>
      <c r="DR17" s="217"/>
      <c r="DS17" s="217"/>
      <c r="DT17" s="217"/>
      <c r="DU17" s="217"/>
      <c r="DV17" s="217"/>
      <c r="DW17" s="217"/>
      <c r="DX17" s="217"/>
      <c r="DY17" s="217"/>
      <c r="DZ17" s="217"/>
      <c r="EA17" s="217"/>
      <c r="EB17" s="217"/>
      <c r="EC17" s="326"/>
    </row>
    <row r="18" spans="2:133" ht="11.25" customHeight="1">
      <c r="B18" s="261" t="s">
        <v>369</v>
      </c>
      <c r="C18" s="1"/>
      <c r="D18" s="1"/>
      <c r="E18" s="1"/>
      <c r="F18" s="1"/>
      <c r="G18" s="1"/>
      <c r="H18" s="1"/>
      <c r="I18" s="1"/>
      <c r="J18" s="1"/>
      <c r="K18" s="1"/>
      <c r="L18" s="1"/>
      <c r="M18" s="1"/>
      <c r="N18" s="1"/>
      <c r="O18" s="1"/>
      <c r="P18" s="1"/>
      <c r="Q18" s="269"/>
      <c r="R18" s="274">
        <v>56913</v>
      </c>
      <c r="S18" s="217"/>
      <c r="T18" s="217"/>
      <c r="U18" s="217"/>
      <c r="V18" s="217"/>
      <c r="W18" s="217"/>
      <c r="X18" s="217"/>
      <c r="Y18" s="279"/>
      <c r="Z18" s="282">
        <v>0.1</v>
      </c>
      <c r="AA18" s="282"/>
      <c r="AB18" s="282"/>
      <c r="AC18" s="282"/>
      <c r="AD18" s="287">
        <v>56913</v>
      </c>
      <c r="AE18" s="287"/>
      <c r="AF18" s="287"/>
      <c r="AG18" s="287"/>
      <c r="AH18" s="287"/>
      <c r="AI18" s="287"/>
      <c r="AJ18" s="287"/>
      <c r="AK18" s="287"/>
      <c r="AL18" s="283">
        <v>0.3</v>
      </c>
      <c r="AM18" s="238"/>
      <c r="AN18" s="238"/>
      <c r="AO18" s="296"/>
      <c r="AP18" s="261" t="s">
        <v>103</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370</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372</v>
      </c>
      <c r="C19" s="1"/>
      <c r="D19" s="1"/>
      <c r="E19" s="1"/>
      <c r="F19" s="1"/>
      <c r="G19" s="1"/>
      <c r="H19" s="1"/>
      <c r="I19" s="1"/>
      <c r="J19" s="1"/>
      <c r="K19" s="1"/>
      <c r="L19" s="1"/>
      <c r="M19" s="1"/>
      <c r="N19" s="1"/>
      <c r="O19" s="1"/>
      <c r="P19" s="1"/>
      <c r="Q19" s="269"/>
      <c r="R19" s="274">
        <v>53127</v>
      </c>
      <c r="S19" s="217"/>
      <c r="T19" s="217"/>
      <c r="U19" s="217"/>
      <c r="V19" s="217"/>
      <c r="W19" s="217"/>
      <c r="X19" s="217"/>
      <c r="Y19" s="279"/>
      <c r="Z19" s="282">
        <v>0.1</v>
      </c>
      <c r="AA19" s="282"/>
      <c r="AB19" s="282"/>
      <c r="AC19" s="282"/>
      <c r="AD19" s="287">
        <v>53127</v>
      </c>
      <c r="AE19" s="287"/>
      <c r="AF19" s="287"/>
      <c r="AG19" s="287"/>
      <c r="AH19" s="287"/>
      <c r="AI19" s="287"/>
      <c r="AJ19" s="287"/>
      <c r="AK19" s="287"/>
      <c r="AL19" s="283">
        <v>0.2</v>
      </c>
      <c r="AM19" s="238"/>
      <c r="AN19" s="238"/>
      <c r="AO19" s="296"/>
      <c r="AP19" s="261" t="s">
        <v>259</v>
      </c>
      <c r="AQ19" s="1"/>
      <c r="AR19" s="1"/>
      <c r="AS19" s="1"/>
      <c r="AT19" s="1"/>
      <c r="AU19" s="1"/>
      <c r="AV19" s="1"/>
      <c r="AW19" s="1"/>
      <c r="AX19" s="1"/>
      <c r="AY19" s="1"/>
      <c r="AZ19" s="1"/>
      <c r="BA19" s="1"/>
      <c r="BB19" s="1"/>
      <c r="BC19" s="1"/>
      <c r="BD19" s="1"/>
      <c r="BE19" s="1"/>
      <c r="BF19" s="269"/>
      <c r="BG19" s="274">
        <v>3841</v>
      </c>
      <c r="BH19" s="217"/>
      <c r="BI19" s="217"/>
      <c r="BJ19" s="217"/>
      <c r="BK19" s="217"/>
      <c r="BL19" s="217"/>
      <c r="BM19" s="217"/>
      <c r="BN19" s="279"/>
      <c r="BO19" s="282">
        <v>0</v>
      </c>
      <c r="BP19" s="282"/>
      <c r="BQ19" s="282"/>
      <c r="BR19" s="282"/>
      <c r="BS19" s="287" t="s">
        <v>201</v>
      </c>
      <c r="BT19" s="287"/>
      <c r="BU19" s="287"/>
      <c r="BV19" s="287"/>
      <c r="BW19" s="287"/>
      <c r="BX19" s="287"/>
      <c r="BY19" s="287"/>
      <c r="BZ19" s="287"/>
      <c r="CA19" s="287"/>
      <c r="CB19" s="325"/>
      <c r="CD19" s="261" t="s">
        <v>373</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374</v>
      </c>
      <c r="C20" s="266"/>
      <c r="D20" s="266"/>
      <c r="E20" s="266"/>
      <c r="F20" s="266"/>
      <c r="G20" s="266"/>
      <c r="H20" s="266"/>
      <c r="I20" s="266"/>
      <c r="J20" s="266"/>
      <c r="K20" s="266"/>
      <c r="L20" s="266"/>
      <c r="M20" s="266"/>
      <c r="N20" s="266"/>
      <c r="O20" s="266"/>
      <c r="P20" s="266"/>
      <c r="Q20" s="270"/>
      <c r="R20" s="274">
        <v>3786</v>
      </c>
      <c r="S20" s="217"/>
      <c r="T20" s="217"/>
      <c r="U20" s="217"/>
      <c r="V20" s="217"/>
      <c r="W20" s="217"/>
      <c r="X20" s="217"/>
      <c r="Y20" s="279"/>
      <c r="Z20" s="282">
        <v>0</v>
      </c>
      <c r="AA20" s="282"/>
      <c r="AB20" s="282"/>
      <c r="AC20" s="282"/>
      <c r="AD20" s="287">
        <v>3786</v>
      </c>
      <c r="AE20" s="287"/>
      <c r="AF20" s="287"/>
      <c r="AG20" s="287"/>
      <c r="AH20" s="287"/>
      <c r="AI20" s="287"/>
      <c r="AJ20" s="287"/>
      <c r="AK20" s="287"/>
      <c r="AL20" s="283">
        <v>0</v>
      </c>
      <c r="AM20" s="238"/>
      <c r="AN20" s="238"/>
      <c r="AO20" s="296"/>
      <c r="AP20" s="261" t="s">
        <v>375</v>
      </c>
      <c r="AQ20" s="1"/>
      <c r="AR20" s="1"/>
      <c r="AS20" s="1"/>
      <c r="AT20" s="1"/>
      <c r="AU20" s="1"/>
      <c r="AV20" s="1"/>
      <c r="AW20" s="1"/>
      <c r="AX20" s="1"/>
      <c r="AY20" s="1"/>
      <c r="AZ20" s="1"/>
      <c r="BA20" s="1"/>
      <c r="BB20" s="1"/>
      <c r="BC20" s="1"/>
      <c r="BD20" s="1"/>
      <c r="BE20" s="1"/>
      <c r="BF20" s="269"/>
      <c r="BG20" s="274">
        <v>3841</v>
      </c>
      <c r="BH20" s="217"/>
      <c r="BI20" s="217"/>
      <c r="BJ20" s="217"/>
      <c r="BK20" s="217"/>
      <c r="BL20" s="217"/>
      <c r="BM20" s="217"/>
      <c r="BN20" s="279"/>
      <c r="BO20" s="282">
        <v>0</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41714100</v>
      </c>
      <c r="CS20" s="217"/>
      <c r="CT20" s="217"/>
      <c r="CU20" s="217"/>
      <c r="CV20" s="217"/>
      <c r="CW20" s="217"/>
      <c r="CX20" s="217"/>
      <c r="CY20" s="279"/>
      <c r="CZ20" s="282">
        <v>100</v>
      </c>
      <c r="DA20" s="282"/>
      <c r="DB20" s="282"/>
      <c r="DC20" s="282"/>
      <c r="DD20" s="288">
        <v>4722600</v>
      </c>
      <c r="DE20" s="217"/>
      <c r="DF20" s="217"/>
      <c r="DG20" s="217"/>
      <c r="DH20" s="217"/>
      <c r="DI20" s="217"/>
      <c r="DJ20" s="217"/>
      <c r="DK20" s="217"/>
      <c r="DL20" s="217"/>
      <c r="DM20" s="217"/>
      <c r="DN20" s="217"/>
      <c r="DO20" s="217"/>
      <c r="DP20" s="279"/>
      <c r="DQ20" s="288">
        <v>26769750</v>
      </c>
      <c r="DR20" s="217"/>
      <c r="DS20" s="217"/>
      <c r="DT20" s="217"/>
      <c r="DU20" s="217"/>
      <c r="DV20" s="217"/>
      <c r="DW20" s="217"/>
      <c r="DX20" s="217"/>
      <c r="DY20" s="217"/>
      <c r="DZ20" s="217"/>
      <c r="EA20" s="217"/>
      <c r="EB20" s="217"/>
      <c r="EC20" s="326"/>
    </row>
    <row r="21" spans="2:133" ht="11.25" customHeight="1">
      <c r="B21" s="261" t="s">
        <v>349</v>
      </c>
      <c r="C21" s="1"/>
      <c r="D21" s="1"/>
      <c r="E21" s="1"/>
      <c r="F21" s="1"/>
      <c r="G21" s="1"/>
      <c r="H21" s="1"/>
      <c r="I21" s="1"/>
      <c r="J21" s="1"/>
      <c r="K21" s="1"/>
      <c r="L21" s="1"/>
      <c r="M21" s="1"/>
      <c r="N21" s="1"/>
      <c r="O21" s="1"/>
      <c r="P21" s="1"/>
      <c r="Q21" s="269"/>
      <c r="R21" s="274">
        <v>13100992</v>
      </c>
      <c r="S21" s="217"/>
      <c r="T21" s="217"/>
      <c r="U21" s="217"/>
      <c r="V21" s="217"/>
      <c r="W21" s="217"/>
      <c r="X21" s="217"/>
      <c r="Y21" s="279"/>
      <c r="Z21" s="282">
        <v>30</v>
      </c>
      <c r="AA21" s="282"/>
      <c r="AB21" s="282"/>
      <c r="AC21" s="282"/>
      <c r="AD21" s="287">
        <v>11327643</v>
      </c>
      <c r="AE21" s="287"/>
      <c r="AF21" s="287"/>
      <c r="AG21" s="287"/>
      <c r="AH21" s="287"/>
      <c r="AI21" s="287"/>
      <c r="AJ21" s="287"/>
      <c r="AK21" s="287"/>
      <c r="AL21" s="283">
        <v>51.5</v>
      </c>
      <c r="AM21" s="238"/>
      <c r="AN21" s="238"/>
      <c r="AO21" s="296"/>
      <c r="AP21" s="261" t="s">
        <v>377</v>
      </c>
      <c r="AQ21" s="300"/>
      <c r="AR21" s="300"/>
      <c r="AS21" s="300"/>
      <c r="AT21" s="300"/>
      <c r="AU21" s="300"/>
      <c r="AV21" s="300"/>
      <c r="AW21" s="300"/>
      <c r="AX21" s="300"/>
      <c r="AY21" s="300"/>
      <c r="AZ21" s="300"/>
      <c r="BA21" s="300"/>
      <c r="BB21" s="300"/>
      <c r="BC21" s="300"/>
      <c r="BD21" s="300"/>
      <c r="BE21" s="300"/>
      <c r="BF21" s="314"/>
      <c r="BG21" s="274">
        <v>3522</v>
      </c>
      <c r="BH21" s="217"/>
      <c r="BI21" s="217"/>
      <c r="BJ21" s="217"/>
      <c r="BK21" s="217"/>
      <c r="BL21" s="217"/>
      <c r="BM21" s="217"/>
      <c r="BN21" s="279"/>
      <c r="BO21" s="282">
        <v>0</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11327643</v>
      </c>
      <c r="S22" s="217"/>
      <c r="T22" s="217"/>
      <c r="U22" s="217"/>
      <c r="V22" s="217"/>
      <c r="W22" s="217"/>
      <c r="X22" s="217"/>
      <c r="Y22" s="279"/>
      <c r="Z22" s="282">
        <v>26</v>
      </c>
      <c r="AA22" s="282"/>
      <c r="AB22" s="282"/>
      <c r="AC22" s="282"/>
      <c r="AD22" s="287">
        <v>11327643</v>
      </c>
      <c r="AE22" s="287"/>
      <c r="AF22" s="287"/>
      <c r="AG22" s="287"/>
      <c r="AH22" s="287"/>
      <c r="AI22" s="287"/>
      <c r="AJ22" s="287"/>
      <c r="AK22" s="287"/>
      <c r="AL22" s="283">
        <v>51.5</v>
      </c>
      <c r="AM22" s="238"/>
      <c r="AN22" s="238"/>
      <c r="AO22" s="296"/>
      <c r="AP22" s="261" t="s">
        <v>379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1773349</v>
      </c>
      <c r="S23" s="217"/>
      <c r="T23" s="217"/>
      <c r="U23" s="217"/>
      <c r="V23" s="217"/>
      <c r="W23" s="217"/>
      <c r="X23" s="217"/>
      <c r="Y23" s="279"/>
      <c r="Z23" s="282">
        <v>4.0999999999999996</v>
      </c>
      <c r="AA23" s="282"/>
      <c r="AB23" s="282"/>
      <c r="AC23" s="282"/>
      <c r="AD23" s="287" t="s">
        <v>201</v>
      </c>
      <c r="AE23" s="287"/>
      <c r="AF23" s="287"/>
      <c r="AG23" s="287"/>
      <c r="AH23" s="287"/>
      <c r="AI23" s="287"/>
      <c r="AJ23" s="287"/>
      <c r="AK23" s="287"/>
      <c r="AL23" s="283" t="s">
        <v>201</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319</v>
      </c>
      <c r="BH23" s="217"/>
      <c r="BI23" s="217"/>
      <c r="BJ23" s="217"/>
      <c r="BK23" s="217"/>
      <c r="BL23" s="217"/>
      <c r="BM23" s="217"/>
      <c r="BN23" s="279"/>
      <c r="BO23" s="282">
        <v>0</v>
      </c>
      <c r="BP23" s="282"/>
      <c r="BQ23" s="282"/>
      <c r="BR23" s="282"/>
      <c r="BS23" s="287" t="s">
        <v>201</v>
      </c>
      <c r="BT23" s="287"/>
      <c r="BU23" s="287"/>
      <c r="BV23" s="287"/>
      <c r="BW23" s="287"/>
      <c r="BX23" s="287"/>
      <c r="BY23" s="287"/>
      <c r="BZ23" s="287"/>
      <c r="CA23" s="287"/>
      <c r="CB23" s="325"/>
      <c r="CD23" s="182" t="s">
        <v>321</v>
      </c>
      <c r="CE23" s="139"/>
      <c r="CF23" s="139"/>
      <c r="CG23" s="139"/>
      <c r="CH23" s="139"/>
      <c r="CI23" s="139"/>
      <c r="CJ23" s="139"/>
      <c r="CK23" s="139"/>
      <c r="CL23" s="139"/>
      <c r="CM23" s="139"/>
      <c r="CN23" s="139"/>
      <c r="CO23" s="139"/>
      <c r="CP23" s="139"/>
      <c r="CQ23" s="144"/>
      <c r="CR23" s="182" t="s">
        <v>381</v>
      </c>
      <c r="CS23" s="139"/>
      <c r="CT23" s="139"/>
      <c r="CU23" s="139"/>
      <c r="CV23" s="139"/>
      <c r="CW23" s="139"/>
      <c r="CX23" s="139"/>
      <c r="CY23" s="144"/>
      <c r="CZ23" s="182" t="s">
        <v>385</v>
      </c>
      <c r="DA23" s="139"/>
      <c r="DB23" s="139"/>
      <c r="DC23" s="144"/>
      <c r="DD23" s="182" t="s">
        <v>303</v>
      </c>
      <c r="DE23" s="139"/>
      <c r="DF23" s="139"/>
      <c r="DG23" s="139"/>
      <c r="DH23" s="139"/>
      <c r="DI23" s="139"/>
      <c r="DJ23" s="139"/>
      <c r="DK23" s="144"/>
      <c r="DL23" s="345" t="s">
        <v>387</v>
      </c>
      <c r="DM23" s="348"/>
      <c r="DN23" s="348"/>
      <c r="DO23" s="348"/>
      <c r="DP23" s="348"/>
      <c r="DQ23" s="348"/>
      <c r="DR23" s="348"/>
      <c r="DS23" s="348"/>
      <c r="DT23" s="348"/>
      <c r="DU23" s="348"/>
      <c r="DV23" s="352"/>
      <c r="DW23" s="182" t="s">
        <v>388</v>
      </c>
      <c r="DX23" s="139"/>
      <c r="DY23" s="139"/>
      <c r="DZ23" s="139"/>
      <c r="EA23" s="139"/>
      <c r="EB23" s="139"/>
      <c r="EC23" s="144"/>
    </row>
    <row r="24" spans="2:133" ht="11.25" customHeight="1">
      <c r="B24" s="261" t="s">
        <v>389</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390</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392</v>
      </c>
      <c r="CE24" s="265"/>
      <c r="CF24" s="265"/>
      <c r="CG24" s="265"/>
      <c r="CH24" s="265"/>
      <c r="CI24" s="265"/>
      <c r="CJ24" s="265"/>
      <c r="CK24" s="265"/>
      <c r="CL24" s="265"/>
      <c r="CM24" s="265"/>
      <c r="CN24" s="265"/>
      <c r="CO24" s="265"/>
      <c r="CP24" s="265"/>
      <c r="CQ24" s="268"/>
      <c r="CR24" s="273">
        <v>17434261</v>
      </c>
      <c r="CS24" s="276"/>
      <c r="CT24" s="276"/>
      <c r="CU24" s="276"/>
      <c r="CV24" s="276"/>
      <c r="CW24" s="276"/>
      <c r="CX24" s="276"/>
      <c r="CY24" s="278"/>
      <c r="CZ24" s="291">
        <v>41.8</v>
      </c>
      <c r="DA24" s="293"/>
      <c r="DB24" s="293"/>
      <c r="DC24" s="337"/>
      <c r="DD24" s="341">
        <v>12249183</v>
      </c>
      <c r="DE24" s="276"/>
      <c r="DF24" s="276"/>
      <c r="DG24" s="276"/>
      <c r="DH24" s="276"/>
      <c r="DI24" s="276"/>
      <c r="DJ24" s="276"/>
      <c r="DK24" s="278"/>
      <c r="DL24" s="341">
        <v>11116625</v>
      </c>
      <c r="DM24" s="276"/>
      <c r="DN24" s="276"/>
      <c r="DO24" s="276"/>
      <c r="DP24" s="276"/>
      <c r="DQ24" s="276"/>
      <c r="DR24" s="276"/>
      <c r="DS24" s="276"/>
      <c r="DT24" s="276"/>
      <c r="DU24" s="276"/>
      <c r="DV24" s="278"/>
      <c r="DW24" s="291">
        <v>50.2</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23695013</v>
      </c>
      <c r="S25" s="217"/>
      <c r="T25" s="217"/>
      <c r="U25" s="217"/>
      <c r="V25" s="217"/>
      <c r="W25" s="217"/>
      <c r="X25" s="217"/>
      <c r="Y25" s="279"/>
      <c r="Z25" s="282">
        <v>54.3</v>
      </c>
      <c r="AA25" s="282"/>
      <c r="AB25" s="282"/>
      <c r="AC25" s="282"/>
      <c r="AD25" s="287">
        <v>21921345</v>
      </c>
      <c r="AE25" s="287"/>
      <c r="AF25" s="287"/>
      <c r="AG25" s="287"/>
      <c r="AH25" s="287"/>
      <c r="AI25" s="287"/>
      <c r="AJ25" s="287"/>
      <c r="AK25" s="287"/>
      <c r="AL25" s="283">
        <v>99.7</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6276923</v>
      </c>
      <c r="CS25" s="313"/>
      <c r="CT25" s="313"/>
      <c r="CU25" s="313"/>
      <c r="CV25" s="313"/>
      <c r="CW25" s="313"/>
      <c r="CX25" s="313"/>
      <c r="CY25" s="332"/>
      <c r="CZ25" s="283">
        <v>15</v>
      </c>
      <c r="DA25" s="335"/>
      <c r="DB25" s="335"/>
      <c r="DC25" s="338"/>
      <c r="DD25" s="288">
        <v>5798941</v>
      </c>
      <c r="DE25" s="313"/>
      <c r="DF25" s="313"/>
      <c r="DG25" s="313"/>
      <c r="DH25" s="313"/>
      <c r="DI25" s="313"/>
      <c r="DJ25" s="313"/>
      <c r="DK25" s="332"/>
      <c r="DL25" s="288">
        <v>5717895</v>
      </c>
      <c r="DM25" s="313"/>
      <c r="DN25" s="313"/>
      <c r="DO25" s="313"/>
      <c r="DP25" s="313"/>
      <c r="DQ25" s="313"/>
      <c r="DR25" s="313"/>
      <c r="DS25" s="313"/>
      <c r="DT25" s="313"/>
      <c r="DU25" s="313"/>
      <c r="DV25" s="332"/>
      <c r="DW25" s="283">
        <v>25.8</v>
      </c>
      <c r="DX25" s="335"/>
      <c r="DY25" s="335"/>
      <c r="DZ25" s="335"/>
      <c r="EA25" s="335"/>
      <c r="EB25" s="335"/>
      <c r="EC25" s="360"/>
    </row>
    <row r="26" spans="2:133" ht="11.25" customHeight="1">
      <c r="B26" s="261" t="s">
        <v>394</v>
      </c>
      <c r="C26" s="1"/>
      <c r="D26" s="1"/>
      <c r="E26" s="1"/>
      <c r="F26" s="1"/>
      <c r="G26" s="1"/>
      <c r="H26" s="1"/>
      <c r="I26" s="1"/>
      <c r="J26" s="1"/>
      <c r="K26" s="1"/>
      <c r="L26" s="1"/>
      <c r="M26" s="1"/>
      <c r="N26" s="1"/>
      <c r="O26" s="1"/>
      <c r="P26" s="1"/>
      <c r="Q26" s="269"/>
      <c r="R26" s="274">
        <v>7108</v>
      </c>
      <c r="S26" s="217"/>
      <c r="T26" s="217"/>
      <c r="U26" s="217"/>
      <c r="V26" s="217"/>
      <c r="W26" s="217"/>
      <c r="X26" s="217"/>
      <c r="Y26" s="279"/>
      <c r="Z26" s="282">
        <v>0</v>
      </c>
      <c r="AA26" s="282"/>
      <c r="AB26" s="282"/>
      <c r="AC26" s="282"/>
      <c r="AD26" s="287">
        <v>7108</v>
      </c>
      <c r="AE26" s="287"/>
      <c r="AF26" s="287"/>
      <c r="AG26" s="287"/>
      <c r="AH26" s="287"/>
      <c r="AI26" s="287"/>
      <c r="AJ26" s="287"/>
      <c r="AK26" s="287"/>
      <c r="AL26" s="283">
        <v>0</v>
      </c>
      <c r="AM26" s="238"/>
      <c r="AN26" s="238"/>
      <c r="AO26" s="296"/>
      <c r="AP26" s="261" t="s">
        <v>397</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4161236</v>
      </c>
      <c r="CS26" s="217"/>
      <c r="CT26" s="217"/>
      <c r="CU26" s="217"/>
      <c r="CV26" s="217"/>
      <c r="CW26" s="217"/>
      <c r="CX26" s="217"/>
      <c r="CY26" s="279"/>
      <c r="CZ26" s="283">
        <v>10</v>
      </c>
      <c r="DA26" s="335"/>
      <c r="DB26" s="335"/>
      <c r="DC26" s="338"/>
      <c r="DD26" s="288">
        <v>3934277</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61019</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398</v>
      </c>
      <c r="AQ27" s="1"/>
      <c r="AR27" s="1"/>
      <c r="AS27" s="1"/>
      <c r="AT27" s="1"/>
      <c r="AU27" s="1"/>
      <c r="AV27" s="1"/>
      <c r="AW27" s="1"/>
      <c r="AX27" s="1"/>
      <c r="AY27" s="1"/>
      <c r="AZ27" s="1"/>
      <c r="BA27" s="1"/>
      <c r="BB27" s="1"/>
      <c r="BC27" s="1"/>
      <c r="BD27" s="1"/>
      <c r="BE27" s="1"/>
      <c r="BF27" s="269"/>
      <c r="BG27" s="274">
        <v>8128251</v>
      </c>
      <c r="BH27" s="217"/>
      <c r="BI27" s="217"/>
      <c r="BJ27" s="217"/>
      <c r="BK27" s="217"/>
      <c r="BL27" s="217"/>
      <c r="BM27" s="217"/>
      <c r="BN27" s="279"/>
      <c r="BO27" s="282">
        <v>100</v>
      </c>
      <c r="BP27" s="282"/>
      <c r="BQ27" s="282"/>
      <c r="BR27" s="282"/>
      <c r="BS27" s="287">
        <v>118532</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7748126</v>
      </c>
      <c r="CS27" s="313"/>
      <c r="CT27" s="313"/>
      <c r="CU27" s="313"/>
      <c r="CV27" s="313"/>
      <c r="CW27" s="313"/>
      <c r="CX27" s="313"/>
      <c r="CY27" s="332"/>
      <c r="CZ27" s="283">
        <v>18.600000000000001</v>
      </c>
      <c r="DA27" s="335"/>
      <c r="DB27" s="335"/>
      <c r="DC27" s="338"/>
      <c r="DD27" s="288">
        <v>3125587</v>
      </c>
      <c r="DE27" s="313"/>
      <c r="DF27" s="313"/>
      <c r="DG27" s="313"/>
      <c r="DH27" s="313"/>
      <c r="DI27" s="313"/>
      <c r="DJ27" s="313"/>
      <c r="DK27" s="332"/>
      <c r="DL27" s="288">
        <v>2074075</v>
      </c>
      <c r="DM27" s="313"/>
      <c r="DN27" s="313"/>
      <c r="DO27" s="313"/>
      <c r="DP27" s="313"/>
      <c r="DQ27" s="313"/>
      <c r="DR27" s="313"/>
      <c r="DS27" s="313"/>
      <c r="DT27" s="313"/>
      <c r="DU27" s="313"/>
      <c r="DV27" s="332"/>
      <c r="DW27" s="283">
        <v>9.4</v>
      </c>
      <c r="DX27" s="335"/>
      <c r="DY27" s="335"/>
      <c r="DZ27" s="335"/>
      <c r="EA27" s="335"/>
      <c r="EB27" s="335"/>
      <c r="EC27" s="360"/>
    </row>
    <row r="28" spans="2:133" ht="11.25" customHeight="1">
      <c r="B28" s="261" t="s">
        <v>320</v>
      </c>
      <c r="C28" s="1"/>
      <c r="D28" s="1"/>
      <c r="E28" s="1"/>
      <c r="F28" s="1"/>
      <c r="G28" s="1"/>
      <c r="H28" s="1"/>
      <c r="I28" s="1"/>
      <c r="J28" s="1"/>
      <c r="K28" s="1"/>
      <c r="L28" s="1"/>
      <c r="M28" s="1"/>
      <c r="N28" s="1"/>
      <c r="O28" s="1"/>
      <c r="P28" s="1"/>
      <c r="Q28" s="269"/>
      <c r="R28" s="274">
        <v>351363</v>
      </c>
      <c r="S28" s="217"/>
      <c r="T28" s="217"/>
      <c r="U28" s="217"/>
      <c r="V28" s="217"/>
      <c r="W28" s="217"/>
      <c r="X28" s="217"/>
      <c r="Y28" s="279"/>
      <c r="Z28" s="282">
        <v>0.8</v>
      </c>
      <c r="AA28" s="282"/>
      <c r="AB28" s="282"/>
      <c r="AC28" s="282"/>
      <c r="AD28" s="287">
        <v>26682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393</v>
      </c>
      <c r="CE28" s="1"/>
      <c r="CF28" s="1"/>
      <c r="CG28" s="1"/>
      <c r="CH28" s="1"/>
      <c r="CI28" s="1"/>
      <c r="CJ28" s="1"/>
      <c r="CK28" s="1"/>
      <c r="CL28" s="1"/>
      <c r="CM28" s="1"/>
      <c r="CN28" s="1"/>
      <c r="CO28" s="1"/>
      <c r="CP28" s="1"/>
      <c r="CQ28" s="269"/>
      <c r="CR28" s="274">
        <v>3409212</v>
      </c>
      <c r="CS28" s="217"/>
      <c r="CT28" s="217"/>
      <c r="CU28" s="217"/>
      <c r="CV28" s="217"/>
      <c r="CW28" s="217"/>
      <c r="CX28" s="217"/>
      <c r="CY28" s="279"/>
      <c r="CZ28" s="283">
        <v>8.1999999999999993</v>
      </c>
      <c r="DA28" s="335"/>
      <c r="DB28" s="335"/>
      <c r="DC28" s="338"/>
      <c r="DD28" s="288">
        <v>3324655</v>
      </c>
      <c r="DE28" s="217"/>
      <c r="DF28" s="217"/>
      <c r="DG28" s="217"/>
      <c r="DH28" s="217"/>
      <c r="DI28" s="217"/>
      <c r="DJ28" s="217"/>
      <c r="DK28" s="279"/>
      <c r="DL28" s="288">
        <v>3324655</v>
      </c>
      <c r="DM28" s="217"/>
      <c r="DN28" s="217"/>
      <c r="DO28" s="217"/>
      <c r="DP28" s="217"/>
      <c r="DQ28" s="217"/>
      <c r="DR28" s="217"/>
      <c r="DS28" s="217"/>
      <c r="DT28" s="217"/>
      <c r="DU28" s="217"/>
      <c r="DV28" s="279"/>
      <c r="DW28" s="283">
        <v>15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141025</v>
      </c>
      <c r="S29" s="217"/>
      <c r="T29" s="217"/>
      <c r="U29" s="217"/>
      <c r="V29" s="217"/>
      <c r="W29" s="217"/>
      <c r="X29" s="217"/>
      <c r="Y29" s="279"/>
      <c r="Z29" s="282">
        <v>0.3</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3409212</v>
      </c>
      <c r="CS29" s="313"/>
      <c r="CT29" s="313"/>
      <c r="CU29" s="313"/>
      <c r="CV29" s="313"/>
      <c r="CW29" s="313"/>
      <c r="CX29" s="313"/>
      <c r="CY29" s="332"/>
      <c r="CZ29" s="283">
        <v>8.1999999999999993</v>
      </c>
      <c r="DA29" s="335"/>
      <c r="DB29" s="335"/>
      <c r="DC29" s="338"/>
      <c r="DD29" s="288">
        <v>3324655</v>
      </c>
      <c r="DE29" s="313"/>
      <c r="DF29" s="313"/>
      <c r="DG29" s="313"/>
      <c r="DH29" s="313"/>
      <c r="DI29" s="313"/>
      <c r="DJ29" s="313"/>
      <c r="DK29" s="332"/>
      <c r="DL29" s="288">
        <v>3324655</v>
      </c>
      <c r="DM29" s="313"/>
      <c r="DN29" s="313"/>
      <c r="DO29" s="313"/>
      <c r="DP29" s="313"/>
      <c r="DQ29" s="313"/>
      <c r="DR29" s="313"/>
      <c r="DS29" s="313"/>
      <c r="DT29" s="313"/>
      <c r="DU29" s="313"/>
      <c r="DV29" s="332"/>
      <c r="DW29" s="283">
        <v>15</v>
      </c>
      <c r="DX29" s="335"/>
      <c r="DY29" s="335"/>
      <c r="DZ29" s="335"/>
      <c r="EA29" s="335"/>
      <c r="EB29" s="335"/>
      <c r="EC29" s="360"/>
    </row>
    <row r="30" spans="2:133" ht="11.25" customHeight="1">
      <c r="B30" s="261" t="s">
        <v>350</v>
      </c>
      <c r="C30" s="1"/>
      <c r="D30" s="1"/>
      <c r="E30" s="1"/>
      <c r="F30" s="1"/>
      <c r="G30" s="1"/>
      <c r="H30" s="1"/>
      <c r="I30" s="1"/>
      <c r="J30" s="1"/>
      <c r="K30" s="1"/>
      <c r="L30" s="1"/>
      <c r="M30" s="1"/>
      <c r="N30" s="1"/>
      <c r="O30" s="1"/>
      <c r="P30" s="1"/>
      <c r="Q30" s="269"/>
      <c r="R30" s="274">
        <v>6381149</v>
      </c>
      <c r="S30" s="217"/>
      <c r="T30" s="217"/>
      <c r="U30" s="217"/>
      <c r="V30" s="217"/>
      <c r="W30" s="217"/>
      <c r="X30" s="217"/>
      <c r="Y30" s="279"/>
      <c r="Z30" s="282">
        <v>14.6</v>
      </c>
      <c r="AA30" s="282"/>
      <c r="AB30" s="282"/>
      <c r="AC30" s="282"/>
      <c r="AD30" s="287" t="s">
        <v>201</v>
      </c>
      <c r="AE30" s="287"/>
      <c r="AF30" s="287"/>
      <c r="AG30" s="287"/>
      <c r="AH30" s="287"/>
      <c r="AI30" s="287"/>
      <c r="AJ30" s="287"/>
      <c r="AK30" s="287"/>
      <c r="AL30" s="283" t="s">
        <v>201</v>
      </c>
      <c r="AM30" s="238"/>
      <c r="AN30" s="238"/>
      <c r="AO30" s="296"/>
      <c r="AP30" s="182" t="s">
        <v>321</v>
      </c>
      <c r="AQ30" s="139"/>
      <c r="AR30" s="139"/>
      <c r="AS30" s="139"/>
      <c r="AT30" s="139"/>
      <c r="AU30" s="139"/>
      <c r="AV30" s="139"/>
      <c r="AW30" s="139"/>
      <c r="AX30" s="139"/>
      <c r="AY30" s="139"/>
      <c r="AZ30" s="139"/>
      <c r="BA30" s="139"/>
      <c r="BB30" s="139"/>
      <c r="BC30" s="139"/>
      <c r="BD30" s="139"/>
      <c r="BE30" s="139"/>
      <c r="BF30" s="144"/>
      <c r="BG30" s="182" t="s">
        <v>309</v>
      </c>
      <c r="BH30" s="321"/>
      <c r="BI30" s="321"/>
      <c r="BJ30" s="321"/>
      <c r="BK30" s="321"/>
      <c r="BL30" s="321"/>
      <c r="BM30" s="321"/>
      <c r="BN30" s="321"/>
      <c r="BO30" s="321"/>
      <c r="BP30" s="321"/>
      <c r="BQ30" s="323"/>
      <c r="BR30" s="182" t="s">
        <v>400</v>
      </c>
      <c r="BS30" s="321"/>
      <c r="BT30" s="321"/>
      <c r="BU30" s="321"/>
      <c r="BV30" s="321"/>
      <c r="BW30" s="321"/>
      <c r="BX30" s="321"/>
      <c r="BY30" s="321"/>
      <c r="BZ30" s="321"/>
      <c r="CA30" s="321"/>
      <c r="CB30" s="323"/>
      <c r="CD30" s="134"/>
      <c r="CE30" s="42"/>
      <c r="CF30" s="261" t="s">
        <v>401</v>
      </c>
      <c r="CG30" s="1"/>
      <c r="CH30" s="1"/>
      <c r="CI30" s="1"/>
      <c r="CJ30" s="1"/>
      <c r="CK30" s="1"/>
      <c r="CL30" s="1"/>
      <c r="CM30" s="1"/>
      <c r="CN30" s="1"/>
      <c r="CO30" s="1"/>
      <c r="CP30" s="1"/>
      <c r="CQ30" s="269"/>
      <c r="CR30" s="274">
        <v>3335837</v>
      </c>
      <c r="CS30" s="217"/>
      <c r="CT30" s="217"/>
      <c r="CU30" s="217"/>
      <c r="CV30" s="217"/>
      <c r="CW30" s="217"/>
      <c r="CX30" s="217"/>
      <c r="CY30" s="279"/>
      <c r="CZ30" s="283">
        <v>8</v>
      </c>
      <c r="DA30" s="335"/>
      <c r="DB30" s="335"/>
      <c r="DC30" s="338"/>
      <c r="DD30" s="288">
        <v>3251280</v>
      </c>
      <c r="DE30" s="217"/>
      <c r="DF30" s="217"/>
      <c r="DG30" s="217"/>
      <c r="DH30" s="217"/>
      <c r="DI30" s="217"/>
      <c r="DJ30" s="217"/>
      <c r="DK30" s="279"/>
      <c r="DL30" s="288">
        <v>3251280</v>
      </c>
      <c r="DM30" s="217"/>
      <c r="DN30" s="217"/>
      <c r="DO30" s="217"/>
      <c r="DP30" s="217"/>
      <c r="DQ30" s="217"/>
      <c r="DR30" s="217"/>
      <c r="DS30" s="217"/>
      <c r="DT30" s="217"/>
      <c r="DU30" s="217"/>
      <c r="DV30" s="279"/>
      <c r="DW30" s="283">
        <v>14.7</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402</v>
      </c>
      <c r="AU31" s="265"/>
      <c r="AV31" s="265"/>
      <c r="AW31" s="265"/>
      <c r="AX31" s="260" t="s">
        <v>279</v>
      </c>
      <c r="AY31" s="265"/>
      <c r="AZ31" s="265"/>
      <c r="BA31" s="265"/>
      <c r="BB31" s="265"/>
      <c r="BC31" s="265"/>
      <c r="BD31" s="265"/>
      <c r="BE31" s="265"/>
      <c r="BF31" s="268"/>
      <c r="BG31" s="318">
        <v>99.6</v>
      </c>
      <c r="BH31" s="322"/>
      <c r="BI31" s="322"/>
      <c r="BJ31" s="322"/>
      <c r="BK31" s="322"/>
      <c r="BL31" s="322"/>
      <c r="BM31" s="293">
        <v>97.6</v>
      </c>
      <c r="BN31" s="322"/>
      <c r="BO31" s="322"/>
      <c r="BP31" s="322"/>
      <c r="BQ31" s="324"/>
      <c r="BR31" s="318">
        <v>99.6</v>
      </c>
      <c r="BS31" s="322"/>
      <c r="BT31" s="322"/>
      <c r="BU31" s="322"/>
      <c r="BV31" s="322"/>
      <c r="BW31" s="322"/>
      <c r="BX31" s="293">
        <v>97.5</v>
      </c>
      <c r="BY31" s="322"/>
      <c r="BZ31" s="322"/>
      <c r="CA31" s="322"/>
      <c r="CB31" s="324"/>
      <c r="CD31" s="134"/>
      <c r="CE31" s="42"/>
      <c r="CF31" s="261" t="s">
        <v>323</v>
      </c>
      <c r="CG31" s="1"/>
      <c r="CH31" s="1"/>
      <c r="CI31" s="1"/>
      <c r="CJ31" s="1"/>
      <c r="CK31" s="1"/>
      <c r="CL31" s="1"/>
      <c r="CM31" s="1"/>
      <c r="CN31" s="1"/>
      <c r="CO31" s="1"/>
      <c r="CP31" s="1"/>
      <c r="CQ31" s="269"/>
      <c r="CR31" s="274">
        <v>73375</v>
      </c>
      <c r="CS31" s="313"/>
      <c r="CT31" s="313"/>
      <c r="CU31" s="313"/>
      <c r="CV31" s="313"/>
      <c r="CW31" s="313"/>
      <c r="CX31" s="313"/>
      <c r="CY31" s="332"/>
      <c r="CZ31" s="283">
        <v>0.2</v>
      </c>
      <c r="DA31" s="335"/>
      <c r="DB31" s="335"/>
      <c r="DC31" s="338"/>
      <c r="DD31" s="288">
        <v>73375</v>
      </c>
      <c r="DE31" s="313"/>
      <c r="DF31" s="313"/>
      <c r="DG31" s="313"/>
      <c r="DH31" s="313"/>
      <c r="DI31" s="313"/>
      <c r="DJ31" s="313"/>
      <c r="DK31" s="332"/>
      <c r="DL31" s="288">
        <v>73375</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403</v>
      </c>
      <c r="C32" s="1"/>
      <c r="D32" s="1"/>
      <c r="E32" s="1"/>
      <c r="F32" s="1"/>
      <c r="G32" s="1"/>
      <c r="H32" s="1"/>
      <c r="I32" s="1"/>
      <c r="J32" s="1"/>
      <c r="K32" s="1"/>
      <c r="L32" s="1"/>
      <c r="M32" s="1"/>
      <c r="N32" s="1"/>
      <c r="O32" s="1"/>
      <c r="P32" s="1"/>
      <c r="Q32" s="269"/>
      <c r="R32" s="274">
        <v>3168370</v>
      </c>
      <c r="S32" s="217"/>
      <c r="T32" s="217"/>
      <c r="U32" s="217"/>
      <c r="V32" s="217"/>
      <c r="W32" s="217"/>
      <c r="X32" s="217"/>
      <c r="Y32" s="279"/>
      <c r="Z32" s="282">
        <v>7.3</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253</v>
      </c>
      <c r="AX32" s="261" t="s">
        <v>382</v>
      </c>
      <c r="AY32" s="1"/>
      <c r="AZ32" s="1"/>
      <c r="BA32" s="1"/>
      <c r="BB32" s="1"/>
      <c r="BC32" s="1"/>
      <c r="BD32" s="1"/>
      <c r="BE32" s="1"/>
      <c r="BF32" s="269"/>
      <c r="BG32" s="319">
        <v>99.7</v>
      </c>
      <c r="BH32" s="313"/>
      <c r="BI32" s="313"/>
      <c r="BJ32" s="313"/>
      <c r="BK32" s="313"/>
      <c r="BL32" s="313"/>
      <c r="BM32" s="238">
        <v>98.4</v>
      </c>
      <c r="BN32" s="313"/>
      <c r="BO32" s="313"/>
      <c r="BP32" s="313"/>
      <c r="BQ32" s="316"/>
      <c r="BR32" s="319">
        <v>99.7</v>
      </c>
      <c r="BS32" s="313"/>
      <c r="BT32" s="313"/>
      <c r="BU32" s="313"/>
      <c r="BV32" s="313"/>
      <c r="BW32" s="313"/>
      <c r="BX32" s="238">
        <v>98.3</v>
      </c>
      <c r="BY32" s="313"/>
      <c r="BZ32" s="313"/>
      <c r="CA32" s="313"/>
      <c r="CB32" s="316"/>
      <c r="CD32" s="135"/>
      <c r="CE32" s="142"/>
      <c r="CF32" s="261" t="s">
        <v>405</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223702</v>
      </c>
      <c r="S33" s="217"/>
      <c r="T33" s="217"/>
      <c r="U33" s="217"/>
      <c r="V33" s="217"/>
      <c r="W33" s="217"/>
      <c r="X33" s="217"/>
      <c r="Y33" s="279"/>
      <c r="Z33" s="282">
        <v>0.5</v>
      </c>
      <c r="AA33" s="282"/>
      <c r="AB33" s="282"/>
      <c r="AC33" s="282"/>
      <c r="AD33" s="287">
        <v>41697</v>
      </c>
      <c r="AE33" s="287"/>
      <c r="AF33" s="287"/>
      <c r="AG33" s="287"/>
      <c r="AH33" s="287"/>
      <c r="AI33" s="287"/>
      <c r="AJ33" s="287"/>
      <c r="AK33" s="287"/>
      <c r="AL33" s="283">
        <v>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99.5</v>
      </c>
      <c r="BH33" s="312"/>
      <c r="BI33" s="312"/>
      <c r="BJ33" s="312"/>
      <c r="BK33" s="312"/>
      <c r="BL33" s="312"/>
      <c r="BM33" s="294">
        <v>96.6</v>
      </c>
      <c r="BN33" s="312"/>
      <c r="BO33" s="312"/>
      <c r="BP33" s="312"/>
      <c r="BQ33" s="317"/>
      <c r="BR33" s="320">
        <v>99.4</v>
      </c>
      <c r="BS33" s="312"/>
      <c r="BT33" s="312"/>
      <c r="BU33" s="312"/>
      <c r="BV33" s="312"/>
      <c r="BW33" s="312"/>
      <c r="BX33" s="294">
        <v>96.4</v>
      </c>
      <c r="BY33" s="312"/>
      <c r="BZ33" s="312"/>
      <c r="CA33" s="312"/>
      <c r="CB33" s="317"/>
      <c r="CD33" s="261" t="s">
        <v>406</v>
      </c>
      <c r="CE33" s="1"/>
      <c r="CF33" s="1"/>
      <c r="CG33" s="1"/>
      <c r="CH33" s="1"/>
      <c r="CI33" s="1"/>
      <c r="CJ33" s="1"/>
      <c r="CK33" s="1"/>
      <c r="CL33" s="1"/>
      <c r="CM33" s="1"/>
      <c r="CN33" s="1"/>
      <c r="CO33" s="1"/>
      <c r="CP33" s="1"/>
      <c r="CQ33" s="269"/>
      <c r="CR33" s="274">
        <v>18572838</v>
      </c>
      <c r="CS33" s="313"/>
      <c r="CT33" s="313"/>
      <c r="CU33" s="313"/>
      <c r="CV33" s="313"/>
      <c r="CW33" s="313"/>
      <c r="CX33" s="313"/>
      <c r="CY33" s="332"/>
      <c r="CZ33" s="283">
        <v>44.5</v>
      </c>
      <c r="DA33" s="335"/>
      <c r="DB33" s="335"/>
      <c r="DC33" s="338"/>
      <c r="DD33" s="288">
        <v>13437228</v>
      </c>
      <c r="DE33" s="313"/>
      <c r="DF33" s="313"/>
      <c r="DG33" s="313"/>
      <c r="DH33" s="313"/>
      <c r="DI33" s="313"/>
      <c r="DJ33" s="313"/>
      <c r="DK33" s="332"/>
      <c r="DL33" s="288">
        <v>9728903</v>
      </c>
      <c r="DM33" s="313"/>
      <c r="DN33" s="313"/>
      <c r="DO33" s="313"/>
      <c r="DP33" s="313"/>
      <c r="DQ33" s="313"/>
      <c r="DR33" s="313"/>
      <c r="DS33" s="313"/>
      <c r="DT33" s="313"/>
      <c r="DU33" s="313"/>
      <c r="DV33" s="332"/>
      <c r="DW33" s="283">
        <v>44</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1121442</v>
      </c>
      <c r="S34" s="217"/>
      <c r="T34" s="217"/>
      <c r="U34" s="217"/>
      <c r="V34" s="217"/>
      <c r="W34" s="217"/>
      <c r="X34" s="217"/>
      <c r="Y34" s="279"/>
      <c r="Z34" s="282">
        <v>2.6</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409</v>
      </c>
      <c r="CE34" s="1"/>
      <c r="CF34" s="1"/>
      <c r="CG34" s="1"/>
      <c r="CH34" s="1"/>
      <c r="CI34" s="1"/>
      <c r="CJ34" s="1"/>
      <c r="CK34" s="1"/>
      <c r="CL34" s="1"/>
      <c r="CM34" s="1"/>
      <c r="CN34" s="1"/>
      <c r="CO34" s="1"/>
      <c r="CP34" s="1"/>
      <c r="CQ34" s="269"/>
      <c r="CR34" s="274">
        <v>5808185</v>
      </c>
      <c r="CS34" s="217"/>
      <c r="CT34" s="217"/>
      <c r="CU34" s="217"/>
      <c r="CV34" s="217"/>
      <c r="CW34" s="217"/>
      <c r="CX34" s="217"/>
      <c r="CY34" s="279"/>
      <c r="CZ34" s="283">
        <v>13.9</v>
      </c>
      <c r="DA34" s="335"/>
      <c r="DB34" s="335"/>
      <c r="DC34" s="338"/>
      <c r="DD34" s="288">
        <v>4221446</v>
      </c>
      <c r="DE34" s="217"/>
      <c r="DF34" s="217"/>
      <c r="DG34" s="217"/>
      <c r="DH34" s="217"/>
      <c r="DI34" s="217"/>
      <c r="DJ34" s="217"/>
      <c r="DK34" s="279"/>
      <c r="DL34" s="288">
        <v>3750173</v>
      </c>
      <c r="DM34" s="217"/>
      <c r="DN34" s="217"/>
      <c r="DO34" s="217"/>
      <c r="DP34" s="217"/>
      <c r="DQ34" s="217"/>
      <c r="DR34" s="217"/>
      <c r="DS34" s="217"/>
      <c r="DT34" s="217"/>
      <c r="DU34" s="217"/>
      <c r="DV34" s="279"/>
      <c r="DW34" s="283">
        <v>17</v>
      </c>
      <c r="DX34" s="335"/>
      <c r="DY34" s="335"/>
      <c r="DZ34" s="335"/>
      <c r="EA34" s="335"/>
      <c r="EB34" s="335"/>
      <c r="EC34" s="360"/>
    </row>
    <row r="35" spans="2:133" ht="11.25" customHeight="1">
      <c r="B35" s="261" t="s">
        <v>411</v>
      </c>
      <c r="C35" s="1"/>
      <c r="D35" s="1"/>
      <c r="E35" s="1"/>
      <c r="F35" s="1"/>
      <c r="G35" s="1"/>
      <c r="H35" s="1"/>
      <c r="I35" s="1"/>
      <c r="J35" s="1"/>
      <c r="K35" s="1"/>
      <c r="L35" s="1"/>
      <c r="M35" s="1"/>
      <c r="N35" s="1"/>
      <c r="O35" s="1"/>
      <c r="P35" s="1"/>
      <c r="Q35" s="269"/>
      <c r="R35" s="274">
        <v>2533237</v>
      </c>
      <c r="S35" s="217"/>
      <c r="T35" s="217"/>
      <c r="U35" s="217"/>
      <c r="V35" s="217"/>
      <c r="W35" s="217"/>
      <c r="X35" s="217"/>
      <c r="Y35" s="279"/>
      <c r="Z35" s="282">
        <v>5.8</v>
      </c>
      <c r="AA35" s="282"/>
      <c r="AB35" s="282"/>
      <c r="AC35" s="282"/>
      <c r="AD35" s="287" t="s">
        <v>201</v>
      </c>
      <c r="AE35" s="287"/>
      <c r="AF35" s="287"/>
      <c r="AG35" s="287"/>
      <c r="AH35" s="287"/>
      <c r="AI35" s="287"/>
      <c r="AJ35" s="287"/>
      <c r="AK35" s="287"/>
      <c r="AL35" s="283" t="s">
        <v>201</v>
      </c>
      <c r="AM35" s="238"/>
      <c r="AN35" s="238"/>
      <c r="AO35" s="296"/>
      <c r="AP35" s="95"/>
      <c r="AQ35" s="182" t="s">
        <v>412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413</v>
      </c>
      <c r="CE35" s="1"/>
      <c r="CF35" s="1"/>
      <c r="CG35" s="1"/>
      <c r="CH35" s="1"/>
      <c r="CI35" s="1"/>
      <c r="CJ35" s="1"/>
      <c r="CK35" s="1"/>
      <c r="CL35" s="1"/>
      <c r="CM35" s="1"/>
      <c r="CN35" s="1"/>
      <c r="CO35" s="1"/>
      <c r="CP35" s="1"/>
      <c r="CQ35" s="269"/>
      <c r="CR35" s="274">
        <v>703361</v>
      </c>
      <c r="CS35" s="313"/>
      <c r="CT35" s="313"/>
      <c r="CU35" s="313"/>
      <c r="CV35" s="313"/>
      <c r="CW35" s="313"/>
      <c r="CX35" s="313"/>
      <c r="CY35" s="332"/>
      <c r="CZ35" s="283">
        <v>1.7</v>
      </c>
      <c r="DA35" s="335"/>
      <c r="DB35" s="335"/>
      <c r="DC35" s="338"/>
      <c r="DD35" s="288">
        <v>614375</v>
      </c>
      <c r="DE35" s="313"/>
      <c r="DF35" s="313"/>
      <c r="DG35" s="313"/>
      <c r="DH35" s="313"/>
      <c r="DI35" s="313"/>
      <c r="DJ35" s="313"/>
      <c r="DK35" s="332"/>
      <c r="DL35" s="288">
        <v>603331</v>
      </c>
      <c r="DM35" s="313"/>
      <c r="DN35" s="313"/>
      <c r="DO35" s="313"/>
      <c r="DP35" s="313"/>
      <c r="DQ35" s="313"/>
      <c r="DR35" s="313"/>
      <c r="DS35" s="313"/>
      <c r="DT35" s="313"/>
      <c r="DU35" s="313"/>
      <c r="DV35" s="332"/>
      <c r="DW35" s="283">
        <v>2.7</v>
      </c>
      <c r="DX35" s="335"/>
      <c r="DY35" s="335"/>
      <c r="DZ35" s="335"/>
      <c r="EA35" s="335"/>
      <c r="EB35" s="335"/>
      <c r="EC35" s="360"/>
    </row>
    <row r="36" spans="2:133" ht="11.25" customHeight="1">
      <c r="B36" s="261" t="s">
        <v>383</v>
      </c>
      <c r="C36" s="1"/>
      <c r="D36" s="1"/>
      <c r="E36" s="1"/>
      <c r="F36" s="1"/>
      <c r="G36" s="1"/>
      <c r="H36" s="1"/>
      <c r="I36" s="1"/>
      <c r="J36" s="1"/>
      <c r="K36" s="1"/>
      <c r="L36" s="1"/>
      <c r="M36" s="1"/>
      <c r="N36" s="1"/>
      <c r="O36" s="1"/>
      <c r="P36" s="1"/>
      <c r="Q36" s="269"/>
      <c r="R36" s="274">
        <v>2052380</v>
      </c>
      <c r="S36" s="217"/>
      <c r="T36" s="217"/>
      <c r="U36" s="217"/>
      <c r="V36" s="217"/>
      <c r="W36" s="217"/>
      <c r="X36" s="217"/>
      <c r="Y36" s="279"/>
      <c r="Z36" s="282">
        <v>4.7</v>
      </c>
      <c r="AA36" s="282"/>
      <c r="AB36" s="282"/>
      <c r="AC36" s="282"/>
      <c r="AD36" s="287" t="s">
        <v>201</v>
      </c>
      <c r="AE36" s="287"/>
      <c r="AF36" s="287"/>
      <c r="AG36" s="287"/>
      <c r="AH36" s="287"/>
      <c r="AI36" s="287"/>
      <c r="AJ36" s="287"/>
      <c r="AK36" s="287"/>
      <c r="AL36" s="283" t="s">
        <v>201</v>
      </c>
      <c r="AM36" s="238"/>
      <c r="AN36" s="238"/>
      <c r="AO36" s="296"/>
      <c r="AP36" s="95"/>
      <c r="AQ36" s="301" t="s">
        <v>398</v>
      </c>
      <c r="AR36" s="304"/>
      <c r="AS36" s="304"/>
      <c r="AT36" s="304"/>
      <c r="AU36" s="304"/>
      <c r="AV36" s="304"/>
      <c r="AW36" s="304"/>
      <c r="AX36" s="304"/>
      <c r="AY36" s="309"/>
      <c r="AZ36" s="273">
        <v>6511710</v>
      </c>
      <c r="BA36" s="276"/>
      <c r="BB36" s="276"/>
      <c r="BC36" s="276"/>
      <c r="BD36" s="276"/>
      <c r="BE36" s="276"/>
      <c r="BF36" s="315"/>
      <c r="BG36" s="260" t="s">
        <v>416</v>
      </c>
      <c r="BH36" s="265"/>
      <c r="BI36" s="265"/>
      <c r="BJ36" s="265"/>
      <c r="BK36" s="265"/>
      <c r="BL36" s="265"/>
      <c r="BM36" s="265"/>
      <c r="BN36" s="265"/>
      <c r="BO36" s="265"/>
      <c r="BP36" s="265"/>
      <c r="BQ36" s="265"/>
      <c r="BR36" s="265"/>
      <c r="BS36" s="265"/>
      <c r="BT36" s="265"/>
      <c r="BU36" s="268"/>
      <c r="BV36" s="273">
        <v>145956</v>
      </c>
      <c r="BW36" s="276"/>
      <c r="BX36" s="276"/>
      <c r="BY36" s="276"/>
      <c r="BZ36" s="276"/>
      <c r="CA36" s="276"/>
      <c r="CB36" s="315"/>
      <c r="CD36" s="261" t="s">
        <v>30</v>
      </c>
      <c r="CE36" s="1"/>
      <c r="CF36" s="1"/>
      <c r="CG36" s="1"/>
      <c r="CH36" s="1"/>
      <c r="CI36" s="1"/>
      <c r="CJ36" s="1"/>
      <c r="CK36" s="1"/>
      <c r="CL36" s="1"/>
      <c r="CM36" s="1"/>
      <c r="CN36" s="1"/>
      <c r="CO36" s="1"/>
      <c r="CP36" s="1"/>
      <c r="CQ36" s="269"/>
      <c r="CR36" s="274">
        <v>4780399</v>
      </c>
      <c r="CS36" s="217"/>
      <c r="CT36" s="217"/>
      <c r="CU36" s="217"/>
      <c r="CV36" s="217"/>
      <c r="CW36" s="217"/>
      <c r="CX36" s="217"/>
      <c r="CY36" s="279"/>
      <c r="CZ36" s="283">
        <v>11.5</v>
      </c>
      <c r="DA36" s="335"/>
      <c r="DB36" s="335"/>
      <c r="DC36" s="338"/>
      <c r="DD36" s="288">
        <v>3590933</v>
      </c>
      <c r="DE36" s="217"/>
      <c r="DF36" s="217"/>
      <c r="DG36" s="217"/>
      <c r="DH36" s="217"/>
      <c r="DI36" s="217"/>
      <c r="DJ36" s="217"/>
      <c r="DK36" s="279"/>
      <c r="DL36" s="288">
        <v>2449138</v>
      </c>
      <c r="DM36" s="217"/>
      <c r="DN36" s="217"/>
      <c r="DO36" s="217"/>
      <c r="DP36" s="217"/>
      <c r="DQ36" s="217"/>
      <c r="DR36" s="217"/>
      <c r="DS36" s="217"/>
      <c r="DT36" s="217"/>
      <c r="DU36" s="217"/>
      <c r="DV36" s="279"/>
      <c r="DW36" s="283">
        <v>11.1</v>
      </c>
      <c r="DX36" s="335"/>
      <c r="DY36" s="335"/>
      <c r="DZ36" s="335"/>
      <c r="EA36" s="335"/>
      <c r="EB36" s="335"/>
      <c r="EC36" s="360"/>
    </row>
    <row r="37" spans="2:133" ht="11.25" customHeight="1">
      <c r="B37" s="261" t="s">
        <v>407</v>
      </c>
      <c r="C37" s="1"/>
      <c r="D37" s="1"/>
      <c r="E37" s="1"/>
      <c r="F37" s="1"/>
      <c r="G37" s="1"/>
      <c r="H37" s="1"/>
      <c r="I37" s="1"/>
      <c r="J37" s="1"/>
      <c r="K37" s="1"/>
      <c r="L37" s="1"/>
      <c r="M37" s="1"/>
      <c r="N37" s="1"/>
      <c r="O37" s="1"/>
      <c r="P37" s="1"/>
      <c r="Q37" s="269"/>
      <c r="R37" s="274">
        <v>1013810</v>
      </c>
      <c r="S37" s="217"/>
      <c r="T37" s="217"/>
      <c r="U37" s="217"/>
      <c r="V37" s="217"/>
      <c r="W37" s="217"/>
      <c r="X37" s="217"/>
      <c r="Y37" s="279"/>
      <c r="Z37" s="282">
        <v>2.2999999999999998</v>
      </c>
      <c r="AA37" s="282"/>
      <c r="AB37" s="282"/>
      <c r="AC37" s="282"/>
      <c r="AD37" s="287">
        <v>513</v>
      </c>
      <c r="AE37" s="287"/>
      <c r="AF37" s="287"/>
      <c r="AG37" s="287"/>
      <c r="AH37" s="287"/>
      <c r="AI37" s="287"/>
      <c r="AJ37" s="287"/>
      <c r="AK37" s="287"/>
      <c r="AL37" s="283">
        <v>0</v>
      </c>
      <c r="AM37" s="238"/>
      <c r="AN37" s="238"/>
      <c r="AO37" s="296"/>
      <c r="AQ37" s="302" t="s">
        <v>417</v>
      </c>
      <c r="AR37" s="111"/>
      <c r="AS37" s="111"/>
      <c r="AT37" s="111"/>
      <c r="AU37" s="111"/>
      <c r="AV37" s="111"/>
      <c r="AW37" s="111"/>
      <c r="AX37" s="111"/>
      <c r="AY37" s="310"/>
      <c r="AZ37" s="274">
        <v>1839170</v>
      </c>
      <c r="BA37" s="217"/>
      <c r="BB37" s="217"/>
      <c r="BC37" s="217"/>
      <c r="BD37" s="313"/>
      <c r="BE37" s="313"/>
      <c r="BF37" s="316"/>
      <c r="BG37" s="261" t="s">
        <v>422</v>
      </c>
      <c r="BH37" s="1"/>
      <c r="BI37" s="1"/>
      <c r="BJ37" s="1"/>
      <c r="BK37" s="1"/>
      <c r="BL37" s="1"/>
      <c r="BM37" s="1"/>
      <c r="BN37" s="1"/>
      <c r="BO37" s="1"/>
      <c r="BP37" s="1"/>
      <c r="BQ37" s="1"/>
      <c r="BR37" s="1"/>
      <c r="BS37" s="1"/>
      <c r="BT37" s="1"/>
      <c r="BU37" s="269"/>
      <c r="BV37" s="274">
        <v>24806</v>
      </c>
      <c r="BW37" s="217"/>
      <c r="BX37" s="217"/>
      <c r="BY37" s="217"/>
      <c r="BZ37" s="217"/>
      <c r="CA37" s="217"/>
      <c r="CB37" s="326"/>
      <c r="CD37" s="261" t="s">
        <v>161</v>
      </c>
      <c r="CE37" s="1"/>
      <c r="CF37" s="1"/>
      <c r="CG37" s="1"/>
      <c r="CH37" s="1"/>
      <c r="CI37" s="1"/>
      <c r="CJ37" s="1"/>
      <c r="CK37" s="1"/>
      <c r="CL37" s="1"/>
      <c r="CM37" s="1"/>
      <c r="CN37" s="1"/>
      <c r="CO37" s="1"/>
      <c r="CP37" s="1"/>
      <c r="CQ37" s="269"/>
      <c r="CR37" s="274">
        <v>28638</v>
      </c>
      <c r="CS37" s="313"/>
      <c r="CT37" s="313"/>
      <c r="CU37" s="313"/>
      <c r="CV37" s="313"/>
      <c r="CW37" s="313"/>
      <c r="CX37" s="313"/>
      <c r="CY37" s="332"/>
      <c r="CZ37" s="283">
        <v>0.1</v>
      </c>
      <c r="DA37" s="335"/>
      <c r="DB37" s="335"/>
      <c r="DC37" s="338"/>
      <c r="DD37" s="288">
        <v>28638</v>
      </c>
      <c r="DE37" s="313"/>
      <c r="DF37" s="313"/>
      <c r="DG37" s="313"/>
      <c r="DH37" s="313"/>
      <c r="DI37" s="313"/>
      <c r="DJ37" s="313"/>
      <c r="DK37" s="332"/>
      <c r="DL37" s="288">
        <v>26874</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423</v>
      </c>
      <c r="C38" s="1"/>
      <c r="D38" s="1"/>
      <c r="E38" s="1"/>
      <c r="F38" s="1"/>
      <c r="G38" s="1"/>
      <c r="H38" s="1"/>
      <c r="I38" s="1"/>
      <c r="J38" s="1"/>
      <c r="K38" s="1"/>
      <c r="L38" s="1"/>
      <c r="M38" s="1"/>
      <c r="N38" s="1"/>
      <c r="O38" s="1"/>
      <c r="P38" s="1"/>
      <c r="Q38" s="269"/>
      <c r="R38" s="274">
        <v>2881500</v>
      </c>
      <c r="S38" s="217"/>
      <c r="T38" s="217"/>
      <c r="U38" s="217"/>
      <c r="V38" s="217"/>
      <c r="W38" s="217"/>
      <c r="X38" s="217"/>
      <c r="Y38" s="279"/>
      <c r="Z38" s="282">
        <v>6.6</v>
      </c>
      <c r="AA38" s="282"/>
      <c r="AB38" s="282"/>
      <c r="AC38" s="282"/>
      <c r="AD38" s="287" t="s">
        <v>201</v>
      </c>
      <c r="AE38" s="287"/>
      <c r="AF38" s="287"/>
      <c r="AG38" s="287"/>
      <c r="AH38" s="287"/>
      <c r="AI38" s="287"/>
      <c r="AJ38" s="287"/>
      <c r="AK38" s="287"/>
      <c r="AL38" s="283" t="s">
        <v>201</v>
      </c>
      <c r="AM38" s="238"/>
      <c r="AN38" s="238"/>
      <c r="AO38" s="296"/>
      <c r="AQ38" s="302" t="s">
        <v>424</v>
      </c>
      <c r="AR38" s="111"/>
      <c r="AS38" s="111"/>
      <c r="AT38" s="111"/>
      <c r="AU38" s="111"/>
      <c r="AV38" s="111"/>
      <c r="AW38" s="111"/>
      <c r="AX38" s="111"/>
      <c r="AY38" s="310"/>
      <c r="AZ38" s="274">
        <v>1075663</v>
      </c>
      <c r="BA38" s="217"/>
      <c r="BB38" s="217"/>
      <c r="BC38" s="217"/>
      <c r="BD38" s="313"/>
      <c r="BE38" s="313"/>
      <c r="BF38" s="316"/>
      <c r="BG38" s="261" t="s">
        <v>425</v>
      </c>
      <c r="BH38" s="1"/>
      <c r="BI38" s="1"/>
      <c r="BJ38" s="1"/>
      <c r="BK38" s="1"/>
      <c r="BL38" s="1"/>
      <c r="BM38" s="1"/>
      <c r="BN38" s="1"/>
      <c r="BO38" s="1"/>
      <c r="BP38" s="1"/>
      <c r="BQ38" s="1"/>
      <c r="BR38" s="1"/>
      <c r="BS38" s="1"/>
      <c r="BT38" s="1"/>
      <c r="BU38" s="269"/>
      <c r="BV38" s="274">
        <v>8808</v>
      </c>
      <c r="BW38" s="217"/>
      <c r="BX38" s="217"/>
      <c r="BY38" s="217"/>
      <c r="BZ38" s="217"/>
      <c r="CA38" s="217"/>
      <c r="CB38" s="326"/>
      <c r="CD38" s="261" t="s">
        <v>426</v>
      </c>
      <c r="CE38" s="1"/>
      <c r="CF38" s="1"/>
      <c r="CG38" s="1"/>
      <c r="CH38" s="1"/>
      <c r="CI38" s="1"/>
      <c r="CJ38" s="1"/>
      <c r="CK38" s="1"/>
      <c r="CL38" s="1"/>
      <c r="CM38" s="1"/>
      <c r="CN38" s="1"/>
      <c r="CO38" s="1"/>
      <c r="CP38" s="1"/>
      <c r="CQ38" s="269"/>
      <c r="CR38" s="274">
        <v>3733961</v>
      </c>
      <c r="CS38" s="217"/>
      <c r="CT38" s="217"/>
      <c r="CU38" s="217"/>
      <c r="CV38" s="217"/>
      <c r="CW38" s="217"/>
      <c r="CX38" s="217"/>
      <c r="CY38" s="279"/>
      <c r="CZ38" s="283">
        <v>9</v>
      </c>
      <c r="DA38" s="335"/>
      <c r="DB38" s="335"/>
      <c r="DC38" s="338"/>
      <c r="DD38" s="288">
        <v>3140198</v>
      </c>
      <c r="DE38" s="217"/>
      <c r="DF38" s="217"/>
      <c r="DG38" s="217"/>
      <c r="DH38" s="217"/>
      <c r="DI38" s="217"/>
      <c r="DJ38" s="217"/>
      <c r="DK38" s="279"/>
      <c r="DL38" s="288">
        <v>2926261</v>
      </c>
      <c r="DM38" s="217"/>
      <c r="DN38" s="217"/>
      <c r="DO38" s="217"/>
      <c r="DP38" s="217"/>
      <c r="DQ38" s="217"/>
      <c r="DR38" s="217"/>
      <c r="DS38" s="217"/>
      <c r="DT38" s="217"/>
      <c r="DU38" s="217"/>
      <c r="DV38" s="279"/>
      <c r="DW38" s="283">
        <v>13.2</v>
      </c>
      <c r="DX38" s="335"/>
      <c r="DY38" s="335"/>
      <c r="DZ38" s="335"/>
      <c r="EA38" s="335"/>
      <c r="EB38" s="335"/>
      <c r="EC38" s="360"/>
    </row>
    <row r="39" spans="2:133" ht="11.25" customHeight="1">
      <c r="B39" s="261" t="s">
        <v>427</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314</v>
      </c>
      <c r="AR39" s="111"/>
      <c r="AS39" s="111"/>
      <c r="AT39" s="111"/>
      <c r="AU39" s="111"/>
      <c r="AV39" s="111"/>
      <c r="AW39" s="111"/>
      <c r="AX39" s="111"/>
      <c r="AY39" s="310"/>
      <c r="AZ39" s="274">
        <v>117643</v>
      </c>
      <c r="BA39" s="217"/>
      <c r="BB39" s="217"/>
      <c r="BC39" s="217"/>
      <c r="BD39" s="313"/>
      <c r="BE39" s="313"/>
      <c r="BF39" s="316"/>
      <c r="BG39" s="261" t="s">
        <v>345</v>
      </c>
      <c r="BH39" s="1"/>
      <c r="BI39" s="1"/>
      <c r="BJ39" s="1"/>
      <c r="BK39" s="1"/>
      <c r="BL39" s="1"/>
      <c r="BM39" s="1"/>
      <c r="BN39" s="1"/>
      <c r="BO39" s="1"/>
      <c r="BP39" s="1"/>
      <c r="BQ39" s="1"/>
      <c r="BR39" s="1"/>
      <c r="BS39" s="1"/>
      <c r="BT39" s="1"/>
      <c r="BU39" s="269"/>
      <c r="BV39" s="274">
        <v>12353</v>
      </c>
      <c r="BW39" s="217"/>
      <c r="BX39" s="217"/>
      <c r="BY39" s="217"/>
      <c r="BZ39" s="217"/>
      <c r="CA39" s="217"/>
      <c r="CB39" s="326"/>
      <c r="CD39" s="261" t="s">
        <v>431</v>
      </c>
      <c r="CE39" s="1"/>
      <c r="CF39" s="1"/>
      <c r="CG39" s="1"/>
      <c r="CH39" s="1"/>
      <c r="CI39" s="1"/>
      <c r="CJ39" s="1"/>
      <c r="CK39" s="1"/>
      <c r="CL39" s="1"/>
      <c r="CM39" s="1"/>
      <c r="CN39" s="1"/>
      <c r="CO39" s="1"/>
      <c r="CP39" s="1"/>
      <c r="CQ39" s="269"/>
      <c r="CR39" s="274">
        <v>2338114</v>
      </c>
      <c r="CS39" s="313"/>
      <c r="CT39" s="313"/>
      <c r="CU39" s="313"/>
      <c r="CV39" s="313"/>
      <c r="CW39" s="313"/>
      <c r="CX39" s="313"/>
      <c r="CY39" s="332"/>
      <c r="CZ39" s="283">
        <v>5.6</v>
      </c>
      <c r="DA39" s="335"/>
      <c r="DB39" s="335"/>
      <c r="DC39" s="338"/>
      <c r="DD39" s="288">
        <v>1173818</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143</v>
      </c>
      <c r="C40" s="1"/>
      <c r="D40" s="1"/>
      <c r="E40" s="1"/>
      <c r="F40" s="1"/>
      <c r="G40" s="1"/>
      <c r="H40" s="1"/>
      <c r="I40" s="1"/>
      <c r="J40" s="1"/>
      <c r="K40" s="1"/>
      <c r="L40" s="1"/>
      <c r="M40" s="1"/>
      <c r="N40" s="1"/>
      <c r="O40" s="1"/>
      <c r="P40" s="1"/>
      <c r="Q40" s="269"/>
      <c r="R40" s="274">
        <v>127000</v>
      </c>
      <c r="S40" s="217"/>
      <c r="T40" s="217"/>
      <c r="U40" s="217"/>
      <c r="V40" s="217"/>
      <c r="W40" s="217"/>
      <c r="X40" s="217"/>
      <c r="Y40" s="279"/>
      <c r="Z40" s="282">
        <v>0.3</v>
      </c>
      <c r="AA40" s="282"/>
      <c r="AB40" s="282"/>
      <c r="AC40" s="282"/>
      <c r="AD40" s="287" t="s">
        <v>201</v>
      </c>
      <c r="AE40" s="287"/>
      <c r="AF40" s="287"/>
      <c r="AG40" s="287"/>
      <c r="AH40" s="287"/>
      <c r="AI40" s="287"/>
      <c r="AJ40" s="287"/>
      <c r="AK40" s="287"/>
      <c r="AL40" s="283" t="s">
        <v>201</v>
      </c>
      <c r="AM40" s="238"/>
      <c r="AN40" s="238"/>
      <c r="AO40" s="296"/>
      <c r="AQ40" s="302" t="s">
        <v>432</v>
      </c>
      <c r="AR40" s="111"/>
      <c r="AS40" s="111"/>
      <c r="AT40" s="111"/>
      <c r="AU40" s="111"/>
      <c r="AV40" s="111"/>
      <c r="AW40" s="111"/>
      <c r="AX40" s="111"/>
      <c r="AY40" s="310"/>
      <c r="AZ40" s="274">
        <v>25232</v>
      </c>
      <c r="BA40" s="217"/>
      <c r="BB40" s="217"/>
      <c r="BC40" s="217"/>
      <c r="BD40" s="313"/>
      <c r="BE40" s="313"/>
      <c r="BF40" s="316"/>
      <c r="BG40" s="299" t="s">
        <v>433</v>
      </c>
      <c r="BH40" s="29"/>
      <c r="BI40" s="29"/>
      <c r="BJ40" s="29"/>
      <c r="BK40" s="29"/>
      <c r="BL40" s="29"/>
      <c r="BM40" s="1" t="s">
        <v>434</v>
      </c>
      <c r="BN40" s="1"/>
      <c r="BO40" s="1"/>
      <c r="BP40" s="1"/>
      <c r="BQ40" s="1"/>
      <c r="BR40" s="1"/>
      <c r="BS40" s="1"/>
      <c r="BT40" s="1"/>
      <c r="BU40" s="269"/>
      <c r="BV40" s="274">
        <v>80</v>
      </c>
      <c r="BW40" s="217"/>
      <c r="BX40" s="217"/>
      <c r="BY40" s="217"/>
      <c r="BZ40" s="217"/>
      <c r="CA40" s="217"/>
      <c r="CB40" s="326"/>
      <c r="CD40" s="261" t="s">
        <v>378</v>
      </c>
      <c r="CE40" s="1"/>
      <c r="CF40" s="1"/>
      <c r="CG40" s="1"/>
      <c r="CH40" s="1"/>
      <c r="CI40" s="1"/>
      <c r="CJ40" s="1"/>
      <c r="CK40" s="1"/>
      <c r="CL40" s="1"/>
      <c r="CM40" s="1"/>
      <c r="CN40" s="1"/>
      <c r="CO40" s="1"/>
      <c r="CP40" s="1"/>
      <c r="CQ40" s="269"/>
      <c r="CR40" s="274">
        <v>1208818</v>
      </c>
      <c r="CS40" s="217"/>
      <c r="CT40" s="217"/>
      <c r="CU40" s="217"/>
      <c r="CV40" s="217"/>
      <c r="CW40" s="217"/>
      <c r="CX40" s="217"/>
      <c r="CY40" s="279"/>
      <c r="CZ40" s="283">
        <v>2.9</v>
      </c>
      <c r="DA40" s="335"/>
      <c r="DB40" s="335"/>
      <c r="DC40" s="338"/>
      <c r="DD40" s="288">
        <v>696458</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144</v>
      </c>
      <c r="C41" s="267"/>
      <c r="D41" s="267"/>
      <c r="E41" s="267"/>
      <c r="F41" s="267"/>
      <c r="G41" s="267"/>
      <c r="H41" s="267"/>
      <c r="I41" s="267"/>
      <c r="J41" s="267"/>
      <c r="K41" s="267"/>
      <c r="L41" s="267"/>
      <c r="M41" s="267"/>
      <c r="N41" s="267"/>
      <c r="O41" s="267"/>
      <c r="P41" s="267"/>
      <c r="Q41" s="271"/>
      <c r="R41" s="275">
        <v>43631118</v>
      </c>
      <c r="S41" s="277"/>
      <c r="T41" s="277"/>
      <c r="U41" s="277"/>
      <c r="V41" s="277"/>
      <c r="W41" s="277"/>
      <c r="X41" s="277"/>
      <c r="Y41" s="280"/>
      <c r="Z41" s="284">
        <v>100</v>
      </c>
      <c r="AA41" s="284"/>
      <c r="AB41" s="284"/>
      <c r="AC41" s="284"/>
      <c r="AD41" s="289">
        <v>21997345</v>
      </c>
      <c r="AE41" s="289"/>
      <c r="AF41" s="289"/>
      <c r="AG41" s="289"/>
      <c r="AH41" s="289"/>
      <c r="AI41" s="289"/>
      <c r="AJ41" s="289"/>
      <c r="AK41" s="289"/>
      <c r="AL41" s="292">
        <v>100</v>
      </c>
      <c r="AM41" s="294"/>
      <c r="AN41" s="294"/>
      <c r="AO41" s="297"/>
      <c r="AQ41" s="302" t="s">
        <v>435</v>
      </c>
      <c r="AR41" s="111"/>
      <c r="AS41" s="111"/>
      <c r="AT41" s="111"/>
      <c r="AU41" s="111"/>
      <c r="AV41" s="111"/>
      <c r="AW41" s="111"/>
      <c r="AX41" s="111"/>
      <c r="AY41" s="310"/>
      <c r="AZ41" s="274">
        <v>612276</v>
      </c>
      <c r="BA41" s="217"/>
      <c r="BB41" s="217"/>
      <c r="BC41" s="217"/>
      <c r="BD41" s="313"/>
      <c r="BE41" s="313"/>
      <c r="BF41" s="316"/>
      <c r="BG41" s="299"/>
      <c r="BH41" s="29"/>
      <c r="BI41" s="29"/>
      <c r="BJ41" s="29"/>
      <c r="BK41" s="29"/>
      <c r="BL41" s="29"/>
      <c r="BM41" s="1" t="s">
        <v>350</v>
      </c>
      <c r="BN41" s="1"/>
      <c r="BO41" s="1"/>
      <c r="BP41" s="1"/>
      <c r="BQ41" s="1"/>
      <c r="BR41" s="1"/>
      <c r="BS41" s="1"/>
      <c r="BT41" s="1"/>
      <c r="BU41" s="269"/>
      <c r="BV41" s="274" t="s">
        <v>201</v>
      </c>
      <c r="BW41" s="217"/>
      <c r="BX41" s="217"/>
      <c r="BY41" s="217"/>
      <c r="BZ41" s="217"/>
      <c r="CA41" s="217"/>
      <c r="CB41" s="326"/>
      <c r="CD41" s="261" t="s">
        <v>290</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436</v>
      </c>
      <c r="AR42" s="305"/>
      <c r="AS42" s="305"/>
      <c r="AT42" s="305"/>
      <c r="AU42" s="305"/>
      <c r="AV42" s="305"/>
      <c r="AW42" s="305"/>
      <c r="AX42" s="305"/>
      <c r="AY42" s="311"/>
      <c r="AZ42" s="275">
        <v>2841726</v>
      </c>
      <c r="BA42" s="277"/>
      <c r="BB42" s="277"/>
      <c r="BC42" s="277"/>
      <c r="BD42" s="312"/>
      <c r="BE42" s="312"/>
      <c r="BF42" s="317"/>
      <c r="BG42" s="177"/>
      <c r="BH42" s="179"/>
      <c r="BI42" s="179"/>
      <c r="BJ42" s="179"/>
      <c r="BK42" s="179"/>
      <c r="BL42" s="179"/>
      <c r="BM42" s="267" t="s">
        <v>437</v>
      </c>
      <c r="BN42" s="267"/>
      <c r="BO42" s="267"/>
      <c r="BP42" s="267"/>
      <c r="BQ42" s="267"/>
      <c r="BR42" s="267"/>
      <c r="BS42" s="267"/>
      <c r="BT42" s="267"/>
      <c r="BU42" s="271"/>
      <c r="BV42" s="275">
        <v>406</v>
      </c>
      <c r="BW42" s="277"/>
      <c r="BX42" s="277"/>
      <c r="BY42" s="277"/>
      <c r="BZ42" s="277"/>
      <c r="CA42" s="277"/>
      <c r="CB42" s="327"/>
      <c r="CD42" s="261" t="s">
        <v>283</v>
      </c>
      <c r="CE42" s="1"/>
      <c r="CF42" s="1"/>
      <c r="CG42" s="1"/>
      <c r="CH42" s="1"/>
      <c r="CI42" s="1"/>
      <c r="CJ42" s="1"/>
      <c r="CK42" s="1"/>
      <c r="CL42" s="1"/>
      <c r="CM42" s="1"/>
      <c r="CN42" s="1"/>
      <c r="CO42" s="1"/>
      <c r="CP42" s="1"/>
      <c r="CQ42" s="269"/>
      <c r="CR42" s="274">
        <v>5707001</v>
      </c>
      <c r="CS42" s="313"/>
      <c r="CT42" s="313"/>
      <c r="CU42" s="313"/>
      <c r="CV42" s="313"/>
      <c r="CW42" s="313"/>
      <c r="CX42" s="313"/>
      <c r="CY42" s="332"/>
      <c r="CZ42" s="283">
        <v>13.7</v>
      </c>
      <c r="DA42" s="335"/>
      <c r="DB42" s="335"/>
      <c r="DC42" s="338"/>
      <c r="DD42" s="288">
        <v>1083339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169393</v>
      </c>
      <c r="CS43" s="313"/>
      <c r="CT43" s="313"/>
      <c r="CU43" s="313"/>
      <c r="CV43" s="313"/>
      <c r="CW43" s="313"/>
      <c r="CX43" s="313"/>
      <c r="CY43" s="332"/>
      <c r="CZ43" s="283">
        <v>0.4</v>
      </c>
      <c r="DA43" s="335"/>
      <c r="DB43" s="335"/>
      <c r="DC43" s="338"/>
      <c r="DD43" s="288">
        <v>169112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438</v>
      </c>
      <c r="CG44" s="1"/>
      <c r="CH44" s="1"/>
      <c r="CI44" s="1"/>
      <c r="CJ44" s="1"/>
      <c r="CK44" s="1"/>
      <c r="CL44" s="1"/>
      <c r="CM44" s="1"/>
      <c r="CN44" s="1"/>
      <c r="CO44" s="1"/>
      <c r="CP44" s="1"/>
      <c r="CQ44" s="269"/>
      <c r="CR44" s="274">
        <v>4722600</v>
      </c>
      <c r="CS44" s="217"/>
      <c r="CT44" s="217"/>
      <c r="CU44" s="217"/>
      <c r="CV44" s="217"/>
      <c r="CW44" s="217"/>
      <c r="CX44" s="217"/>
      <c r="CY44" s="279"/>
      <c r="CZ44" s="283">
        <v>11.3</v>
      </c>
      <c r="DA44" s="238"/>
      <c r="DB44" s="238"/>
      <c r="DC44" s="285"/>
      <c r="DD44" s="288">
        <v>990494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439</v>
      </c>
      <c r="CG45" s="1"/>
      <c r="CH45" s="1"/>
      <c r="CI45" s="1"/>
      <c r="CJ45" s="1"/>
      <c r="CK45" s="1"/>
      <c r="CL45" s="1"/>
      <c r="CM45" s="1"/>
      <c r="CN45" s="1"/>
      <c r="CO45" s="1"/>
      <c r="CP45" s="1"/>
      <c r="CQ45" s="269"/>
      <c r="CR45" s="274">
        <v>2125610</v>
      </c>
      <c r="CS45" s="313"/>
      <c r="CT45" s="313"/>
      <c r="CU45" s="313"/>
      <c r="CV45" s="313"/>
      <c r="CW45" s="313"/>
      <c r="CX45" s="313"/>
      <c r="CY45" s="332"/>
      <c r="CZ45" s="283">
        <v>5.0999999999999996</v>
      </c>
      <c r="DA45" s="335"/>
      <c r="DB45" s="335"/>
      <c r="DC45" s="338"/>
      <c r="DD45" s="288">
        <v>42766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440</v>
      </c>
      <c r="CG46" s="1"/>
      <c r="CH46" s="1"/>
      <c r="CI46" s="1"/>
      <c r="CJ46" s="1"/>
      <c r="CK46" s="1"/>
      <c r="CL46" s="1"/>
      <c r="CM46" s="1"/>
      <c r="CN46" s="1"/>
      <c r="CO46" s="1"/>
      <c r="CP46" s="1"/>
      <c r="CQ46" s="269"/>
      <c r="CR46" s="274">
        <v>2430975</v>
      </c>
      <c r="CS46" s="217"/>
      <c r="CT46" s="217"/>
      <c r="CU46" s="217"/>
      <c r="CV46" s="217"/>
      <c r="CW46" s="217"/>
      <c r="CX46" s="217"/>
      <c r="CY46" s="279"/>
      <c r="CZ46" s="283">
        <v>5.8</v>
      </c>
      <c r="DA46" s="238"/>
      <c r="DB46" s="238"/>
      <c r="DC46" s="285"/>
      <c r="DD46" s="288">
        <v>947660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442</v>
      </c>
      <c r="CG47" s="1"/>
      <c r="CH47" s="1"/>
      <c r="CI47" s="1"/>
      <c r="CJ47" s="1"/>
      <c r="CK47" s="1"/>
      <c r="CL47" s="1"/>
      <c r="CM47" s="1"/>
      <c r="CN47" s="1"/>
      <c r="CO47" s="1"/>
      <c r="CP47" s="1"/>
      <c r="CQ47" s="269"/>
      <c r="CR47" s="274">
        <v>984401</v>
      </c>
      <c r="CS47" s="313"/>
      <c r="CT47" s="313"/>
      <c r="CU47" s="313"/>
      <c r="CV47" s="313"/>
      <c r="CW47" s="313"/>
      <c r="CX47" s="313"/>
      <c r="CY47" s="332"/>
      <c r="CZ47" s="283">
        <v>2.4</v>
      </c>
      <c r="DA47" s="335"/>
      <c r="DB47" s="335"/>
      <c r="DC47" s="338"/>
      <c r="DD47" s="288">
        <v>92845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443</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41714100</v>
      </c>
      <c r="CS49" s="312"/>
      <c r="CT49" s="312"/>
      <c r="CU49" s="312"/>
      <c r="CV49" s="312"/>
      <c r="CW49" s="312"/>
      <c r="CX49" s="312"/>
      <c r="CY49" s="333"/>
      <c r="CZ49" s="292">
        <v>100</v>
      </c>
      <c r="DA49" s="336"/>
      <c r="DB49" s="336"/>
      <c r="DC49" s="339"/>
      <c r="DD49" s="342">
        <v>26769750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2D0KbDCNUqczSxJ0vfkMHuQDbhpenF19Iik6WYia5j1Lx7MYwh+aEsx2+P7JPTInx9iVkK7POttXI2TcqiebQ==" saltValue="KUP457V3Of1jMl0jCHd7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306</v>
      </c>
      <c r="DK2" s="707"/>
      <c r="DL2" s="707"/>
      <c r="DM2" s="707"/>
      <c r="DN2" s="707"/>
      <c r="DO2" s="710"/>
      <c r="DP2" s="368"/>
      <c r="DQ2" s="706" t="s">
        <v>307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447</v>
      </c>
      <c r="B5" s="397"/>
      <c r="C5" s="397"/>
      <c r="D5" s="397"/>
      <c r="E5" s="397"/>
      <c r="F5" s="397"/>
      <c r="G5" s="397"/>
      <c r="H5" s="397"/>
      <c r="I5" s="397"/>
      <c r="J5" s="397"/>
      <c r="K5" s="397"/>
      <c r="L5" s="397"/>
      <c r="M5" s="397"/>
      <c r="N5" s="397"/>
      <c r="O5" s="397"/>
      <c r="P5" s="429"/>
      <c r="Q5" s="435" t="s">
        <v>180</v>
      </c>
      <c r="R5" s="448"/>
      <c r="S5" s="448"/>
      <c r="T5" s="448"/>
      <c r="U5" s="458"/>
      <c r="V5" s="435" t="s">
        <v>448</v>
      </c>
      <c r="W5" s="448"/>
      <c r="X5" s="448"/>
      <c r="Y5" s="448"/>
      <c r="Z5" s="458"/>
      <c r="AA5" s="435" t="s">
        <v>449</v>
      </c>
      <c r="AB5" s="448"/>
      <c r="AC5" s="448"/>
      <c r="AD5" s="448"/>
      <c r="AE5" s="448"/>
      <c r="AF5" s="504" t="s">
        <v>178</v>
      </c>
      <c r="AG5" s="448"/>
      <c r="AH5" s="448"/>
      <c r="AI5" s="448"/>
      <c r="AJ5" s="522"/>
      <c r="AK5" s="448" t="s">
        <v>450</v>
      </c>
      <c r="AL5" s="448"/>
      <c r="AM5" s="448"/>
      <c r="AN5" s="448"/>
      <c r="AO5" s="458"/>
      <c r="AP5" s="435" t="s">
        <v>451</v>
      </c>
      <c r="AQ5" s="448"/>
      <c r="AR5" s="448"/>
      <c r="AS5" s="448"/>
      <c r="AT5" s="458"/>
      <c r="AU5" s="435" t="s">
        <v>454</v>
      </c>
      <c r="AV5" s="448"/>
      <c r="AW5" s="448"/>
      <c r="AX5" s="448"/>
      <c r="AY5" s="522"/>
      <c r="AZ5" s="378"/>
      <c r="BA5" s="378"/>
      <c r="BB5" s="378"/>
      <c r="BC5" s="378"/>
      <c r="BD5" s="378"/>
      <c r="BE5" s="576"/>
      <c r="BF5" s="576"/>
      <c r="BG5" s="576"/>
      <c r="BH5" s="576"/>
      <c r="BI5" s="576"/>
      <c r="BJ5" s="576"/>
      <c r="BK5" s="576"/>
      <c r="BL5" s="576"/>
      <c r="BM5" s="576"/>
      <c r="BN5" s="576"/>
      <c r="BO5" s="576"/>
      <c r="BP5" s="576"/>
      <c r="BQ5" s="370" t="s">
        <v>455</v>
      </c>
      <c r="BR5" s="397"/>
      <c r="BS5" s="397"/>
      <c r="BT5" s="397"/>
      <c r="BU5" s="397"/>
      <c r="BV5" s="397"/>
      <c r="BW5" s="397"/>
      <c r="BX5" s="397"/>
      <c r="BY5" s="397"/>
      <c r="BZ5" s="397"/>
      <c r="CA5" s="397"/>
      <c r="CB5" s="397"/>
      <c r="CC5" s="397"/>
      <c r="CD5" s="397"/>
      <c r="CE5" s="397"/>
      <c r="CF5" s="397"/>
      <c r="CG5" s="429"/>
      <c r="CH5" s="435" t="s">
        <v>376</v>
      </c>
      <c r="CI5" s="448"/>
      <c r="CJ5" s="448"/>
      <c r="CK5" s="448"/>
      <c r="CL5" s="458"/>
      <c r="CM5" s="435" t="s">
        <v>328</v>
      </c>
      <c r="CN5" s="448"/>
      <c r="CO5" s="448"/>
      <c r="CP5" s="448"/>
      <c r="CQ5" s="458"/>
      <c r="CR5" s="435" t="s">
        <v>247</v>
      </c>
      <c r="CS5" s="448"/>
      <c r="CT5" s="448"/>
      <c r="CU5" s="448"/>
      <c r="CV5" s="458"/>
      <c r="CW5" s="435" t="s">
        <v>51</v>
      </c>
      <c r="CX5" s="448"/>
      <c r="CY5" s="448"/>
      <c r="CZ5" s="448"/>
      <c r="DA5" s="458"/>
      <c r="DB5" s="435" t="s">
        <v>419</v>
      </c>
      <c r="DC5" s="448"/>
      <c r="DD5" s="448"/>
      <c r="DE5" s="448"/>
      <c r="DF5" s="458"/>
      <c r="DG5" s="700" t="s">
        <v>245</v>
      </c>
      <c r="DH5" s="703"/>
      <c r="DI5" s="703"/>
      <c r="DJ5" s="703"/>
      <c r="DK5" s="708"/>
      <c r="DL5" s="700" t="s">
        <v>456</v>
      </c>
      <c r="DM5" s="703"/>
      <c r="DN5" s="703"/>
      <c r="DO5" s="703"/>
      <c r="DP5" s="708"/>
      <c r="DQ5" s="435" t="s">
        <v>458</v>
      </c>
      <c r="DR5" s="448"/>
      <c r="DS5" s="448"/>
      <c r="DT5" s="448"/>
      <c r="DU5" s="458"/>
      <c r="DV5" s="435" t="s">
        <v>454</v>
      </c>
      <c r="DW5" s="448"/>
      <c r="DX5" s="448"/>
      <c r="DY5" s="448"/>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59"/>
      <c r="V6" s="436"/>
      <c r="W6" s="449"/>
      <c r="X6" s="449"/>
      <c r="Y6" s="449"/>
      <c r="Z6" s="459"/>
      <c r="AA6" s="436"/>
      <c r="AB6" s="449"/>
      <c r="AC6" s="449"/>
      <c r="AD6" s="449"/>
      <c r="AE6" s="449"/>
      <c r="AF6" s="505"/>
      <c r="AG6" s="449"/>
      <c r="AH6" s="449"/>
      <c r="AI6" s="449"/>
      <c r="AJ6" s="523"/>
      <c r="AK6" s="449"/>
      <c r="AL6" s="449"/>
      <c r="AM6" s="449"/>
      <c r="AN6" s="449"/>
      <c r="AO6" s="459"/>
      <c r="AP6" s="436"/>
      <c r="AQ6" s="449"/>
      <c r="AR6" s="449"/>
      <c r="AS6" s="449"/>
      <c r="AT6" s="459"/>
      <c r="AU6" s="436"/>
      <c r="AV6" s="449"/>
      <c r="AW6" s="449"/>
      <c r="AX6" s="449"/>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9"/>
      <c r="CJ6" s="449"/>
      <c r="CK6" s="449"/>
      <c r="CL6" s="459"/>
      <c r="CM6" s="436"/>
      <c r="CN6" s="449"/>
      <c r="CO6" s="449"/>
      <c r="CP6" s="449"/>
      <c r="CQ6" s="459"/>
      <c r="CR6" s="436"/>
      <c r="CS6" s="449"/>
      <c r="CT6" s="449"/>
      <c r="CU6" s="449"/>
      <c r="CV6" s="459"/>
      <c r="CW6" s="436"/>
      <c r="CX6" s="449"/>
      <c r="CY6" s="449"/>
      <c r="CZ6" s="449"/>
      <c r="DA6" s="459"/>
      <c r="DB6" s="436"/>
      <c r="DC6" s="449"/>
      <c r="DD6" s="449"/>
      <c r="DE6" s="449"/>
      <c r="DF6" s="459"/>
      <c r="DG6" s="701"/>
      <c r="DH6" s="704"/>
      <c r="DI6" s="704"/>
      <c r="DJ6" s="704"/>
      <c r="DK6" s="709"/>
      <c r="DL6" s="701"/>
      <c r="DM6" s="704"/>
      <c r="DN6" s="704"/>
      <c r="DO6" s="704"/>
      <c r="DP6" s="709"/>
      <c r="DQ6" s="436"/>
      <c r="DR6" s="449"/>
      <c r="DS6" s="449"/>
      <c r="DT6" s="449"/>
      <c r="DU6" s="459"/>
      <c r="DV6" s="436"/>
      <c r="DW6" s="449"/>
      <c r="DX6" s="449"/>
      <c r="DY6" s="449"/>
      <c r="DZ6" s="523"/>
      <c r="EA6" s="576"/>
    </row>
    <row r="7" spans="1:131" s="364" customFormat="1" ht="26.25" customHeight="1">
      <c r="A7" s="372">
        <v>1</v>
      </c>
      <c r="B7" s="399" t="s">
        <v>269</v>
      </c>
      <c r="C7" s="419"/>
      <c r="D7" s="419"/>
      <c r="E7" s="419"/>
      <c r="F7" s="419"/>
      <c r="G7" s="419"/>
      <c r="H7" s="419"/>
      <c r="I7" s="419"/>
      <c r="J7" s="419"/>
      <c r="K7" s="419"/>
      <c r="L7" s="419"/>
      <c r="M7" s="419"/>
      <c r="N7" s="419"/>
      <c r="O7" s="419"/>
      <c r="P7" s="431"/>
      <c r="Q7" s="437">
        <v>43401</v>
      </c>
      <c r="R7" s="450"/>
      <c r="S7" s="450"/>
      <c r="T7" s="450"/>
      <c r="U7" s="450"/>
      <c r="V7" s="450">
        <v>41508</v>
      </c>
      <c r="W7" s="450"/>
      <c r="X7" s="450"/>
      <c r="Y7" s="450"/>
      <c r="Z7" s="450"/>
      <c r="AA7" s="450">
        <v>1894</v>
      </c>
      <c r="AB7" s="450"/>
      <c r="AC7" s="450"/>
      <c r="AD7" s="450"/>
      <c r="AE7" s="492"/>
      <c r="AF7" s="506">
        <v>1641</v>
      </c>
      <c r="AG7" s="519"/>
      <c r="AH7" s="519"/>
      <c r="AI7" s="519"/>
      <c r="AJ7" s="524"/>
      <c r="AK7" s="532">
        <v>2531</v>
      </c>
      <c r="AL7" s="450"/>
      <c r="AM7" s="450"/>
      <c r="AN7" s="450"/>
      <c r="AO7" s="450"/>
      <c r="AP7" s="450">
        <v>28626</v>
      </c>
      <c r="AQ7" s="450"/>
      <c r="AR7" s="450"/>
      <c r="AS7" s="450"/>
      <c r="AT7" s="450"/>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338</v>
      </c>
      <c r="BT7" s="419"/>
      <c r="BU7" s="419"/>
      <c r="BV7" s="419"/>
      <c r="BW7" s="419"/>
      <c r="BX7" s="419"/>
      <c r="BY7" s="419"/>
      <c r="BZ7" s="419"/>
      <c r="CA7" s="419"/>
      <c r="CB7" s="419"/>
      <c r="CC7" s="419"/>
      <c r="CD7" s="419"/>
      <c r="CE7" s="419"/>
      <c r="CF7" s="419"/>
      <c r="CG7" s="431"/>
      <c r="CH7" s="663">
        <v>19</v>
      </c>
      <c r="CI7" s="666"/>
      <c r="CJ7" s="666"/>
      <c r="CK7" s="666"/>
      <c r="CL7" s="681"/>
      <c r="CM7" s="663">
        <v>163</v>
      </c>
      <c r="CN7" s="666"/>
      <c r="CO7" s="666"/>
      <c r="CP7" s="666"/>
      <c r="CQ7" s="681"/>
      <c r="CR7" s="663">
        <v>7</v>
      </c>
      <c r="CS7" s="666"/>
      <c r="CT7" s="666"/>
      <c r="CU7" s="666"/>
      <c r="CV7" s="681"/>
      <c r="CW7" s="663" t="s">
        <v>543</v>
      </c>
      <c r="CX7" s="666"/>
      <c r="CY7" s="666"/>
      <c r="CZ7" s="666"/>
      <c r="DA7" s="681"/>
      <c r="DB7" s="663" t="s">
        <v>543</v>
      </c>
      <c r="DC7" s="666"/>
      <c r="DD7" s="666"/>
      <c r="DE7" s="666"/>
      <c r="DF7" s="681"/>
      <c r="DG7" s="663" t="s">
        <v>543</v>
      </c>
      <c r="DH7" s="666"/>
      <c r="DI7" s="666"/>
      <c r="DJ7" s="666"/>
      <c r="DK7" s="681"/>
      <c r="DL7" s="663" t="s">
        <v>543</v>
      </c>
      <c r="DM7" s="666"/>
      <c r="DN7" s="666"/>
      <c r="DO7" s="666"/>
      <c r="DP7" s="681"/>
      <c r="DQ7" s="663" t="s">
        <v>543</v>
      </c>
      <c r="DR7" s="666"/>
      <c r="DS7" s="666"/>
      <c r="DT7" s="666"/>
      <c r="DU7" s="681"/>
      <c r="DV7" s="399"/>
      <c r="DW7" s="419"/>
      <c r="DX7" s="419"/>
      <c r="DY7" s="419"/>
      <c r="DZ7" s="717"/>
      <c r="EA7" s="576"/>
    </row>
    <row r="8" spans="1:131" s="364" customFormat="1" ht="26.25" customHeight="1">
      <c r="A8" s="373">
        <v>2</v>
      </c>
      <c r="B8" s="400" t="s">
        <v>44</v>
      </c>
      <c r="C8" s="420"/>
      <c r="D8" s="420"/>
      <c r="E8" s="420"/>
      <c r="F8" s="420"/>
      <c r="G8" s="420"/>
      <c r="H8" s="420"/>
      <c r="I8" s="420"/>
      <c r="J8" s="420"/>
      <c r="K8" s="420"/>
      <c r="L8" s="420"/>
      <c r="M8" s="420"/>
      <c r="N8" s="420"/>
      <c r="O8" s="420"/>
      <c r="P8" s="432"/>
      <c r="Q8" s="438">
        <v>6</v>
      </c>
      <c r="R8" s="439"/>
      <c r="S8" s="439"/>
      <c r="T8" s="439"/>
      <c r="U8" s="439"/>
      <c r="V8" s="439">
        <v>3</v>
      </c>
      <c r="W8" s="439"/>
      <c r="X8" s="439"/>
      <c r="Y8" s="439"/>
      <c r="Z8" s="439"/>
      <c r="AA8" s="439">
        <v>2</v>
      </c>
      <c r="AB8" s="439"/>
      <c r="AC8" s="439"/>
      <c r="AD8" s="439"/>
      <c r="AE8" s="461"/>
      <c r="AF8" s="507">
        <v>2</v>
      </c>
      <c r="AG8" s="456"/>
      <c r="AH8" s="456"/>
      <c r="AI8" s="456"/>
      <c r="AJ8" s="525"/>
      <c r="AK8" s="460">
        <v>4</v>
      </c>
      <c r="AL8" s="439"/>
      <c r="AM8" s="439"/>
      <c r="AN8" s="439"/>
      <c r="AO8" s="439"/>
      <c r="AP8" s="439" t="s">
        <v>543</v>
      </c>
      <c r="AQ8" s="439"/>
      <c r="AR8" s="439"/>
      <c r="AS8" s="439"/>
      <c r="AT8" s="439"/>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547</v>
      </c>
      <c r="BT8" s="420"/>
      <c r="BU8" s="420"/>
      <c r="BV8" s="420"/>
      <c r="BW8" s="420"/>
      <c r="BX8" s="420"/>
      <c r="BY8" s="420"/>
      <c r="BZ8" s="420"/>
      <c r="CA8" s="420"/>
      <c r="CB8" s="420"/>
      <c r="CC8" s="420"/>
      <c r="CD8" s="420"/>
      <c r="CE8" s="420"/>
      <c r="CF8" s="420"/>
      <c r="CG8" s="432"/>
      <c r="CH8" s="445">
        <v>24</v>
      </c>
      <c r="CI8" s="456"/>
      <c r="CJ8" s="456"/>
      <c r="CK8" s="456"/>
      <c r="CL8" s="682"/>
      <c r="CM8" s="445">
        <v>205</v>
      </c>
      <c r="CN8" s="456"/>
      <c r="CO8" s="456"/>
      <c r="CP8" s="456"/>
      <c r="CQ8" s="682"/>
      <c r="CR8" s="445">
        <v>30</v>
      </c>
      <c r="CS8" s="456"/>
      <c r="CT8" s="456"/>
      <c r="CU8" s="456"/>
      <c r="CV8" s="682"/>
      <c r="CW8" s="445" t="s">
        <v>543</v>
      </c>
      <c r="CX8" s="456"/>
      <c r="CY8" s="456"/>
      <c r="CZ8" s="456"/>
      <c r="DA8" s="682"/>
      <c r="DB8" s="445" t="s">
        <v>543</v>
      </c>
      <c r="DC8" s="456"/>
      <c r="DD8" s="456"/>
      <c r="DE8" s="456"/>
      <c r="DF8" s="682"/>
      <c r="DG8" s="445" t="s">
        <v>543</v>
      </c>
      <c r="DH8" s="456"/>
      <c r="DI8" s="456"/>
      <c r="DJ8" s="456"/>
      <c r="DK8" s="682"/>
      <c r="DL8" s="445" t="s">
        <v>543</v>
      </c>
      <c r="DM8" s="456"/>
      <c r="DN8" s="456"/>
      <c r="DO8" s="456"/>
      <c r="DP8" s="682"/>
      <c r="DQ8" s="445" t="s">
        <v>543</v>
      </c>
      <c r="DR8" s="456"/>
      <c r="DS8" s="456"/>
      <c r="DT8" s="456"/>
      <c r="DU8" s="682"/>
      <c r="DV8" s="400"/>
      <c r="DW8" s="420"/>
      <c r="DX8" s="420"/>
      <c r="DY8" s="420"/>
      <c r="DZ8" s="718"/>
      <c r="EA8" s="576"/>
    </row>
    <row r="9" spans="1:131" s="364" customFormat="1" ht="26.25" customHeight="1">
      <c r="A9" s="373">
        <v>3</v>
      </c>
      <c r="B9" s="400" t="s">
        <v>322</v>
      </c>
      <c r="C9" s="420"/>
      <c r="D9" s="420"/>
      <c r="E9" s="420"/>
      <c r="F9" s="420"/>
      <c r="G9" s="420"/>
      <c r="H9" s="420"/>
      <c r="I9" s="420"/>
      <c r="J9" s="420"/>
      <c r="K9" s="420"/>
      <c r="L9" s="420"/>
      <c r="M9" s="420"/>
      <c r="N9" s="420"/>
      <c r="O9" s="420"/>
      <c r="P9" s="432"/>
      <c r="Q9" s="438">
        <v>63</v>
      </c>
      <c r="R9" s="439"/>
      <c r="S9" s="439"/>
      <c r="T9" s="439"/>
      <c r="U9" s="439"/>
      <c r="V9" s="439">
        <v>47</v>
      </c>
      <c r="W9" s="439"/>
      <c r="X9" s="439"/>
      <c r="Y9" s="439"/>
      <c r="Z9" s="439"/>
      <c r="AA9" s="439">
        <v>16</v>
      </c>
      <c r="AB9" s="439"/>
      <c r="AC9" s="439"/>
      <c r="AD9" s="439"/>
      <c r="AE9" s="461"/>
      <c r="AF9" s="507">
        <v>16</v>
      </c>
      <c r="AG9" s="456"/>
      <c r="AH9" s="456"/>
      <c r="AI9" s="456"/>
      <c r="AJ9" s="525"/>
      <c r="AK9" s="460">
        <v>9</v>
      </c>
      <c r="AL9" s="439"/>
      <c r="AM9" s="439"/>
      <c r="AN9" s="439"/>
      <c r="AO9" s="439"/>
      <c r="AP9" s="439">
        <v>10</v>
      </c>
      <c r="AQ9" s="439"/>
      <c r="AR9" s="439"/>
      <c r="AS9" s="439"/>
      <c r="AT9" s="439"/>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5"/>
      <c r="CI9" s="456"/>
      <c r="CJ9" s="456"/>
      <c r="CK9" s="456"/>
      <c r="CL9" s="682"/>
      <c r="CM9" s="445"/>
      <c r="CN9" s="456"/>
      <c r="CO9" s="456"/>
      <c r="CP9" s="456"/>
      <c r="CQ9" s="682"/>
      <c r="CR9" s="445"/>
      <c r="CS9" s="456"/>
      <c r="CT9" s="456"/>
      <c r="CU9" s="456"/>
      <c r="CV9" s="682"/>
      <c r="CW9" s="445"/>
      <c r="CX9" s="456"/>
      <c r="CY9" s="456"/>
      <c r="CZ9" s="456"/>
      <c r="DA9" s="682"/>
      <c r="DB9" s="445"/>
      <c r="DC9" s="456"/>
      <c r="DD9" s="456"/>
      <c r="DE9" s="456"/>
      <c r="DF9" s="682"/>
      <c r="DG9" s="445"/>
      <c r="DH9" s="456"/>
      <c r="DI9" s="456"/>
      <c r="DJ9" s="456"/>
      <c r="DK9" s="682"/>
      <c r="DL9" s="445"/>
      <c r="DM9" s="456"/>
      <c r="DN9" s="456"/>
      <c r="DO9" s="456"/>
      <c r="DP9" s="682"/>
      <c r="DQ9" s="445"/>
      <c r="DR9" s="456"/>
      <c r="DS9" s="456"/>
      <c r="DT9" s="456"/>
      <c r="DU9" s="682"/>
      <c r="DV9" s="400"/>
      <c r="DW9" s="420"/>
      <c r="DX9" s="420"/>
      <c r="DY9" s="420"/>
      <c r="DZ9" s="718"/>
      <c r="EA9" s="576"/>
    </row>
    <row r="10" spans="1:131" s="364" customFormat="1" ht="26.25" customHeight="1">
      <c r="A10" s="373">
        <v>4</v>
      </c>
      <c r="B10" s="400" t="s">
        <v>459</v>
      </c>
      <c r="C10" s="420"/>
      <c r="D10" s="420"/>
      <c r="E10" s="420"/>
      <c r="F10" s="420"/>
      <c r="G10" s="420"/>
      <c r="H10" s="420"/>
      <c r="I10" s="420"/>
      <c r="J10" s="420"/>
      <c r="K10" s="420"/>
      <c r="L10" s="420"/>
      <c r="M10" s="420"/>
      <c r="N10" s="420"/>
      <c r="O10" s="420"/>
      <c r="P10" s="432"/>
      <c r="Q10" s="438">
        <v>15</v>
      </c>
      <c r="R10" s="439"/>
      <c r="S10" s="439"/>
      <c r="T10" s="439"/>
      <c r="U10" s="439"/>
      <c r="V10" s="439">
        <v>12</v>
      </c>
      <c r="W10" s="439"/>
      <c r="X10" s="439"/>
      <c r="Y10" s="439"/>
      <c r="Z10" s="439"/>
      <c r="AA10" s="439">
        <v>2</v>
      </c>
      <c r="AB10" s="439"/>
      <c r="AC10" s="439"/>
      <c r="AD10" s="439"/>
      <c r="AE10" s="461"/>
      <c r="AF10" s="507">
        <v>2</v>
      </c>
      <c r="AG10" s="456"/>
      <c r="AH10" s="456"/>
      <c r="AI10" s="456"/>
      <c r="AJ10" s="525"/>
      <c r="AK10" s="460">
        <v>3</v>
      </c>
      <c r="AL10" s="439"/>
      <c r="AM10" s="439"/>
      <c r="AN10" s="439"/>
      <c r="AO10" s="439"/>
      <c r="AP10" s="439" t="s">
        <v>543</v>
      </c>
      <c r="AQ10" s="439"/>
      <c r="AR10" s="439"/>
      <c r="AS10" s="439"/>
      <c r="AT10" s="439"/>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5"/>
      <c r="CI10" s="456"/>
      <c r="CJ10" s="456"/>
      <c r="CK10" s="456"/>
      <c r="CL10" s="682"/>
      <c r="CM10" s="445"/>
      <c r="CN10" s="456"/>
      <c r="CO10" s="456"/>
      <c r="CP10" s="456"/>
      <c r="CQ10" s="682"/>
      <c r="CR10" s="445"/>
      <c r="CS10" s="456"/>
      <c r="CT10" s="456"/>
      <c r="CU10" s="456"/>
      <c r="CV10" s="682"/>
      <c r="CW10" s="445"/>
      <c r="CX10" s="456"/>
      <c r="CY10" s="456"/>
      <c r="CZ10" s="456"/>
      <c r="DA10" s="682"/>
      <c r="DB10" s="445"/>
      <c r="DC10" s="456"/>
      <c r="DD10" s="456"/>
      <c r="DE10" s="456"/>
      <c r="DF10" s="682"/>
      <c r="DG10" s="445"/>
      <c r="DH10" s="456"/>
      <c r="DI10" s="456"/>
      <c r="DJ10" s="456"/>
      <c r="DK10" s="682"/>
      <c r="DL10" s="445"/>
      <c r="DM10" s="456"/>
      <c r="DN10" s="456"/>
      <c r="DO10" s="456"/>
      <c r="DP10" s="682"/>
      <c r="DQ10" s="445"/>
      <c r="DR10" s="456"/>
      <c r="DS10" s="456"/>
      <c r="DT10" s="456"/>
      <c r="DU10" s="682"/>
      <c r="DV10" s="400"/>
      <c r="DW10" s="420"/>
      <c r="DX10" s="420"/>
      <c r="DY10" s="420"/>
      <c r="DZ10" s="718"/>
      <c r="EA10" s="576"/>
    </row>
    <row r="11" spans="1:131" s="364" customFormat="1" ht="26.25" customHeight="1">
      <c r="A11" s="373">
        <v>5</v>
      </c>
      <c r="B11" s="400" t="s">
        <v>107</v>
      </c>
      <c r="C11" s="420"/>
      <c r="D11" s="420"/>
      <c r="E11" s="420"/>
      <c r="F11" s="420"/>
      <c r="G11" s="420"/>
      <c r="H11" s="420"/>
      <c r="I11" s="420"/>
      <c r="J11" s="420"/>
      <c r="K11" s="420"/>
      <c r="L11" s="420"/>
      <c r="M11" s="420"/>
      <c r="N11" s="420"/>
      <c r="O11" s="420"/>
      <c r="P11" s="432"/>
      <c r="Q11" s="438">
        <v>21</v>
      </c>
      <c r="R11" s="439"/>
      <c r="S11" s="439"/>
      <c r="T11" s="439"/>
      <c r="U11" s="439"/>
      <c r="V11" s="439">
        <v>20</v>
      </c>
      <c r="W11" s="439"/>
      <c r="X11" s="439"/>
      <c r="Y11" s="439"/>
      <c r="Z11" s="439"/>
      <c r="AA11" s="439">
        <v>1</v>
      </c>
      <c r="AB11" s="439"/>
      <c r="AC11" s="439"/>
      <c r="AD11" s="439"/>
      <c r="AE11" s="461"/>
      <c r="AF11" s="507">
        <v>1</v>
      </c>
      <c r="AG11" s="456"/>
      <c r="AH11" s="456"/>
      <c r="AI11" s="456"/>
      <c r="AJ11" s="525"/>
      <c r="AK11" s="460">
        <v>5</v>
      </c>
      <c r="AL11" s="439"/>
      <c r="AM11" s="439"/>
      <c r="AN11" s="439"/>
      <c r="AO11" s="439"/>
      <c r="AP11" s="439">
        <v>34</v>
      </c>
      <c r="AQ11" s="439"/>
      <c r="AR11" s="439"/>
      <c r="AS11" s="439"/>
      <c r="AT11" s="439"/>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5"/>
      <c r="CI11" s="456"/>
      <c r="CJ11" s="456"/>
      <c r="CK11" s="456"/>
      <c r="CL11" s="682"/>
      <c r="CM11" s="445"/>
      <c r="CN11" s="456"/>
      <c r="CO11" s="456"/>
      <c r="CP11" s="456"/>
      <c r="CQ11" s="682"/>
      <c r="CR11" s="445"/>
      <c r="CS11" s="456"/>
      <c r="CT11" s="456"/>
      <c r="CU11" s="456"/>
      <c r="CV11" s="682"/>
      <c r="CW11" s="445"/>
      <c r="CX11" s="456"/>
      <c r="CY11" s="456"/>
      <c r="CZ11" s="456"/>
      <c r="DA11" s="682"/>
      <c r="DB11" s="445"/>
      <c r="DC11" s="456"/>
      <c r="DD11" s="456"/>
      <c r="DE11" s="456"/>
      <c r="DF11" s="682"/>
      <c r="DG11" s="445"/>
      <c r="DH11" s="456"/>
      <c r="DI11" s="456"/>
      <c r="DJ11" s="456"/>
      <c r="DK11" s="682"/>
      <c r="DL11" s="445"/>
      <c r="DM11" s="456"/>
      <c r="DN11" s="456"/>
      <c r="DO11" s="456"/>
      <c r="DP11" s="682"/>
      <c r="DQ11" s="445"/>
      <c r="DR11" s="456"/>
      <c r="DS11" s="456"/>
      <c r="DT11" s="456"/>
      <c r="DU11" s="682"/>
      <c r="DV11" s="400"/>
      <c r="DW11" s="420"/>
      <c r="DX11" s="420"/>
      <c r="DY11" s="420"/>
      <c r="DZ11" s="718"/>
      <c r="EA11" s="576"/>
    </row>
    <row r="12" spans="1:131" s="364" customFormat="1" ht="26.25" customHeight="1">
      <c r="A12" s="373">
        <v>6</v>
      </c>
      <c r="B12" s="400" t="s">
        <v>82</v>
      </c>
      <c r="C12" s="420"/>
      <c r="D12" s="420"/>
      <c r="E12" s="420"/>
      <c r="F12" s="420"/>
      <c r="G12" s="420"/>
      <c r="H12" s="420"/>
      <c r="I12" s="420"/>
      <c r="J12" s="420"/>
      <c r="K12" s="420"/>
      <c r="L12" s="420"/>
      <c r="M12" s="420"/>
      <c r="N12" s="420"/>
      <c r="O12" s="420"/>
      <c r="P12" s="432"/>
      <c r="Q12" s="438">
        <v>398</v>
      </c>
      <c r="R12" s="439"/>
      <c r="S12" s="439"/>
      <c r="T12" s="439"/>
      <c r="U12" s="439"/>
      <c r="V12" s="439">
        <v>396</v>
      </c>
      <c r="W12" s="439"/>
      <c r="X12" s="439"/>
      <c r="Y12" s="439"/>
      <c r="Z12" s="439"/>
      <c r="AA12" s="439">
        <v>2</v>
      </c>
      <c r="AB12" s="439"/>
      <c r="AC12" s="439"/>
      <c r="AD12" s="439"/>
      <c r="AE12" s="461"/>
      <c r="AF12" s="507">
        <v>2</v>
      </c>
      <c r="AG12" s="456"/>
      <c r="AH12" s="456"/>
      <c r="AI12" s="456"/>
      <c r="AJ12" s="525"/>
      <c r="AK12" s="460">
        <v>204</v>
      </c>
      <c r="AL12" s="439"/>
      <c r="AM12" s="439"/>
      <c r="AN12" s="439"/>
      <c r="AO12" s="439"/>
      <c r="AP12" s="439">
        <v>1639</v>
      </c>
      <c r="AQ12" s="439"/>
      <c r="AR12" s="439"/>
      <c r="AS12" s="439"/>
      <c r="AT12" s="439"/>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5"/>
      <c r="CI12" s="456"/>
      <c r="CJ12" s="456"/>
      <c r="CK12" s="456"/>
      <c r="CL12" s="682"/>
      <c r="CM12" s="445"/>
      <c r="CN12" s="456"/>
      <c r="CO12" s="456"/>
      <c r="CP12" s="456"/>
      <c r="CQ12" s="682"/>
      <c r="CR12" s="445"/>
      <c r="CS12" s="456"/>
      <c r="CT12" s="456"/>
      <c r="CU12" s="456"/>
      <c r="CV12" s="682"/>
      <c r="CW12" s="445"/>
      <c r="CX12" s="456"/>
      <c r="CY12" s="456"/>
      <c r="CZ12" s="456"/>
      <c r="DA12" s="682"/>
      <c r="DB12" s="445"/>
      <c r="DC12" s="456"/>
      <c r="DD12" s="456"/>
      <c r="DE12" s="456"/>
      <c r="DF12" s="682"/>
      <c r="DG12" s="445"/>
      <c r="DH12" s="456"/>
      <c r="DI12" s="456"/>
      <c r="DJ12" s="456"/>
      <c r="DK12" s="682"/>
      <c r="DL12" s="445"/>
      <c r="DM12" s="456"/>
      <c r="DN12" s="456"/>
      <c r="DO12" s="456"/>
      <c r="DP12" s="682"/>
      <c r="DQ12" s="445"/>
      <c r="DR12" s="456"/>
      <c r="DS12" s="456"/>
      <c r="DT12" s="456"/>
      <c r="DU12" s="682"/>
      <c r="DV12" s="400"/>
      <c r="DW12" s="420"/>
      <c r="DX12" s="420"/>
      <c r="DY12" s="420"/>
      <c r="DZ12" s="718"/>
      <c r="EA12" s="576"/>
    </row>
    <row r="13" spans="1:131" s="364" customFormat="1" ht="26.25" customHeight="1">
      <c r="A13" s="373">
        <v>7</v>
      </c>
      <c r="B13" s="400" t="s">
        <v>177</v>
      </c>
      <c r="C13" s="420"/>
      <c r="D13" s="420"/>
      <c r="E13" s="420"/>
      <c r="F13" s="420"/>
      <c r="G13" s="420"/>
      <c r="H13" s="420"/>
      <c r="I13" s="420"/>
      <c r="J13" s="420"/>
      <c r="K13" s="420"/>
      <c r="L13" s="420"/>
      <c r="M13" s="420"/>
      <c r="N13" s="420"/>
      <c r="O13" s="420"/>
      <c r="P13" s="432"/>
      <c r="Q13" s="439">
        <v>0</v>
      </c>
      <c r="R13" s="439"/>
      <c r="S13" s="439"/>
      <c r="T13" s="439"/>
      <c r="U13" s="439"/>
      <c r="V13" s="439">
        <v>0</v>
      </c>
      <c r="W13" s="439"/>
      <c r="X13" s="439"/>
      <c r="Y13" s="439"/>
      <c r="Z13" s="439"/>
      <c r="AA13" s="439">
        <v>0</v>
      </c>
      <c r="AB13" s="439"/>
      <c r="AC13" s="439"/>
      <c r="AD13" s="439"/>
      <c r="AE13" s="439"/>
      <c r="AF13" s="507">
        <v>0</v>
      </c>
      <c r="AG13" s="456"/>
      <c r="AH13" s="456"/>
      <c r="AI13" s="456"/>
      <c r="AJ13" s="525"/>
      <c r="AK13" s="460" t="s">
        <v>543</v>
      </c>
      <c r="AL13" s="439"/>
      <c r="AM13" s="439"/>
      <c r="AN13" s="439"/>
      <c r="AO13" s="439"/>
      <c r="AP13" s="439" t="s">
        <v>543</v>
      </c>
      <c r="AQ13" s="439"/>
      <c r="AR13" s="439"/>
      <c r="AS13" s="439"/>
      <c r="AT13" s="439"/>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5"/>
      <c r="CI13" s="456"/>
      <c r="CJ13" s="456"/>
      <c r="CK13" s="456"/>
      <c r="CL13" s="682"/>
      <c r="CM13" s="445"/>
      <c r="CN13" s="456"/>
      <c r="CO13" s="456"/>
      <c r="CP13" s="456"/>
      <c r="CQ13" s="682"/>
      <c r="CR13" s="445"/>
      <c r="CS13" s="456"/>
      <c r="CT13" s="456"/>
      <c r="CU13" s="456"/>
      <c r="CV13" s="682"/>
      <c r="CW13" s="445"/>
      <c r="CX13" s="456"/>
      <c r="CY13" s="456"/>
      <c r="CZ13" s="456"/>
      <c r="DA13" s="682"/>
      <c r="DB13" s="445"/>
      <c r="DC13" s="456"/>
      <c r="DD13" s="456"/>
      <c r="DE13" s="456"/>
      <c r="DF13" s="682"/>
      <c r="DG13" s="445"/>
      <c r="DH13" s="456"/>
      <c r="DI13" s="456"/>
      <c r="DJ13" s="456"/>
      <c r="DK13" s="682"/>
      <c r="DL13" s="445"/>
      <c r="DM13" s="456"/>
      <c r="DN13" s="456"/>
      <c r="DO13" s="456"/>
      <c r="DP13" s="682"/>
      <c r="DQ13" s="445"/>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39"/>
      <c r="S14" s="439"/>
      <c r="T14" s="439"/>
      <c r="U14" s="439"/>
      <c r="V14" s="439"/>
      <c r="W14" s="439"/>
      <c r="X14" s="439"/>
      <c r="Y14" s="439"/>
      <c r="Z14" s="439"/>
      <c r="AA14" s="439"/>
      <c r="AB14" s="439"/>
      <c r="AC14" s="439"/>
      <c r="AD14" s="439"/>
      <c r="AE14" s="461"/>
      <c r="AF14" s="507"/>
      <c r="AG14" s="456"/>
      <c r="AH14" s="456"/>
      <c r="AI14" s="456"/>
      <c r="AJ14" s="525"/>
      <c r="AK14" s="460"/>
      <c r="AL14" s="439"/>
      <c r="AM14" s="439"/>
      <c r="AN14" s="439"/>
      <c r="AO14" s="439"/>
      <c r="AP14" s="439"/>
      <c r="AQ14" s="439"/>
      <c r="AR14" s="439"/>
      <c r="AS14" s="439"/>
      <c r="AT14" s="439"/>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5"/>
      <c r="CI14" s="456"/>
      <c r="CJ14" s="456"/>
      <c r="CK14" s="456"/>
      <c r="CL14" s="682"/>
      <c r="CM14" s="445"/>
      <c r="CN14" s="456"/>
      <c r="CO14" s="456"/>
      <c r="CP14" s="456"/>
      <c r="CQ14" s="682"/>
      <c r="CR14" s="445"/>
      <c r="CS14" s="456"/>
      <c r="CT14" s="456"/>
      <c r="CU14" s="456"/>
      <c r="CV14" s="682"/>
      <c r="CW14" s="445"/>
      <c r="CX14" s="456"/>
      <c r="CY14" s="456"/>
      <c r="CZ14" s="456"/>
      <c r="DA14" s="682"/>
      <c r="DB14" s="445"/>
      <c r="DC14" s="456"/>
      <c r="DD14" s="456"/>
      <c r="DE14" s="456"/>
      <c r="DF14" s="682"/>
      <c r="DG14" s="445"/>
      <c r="DH14" s="456"/>
      <c r="DI14" s="456"/>
      <c r="DJ14" s="456"/>
      <c r="DK14" s="682"/>
      <c r="DL14" s="445"/>
      <c r="DM14" s="456"/>
      <c r="DN14" s="456"/>
      <c r="DO14" s="456"/>
      <c r="DP14" s="682"/>
      <c r="DQ14" s="445"/>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39"/>
      <c r="S15" s="439"/>
      <c r="T15" s="439"/>
      <c r="U15" s="439"/>
      <c r="V15" s="439"/>
      <c r="W15" s="439"/>
      <c r="X15" s="439"/>
      <c r="Y15" s="439"/>
      <c r="Z15" s="439"/>
      <c r="AA15" s="439"/>
      <c r="AB15" s="439"/>
      <c r="AC15" s="439"/>
      <c r="AD15" s="439"/>
      <c r="AE15" s="461"/>
      <c r="AF15" s="507"/>
      <c r="AG15" s="456"/>
      <c r="AH15" s="456"/>
      <c r="AI15" s="456"/>
      <c r="AJ15" s="525"/>
      <c r="AK15" s="460"/>
      <c r="AL15" s="439"/>
      <c r="AM15" s="439"/>
      <c r="AN15" s="439"/>
      <c r="AO15" s="439"/>
      <c r="AP15" s="439"/>
      <c r="AQ15" s="439"/>
      <c r="AR15" s="439"/>
      <c r="AS15" s="439"/>
      <c r="AT15" s="439"/>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5"/>
      <c r="CI15" s="456"/>
      <c r="CJ15" s="456"/>
      <c r="CK15" s="456"/>
      <c r="CL15" s="682"/>
      <c r="CM15" s="445"/>
      <c r="CN15" s="456"/>
      <c r="CO15" s="456"/>
      <c r="CP15" s="456"/>
      <c r="CQ15" s="682"/>
      <c r="CR15" s="445"/>
      <c r="CS15" s="456"/>
      <c r="CT15" s="456"/>
      <c r="CU15" s="456"/>
      <c r="CV15" s="682"/>
      <c r="CW15" s="445"/>
      <c r="CX15" s="456"/>
      <c r="CY15" s="456"/>
      <c r="CZ15" s="456"/>
      <c r="DA15" s="682"/>
      <c r="DB15" s="445"/>
      <c r="DC15" s="456"/>
      <c r="DD15" s="456"/>
      <c r="DE15" s="456"/>
      <c r="DF15" s="682"/>
      <c r="DG15" s="445"/>
      <c r="DH15" s="456"/>
      <c r="DI15" s="456"/>
      <c r="DJ15" s="456"/>
      <c r="DK15" s="682"/>
      <c r="DL15" s="445"/>
      <c r="DM15" s="456"/>
      <c r="DN15" s="456"/>
      <c r="DO15" s="456"/>
      <c r="DP15" s="682"/>
      <c r="DQ15" s="445"/>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39"/>
      <c r="S16" s="439"/>
      <c r="T16" s="439"/>
      <c r="U16" s="439"/>
      <c r="V16" s="439"/>
      <c r="W16" s="439"/>
      <c r="X16" s="439"/>
      <c r="Y16" s="439"/>
      <c r="Z16" s="439"/>
      <c r="AA16" s="439"/>
      <c r="AB16" s="439"/>
      <c r="AC16" s="439"/>
      <c r="AD16" s="439"/>
      <c r="AE16" s="461"/>
      <c r="AF16" s="507"/>
      <c r="AG16" s="456"/>
      <c r="AH16" s="456"/>
      <c r="AI16" s="456"/>
      <c r="AJ16" s="525"/>
      <c r="AK16" s="460"/>
      <c r="AL16" s="439"/>
      <c r="AM16" s="439"/>
      <c r="AN16" s="439"/>
      <c r="AO16" s="439"/>
      <c r="AP16" s="439"/>
      <c r="AQ16" s="439"/>
      <c r="AR16" s="439"/>
      <c r="AS16" s="439"/>
      <c r="AT16" s="439"/>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5"/>
      <c r="CI16" s="456"/>
      <c r="CJ16" s="456"/>
      <c r="CK16" s="456"/>
      <c r="CL16" s="682"/>
      <c r="CM16" s="445"/>
      <c r="CN16" s="456"/>
      <c r="CO16" s="456"/>
      <c r="CP16" s="456"/>
      <c r="CQ16" s="682"/>
      <c r="CR16" s="445"/>
      <c r="CS16" s="456"/>
      <c r="CT16" s="456"/>
      <c r="CU16" s="456"/>
      <c r="CV16" s="682"/>
      <c r="CW16" s="445"/>
      <c r="CX16" s="456"/>
      <c r="CY16" s="456"/>
      <c r="CZ16" s="456"/>
      <c r="DA16" s="682"/>
      <c r="DB16" s="445"/>
      <c r="DC16" s="456"/>
      <c r="DD16" s="456"/>
      <c r="DE16" s="456"/>
      <c r="DF16" s="682"/>
      <c r="DG16" s="445"/>
      <c r="DH16" s="456"/>
      <c r="DI16" s="456"/>
      <c r="DJ16" s="456"/>
      <c r="DK16" s="682"/>
      <c r="DL16" s="445"/>
      <c r="DM16" s="456"/>
      <c r="DN16" s="456"/>
      <c r="DO16" s="456"/>
      <c r="DP16" s="682"/>
      <c r="DQ16" s="445"/>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39"/>
      <c r="S17" s="439"/>
      <c r="T17" s="439"/>
      <c r="U17" s="439"/>
      <c r="V17" s="439"/>
      <c r="W17" s="439"/>
      <c r="X17" s="439"/>
      <c r="Y17" s="439"/>
      <c r="Z17" s="439"/>
      <c r="AA17" s="439"/>
      <c r="AB17" s="439"/>
      <c r="AC17" s="439"/>
      <c r="AD17" s="439"/>
      <c r="AE17" s="461"/>
      <c r="AF17" s="507"/>
      <c r="AG17" s="456"/>
      <c r="AH17" s="456"/>
      <c r="AI17" s="456"/>
      <c r="AJ17" s="525"/>
      <c r="AK17" s="460"/>
      <c r="AL17" s="439"/>
      <c r="AM17" s="439"/>
      <c r="AN17" s="439"/>
      <c r="AO17" s="439"/>
      <c r="AP17" s="439"/>
      <c r="AQ17" s="439"/>
      <c r="AR17" s="439"/>
      <c r="AS17" s="439"/>
      <c r="AT17" s="439"/>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5"/>
      <c r="CI17" s="456"/>
      <c r="CJ17" s="456"/>
      <c r="CK17" s="456"/>
      <c r="CL17" s="682"/>
      <c r="CM17" s="445"/>
      <c r="CN17" s="456"/>
      <c r="CO17" s="456"/>
      <c r="CP17" s="456"/>
      <c r="CQ17" s="682"/>
      <c r="CR17" s="445"/>
      <c r="CS17" s="456"/>
      <c r="CT17" s="456"/>
      <c r="CU17" s="456"/>
      <c r="CV17" s="682"/>
      <c r="CW17" s="445"/>
      <c r="CX17" s="456"/>
      <c r="CY17" s="456"/>
      <c r="CZ17" s="456"/>
      <c r="DA17" s="682"/>
      <c r="DB17" s="445"/>
      <c r="DC17" s="456"/>
      <c r="DD17" s="456"/>
      <c r="DE17" s="456"/>
      <c r="DF17" s="682"/>
      <c r="DG17" s="445"/>
      <c r="DH17" s="456"/>
      <c r="DI17" s="456"/>
      <c r="DJ17" s="456"/>
      <c r="DK17" s="682"/>
      <c r="DL17" s="445"/>
      <c r="DM17" s="456"/>
      <c r="DN17" s="456"/>
      <c r="DO17" s="456"/>
      <c r="DP17" s="682"/>
      <c r="DQ17" s="445"/>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39"/>
      <c r="S18" s="439"/>
      <c r="T18" s="439"/>
      <c r="U18" s="439"/>
      <c r="V18" s="439"/>
      <c r="W18" s="439"/>
      <c r="X18" s="439"/>
      <c r="Y18" s="439"/>
      <c r="Z18" s="439"/>
      <c r="AA18" s="439"/>
      <c r="AB18" s="439"/>
      <c r="AC18" s="439"/>
      <c r="AD18" s="439"/>
      <c r="AE18" s="461"/>
      <c r="AF18" s="507"/>
      <c r="AG18" s="456"/>
      <c r="AH18" s="456"/>
      <c r="AI18" s="456"/>
      <c r="AJ18" s="525"/>
      <c r="AK18" s="460"/>
      <c r="AL18" s="439"/>
      <c r="AM18" s="439"/>
      <c r="AN18" s="439"/>
      <c r="AO18" s="439"/>
      <c r="AP18" s="439"/>
      <c r="AQ18" s="439"/>
      <c r="AR18" s="439"/>
      <c r="AS18" s="439"/>
      <c r="AT18" s="439"/>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5"/>
      <c r="CI18" s="456"/>
      <c r="CJ18" s="456"/>
      <c r="CK18" s="456"/>
      <c r="CL18" s="682"/>
      <c r="CM18" s="445"/>
      <c r="CN18" s="456"/>
      <c r="CO18" s="456"/>
      <c r="CP18" s="456"/>
      <c r="CQ18" s="682"/>
      <c r="CR18" s="445"/>
      <c r="CS18" s="456"/>
      <c r="CT18" s="456"/>
      <c r="CU18" s="456"/>
      <c r="CV18" s="682"/>
      <c r="CW18" s="445"/>
      <c r="CX18" s="456"/>
      <c r="CY18" s="456"/>
      <c r="CZ18" s="456"/>
      <c r="DA18" s="682"/>
      <c r="DB18" s="445"/>
      <c r="DC18" s="456"/>
      <c r="DD18" s="456"/>
      <c r="DE18" s="456"/>
      <c r="DF18" s="682"/>
      <c r="DG18" s="445"/>
      <c r="DH18" s="456"/>
      <c r="DI18" s="456"/>
      <c r="DJ18" s="456"/>
      <c r="DK18" s="682"/>
      <c r="DL18" s="445"/>
      <c r="DM18" s="456"/>
      <c r="DN18" s="456"/>
      <c r="DO18" s="456"/>
      <c r="DP18" s="682"/>
      <c r="DQ18" s="445"/>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39"/>
      <c r="S19" s="439"/>
      <c r="T19" s="439"/>
      <c r="U19" s="439"/>
      <c r="V19" s="439"/>
      <c r="W19" s="439"/>
      <c r="X19" s="439"/>
      <c r="Y19" s="439"/>
      <c r="Z19" s="439"/>
      <c r="AA19" s="439"/>
      <c r="AB19" s="439"/>
      <c r="AC19" s="439"/>
      <c r="AD19" s="439"/>
      <c r="AE19" s="461"/>
      <c r="AF19" s="507"/>
      <c r="AG19" s="456"/>
      <c r="AH19" s="456"/>
      <c r="AI19" s="456"/>
      <c r="AJ19" s="525"/>
      <c r="AK19" s="460"/>
      <c r="AL19" s="439"/>
      <c r="AM19" s="439"/>
      <c r="AN19" s="439"/>
      <c r="AO19" s="439"/>
      <c r="AP19" s="439"/>
      <c r="AQ19" s="439"/>
      <c r="AR19" s="439"/>
      <c r="AS19" s="439"/>
      <c r="AT19" s="439"/>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5"/>
      <c r="CI19" s="456"/>
      <c r="CJ19" s="456"/>
      <c r="CK19" s="456"/>
      <c r="CL19" s="682"/>
      <c r="CM19" s="445"/>
      <c r="CN19" s="456"/>
      <c r="CO19" s="456"/>
      <c r="CP19" s="456"/>
      <c r="CQ19" s="682"/>
      <c r="CR19" s="445"/>
      <c r="CS19" s="456"/>
      <c r="CT19" s="456"/>
      <c r="CU19" s="456"/>
      <c r="CV19" s="682"/>
      <c r="CW19" s="445"/>
      <c r="CX19" s="456"/>
      <c r="CY19" s="456"/>
      <c r="CZ19" s="456"/>
      <c r="DA19" s="682"/>
      <c r="DB19" s="445"/>
      <c r="DC19" s="456"/>
      <c r="DD19" s="456"/>
      <c r="DE19" s="456"/>
      <c r="DF19" s="682"/>
      <c r="DG19" s="445"/>
      <c r="DH19" s="456"/>
      <c r="DI19" s="456"/>
      <c r="DJ19" s="456"/>
      <c r="DK19" s="682"/>
      <c r="DL19" s="445"/>
      <c r="DM19" s="456"/>
      <c r="DN19" s="456"/>
      <c r="DO19" s="456"/>
      <c r="DP19" s="682"/>
      <c r="DQ19" s="445"/>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39"/>
      <c r="S20" s="439"/>
      <c r="T20" s="439"/>
      <c r="U20" s="439"/>
      <c r="V20" s="439"/>
      <c r="W20" s="439"/>
      <c r="X20" s="439"/>
      <c r="Y20" s="439"/>
      <c r="Z20" s="439"/>
      <c r="AA20" s="439"/>
      <c r="AB20" s="439"/>
      <c r="AC20" s="439"/>
      <c r="AD20" s="439"/>
      <c r="AE20" s="461"/>
      <c r="AF20" s="507"/>
      <c r="AG20" s="456"/>
      <c r="AH20" s="456"/>
      <c r="AI20" s="456"/>
      <c r="AJ20" s="525"/>
      <c r="AK20" s="460"/>
      <c r="AL20" s="439"/>
      <c r="AM20" s="439"/>
      <c r="AN20" s="439"/>
      <c r="AO20" s="439"/>
      <c r="AP20" s="439"/>
      <c r="AQ20" s="439"/>
      <c r="AR20" s="439"/>
      <c r="AS20" s="439"/>
      <c r="AT20" s="439"/>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5"/>
      <c r="CI20" s="456"/>
      <c r="CJ20" s="456"/>
      <c r="CK20" s="456"/>
      <c r="CL20" s="682"/>
      <c r="CM20" s="445"/>
      <c r="CN20" s="456"/>
      <c r="CO20" s="456"/>
      <c r="CP20" s="456"/>
      <c r="CQ20" s="682"/>
      <c r="CR20" s="445"/>
      <c r="CS20" s="456"/>
      <c r="CT20" s="456"/>
      <c r="CU20" s="456"/>
      <c r="CV20" s="682"/>
      <c r="CW20" s="445"/>
      <c r="CX20" s="456"/>
      <c r="CY20" s="456"/>
      <c r="CZ20" s="456"/>
      <c r="DA20" s="682"/>
      <c r="DB20" s="445"/>
      <c r="DC20" s="456"/>
      <c r="DD20" s="456"/>
      <c r="DE20" s="456"/>
      <c r="DF20" s="682"/>
      <c r="DG20" s="445"/>
      <c r="DH20" s="456"/>
      <c r="DI20" s="456"/>
      <c r="DJ20" s="456"/>
      <c r="DK20" s="682"/>
      <c r="DL20" s="445"/>
      <c r="DM20" s="456"/>
      <c r="DN20" s="456"/>
      <c r="DO20" s="456"/>
      <c r="DP20" s="682"/>
      <c r="DQ20" s="445"/>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39"/>
      <c r="S21" s="439"/>
      <c r="T21" s="439"/>
      <c r="U21" s="439"/>
      <c r="V21" s="439"/>
      <c r="W21" s="439"/>
      <c r="X21" s="439"/>
      <c r="Y21" s="439"/>
      <c r="Z21" s="439"/>
      <c r="AA21" s="439"/>
      <c r="AB21" s="439"/>
      <c r="AC21" s="439"/>
      <c r="AD21" s="439"/>
      <c r="AE21" s="461"/>
      <c r="AF21" s="507"/>
      <c r="AG21" s="456"/>
      <c r="AH21" s="456"/>
      <c r="AI21" s="456"/>
      <c r="AJ21" s="525"/>
      <c r="AK21" s="460"/>
      <c r="AL21" s="439"/>
      <c r="AM21" s="439"/>
      <c r="AN21" s="439"/>
      <c r="AO21" s="439"/>
      <c r="AP21" s="439"/>
      <c r="AQ21" s="439"/>
      <c r="AR21" s="439"/>
      <c r="AS21" s="439"/>
      <c r="AT21" s="439"/>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5"/>
      <c r="CI21" s="456"/>
      <c r="CJ21" s="456"/>
      <c r="CK21" s="456"/>
      <c r="CL21" s="682"/>
      <c r="CM21" s="445"/>
      <c r="CN21" s="456"/>
      <c r="CO21" s="456"/>
      <c r="CP21" s="456"/>
      <c r="CQ21" s="682"/>
      <c r="CR21" s="445"/>
      <c r="CS21" s="456"/>
      <c r="CT21" s="456"/>
      <c r="CU21" s="456"/>
      <c r="CV21" s="682"/>
      <c r="CW21" s="445"/>
      <c r="CX21" s="456"/>
      <c r="CY21" s="456"/>
      <c r="CZ21" s="456"/>
      <c r="DA21" s="682"/>
      <c r="DB21" s="445"/>
      <c r="DC21" s="456"/>
      <c r="DD21" s="456"/>
      <c r="DE21" s="456"/>
      <c r="DF21" s="682"/>
      <c r="DG21" s="445"/>
      <c r="DH21" s="456"/>
      <c r="DI21" s="456"/>
      <c r="DJ21" s="456"/>
      <c r="DK21" s="682"/>
      <c r="DL21" s="445"/>
      <c r="DM21" s="456"/>
      <c r="DN21" s="456"/>
      <c r="DO21" s="456"/>
      <c r="DP21" s="682"/>
      <c r="DQ21" s="445"/>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40"/>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5"/>
      <c r="CI22" s="456"/>
      <c r="CJ22" s="456"/>
      <c r="CK22" s="456"/>
      <c r="CL22" s="682"/>
      <c r="CM22" s="445"/>
      <c r="CN22" s="456"/>
      <c r="CO22" s="456"/>
      <c r="CP22" s="456"/>
      <c r="CQ22" s="682"/>
      <c r="CR22" s="445"/>
      <c r="CS22" s="456"/>
      <c r="CT22" s="456"/>
      <c r="CU22" s="456"/>
      <c r="CV22" s="682"/>
      <c r="CW22" s="445"/>
      <c r="CX22" s="456"/>
      <c r="CY22" s="456"/>
      <c r="CZ22" s="456"/>
      <c r="DA22" s="682"/>
      <c r="DB22" s="445"/>
      <c r="DC22" s="456"/>
      <c r="DD22" s="456"/>
      <c r="DE22" s="456"/>
      <c r="DF22" s="682"/>
      <c r="DG22" s="445"/>
      <c r="DH22" s="456"/>
      <c r="DI22" s="456"/>
      <c r="DJ22" s="456"/>
      <c r="DK22" s="682"/>
      <c r="DL22" s="445"/>
      <c r="DM22" s="456"/>
      <c r="DN22" s="456"/>
      <c r="DO22" s="456"/>
      <c r="DP22" s="682"/>
      <c r="DQ22" s="445"/>
      <c r="DR22" s="456"/>
      <c r="DS22" s="456"/>
      <c r="DT22" s="456"/>
      <c r="DU22" s="682"/>
      <c r="DV22" s="400"/>
      <c r="DW22" s="420"/>
      <c r="DX22" s="420"/>
      <c r="DY22" s="420"/>
      <c r="DZ22" s="718"/>
      <c r="EA22" s="576"/>
    </row>
    <row r="23" spans="1:131" s="364" customFormat="1" ht="26.25" customHeight="1">
      <c r="A23" s="374" t="s">
        <v>255</v>
      </c>
      <c r="B23" s="401" t="s">
        <v>310</v>
      </c>
      <c r="C23" s="421"/>
      <c r="D23" s="421"/>
      <c r="E23" s="421"/>
      <c r="F23" s="421"/>
      <c r="G23" s="421"/>
      <c r="H23" s="421"/>
      <c r="I23" s="421"/>
      <c r="J23" s="421"/>
      <c r="K23" s="421"/>
      <c r="L23" s="421"/>
      <c r="M23" s="421"/>
      <c r="N23" s="421"/>
      <c r="O23" s="421"/>
      <c r="P23" s="433"/>
      <c r="Q23" s="441">
        <v>43631</v>
      </c>
      <c r="R23" s="452"/>
      <c r="S23" s="452"/>
      <c r="T23" s="452"/>
      <c r="U23" s="452"/>
      <c r="V23" s="452">
        <v>41714</v>
      </c>
      <c r="W23" s="452"/>
      <c r="X23" s="452"/>
      <c r="Y23" s="452"/>
      <c r="Z23" s="452"/>
      <c r="AA23" s="452">
        <v>1917</v>
      </c>
      <c r="AB23" s="452"/>
      <c r="AC23" s="452"/>
      <c r="AD23" s="452"/>
      <c r="AE23" s="494"/>
      <c r="AF23" s="508">
        <v>1665</v>
      </c>
      <c r="AG23" s="452"/>
      <c r="AH23" s="452"/>
      <c r="AI23" s="452"/>
      <c r="AJ23" s="526"/>
      <c r="AK23" s="534"/>
      <c r="AL23" s="455"/>
      <c r="AM23" s="455"/>
      <c r="AN23" s="455"/>
      <c r="AO23" s="455"/>
      <c r="AP23" s="452">
        <v>30309</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5"/>
      <c r="CI23" s="456"/>
      <c r="CJ23" s="456"/>
      <c r="CK23" s="456"/>
      <c r="CL23" s="682"/>
      <c r="CM23" s="445"/>
      <c r="CN23" s="456"/>
      <c r="CO23" s="456"/>
      <c r="CP23" s="456"/>
      <c r="CQ23" s="682"/>
      <c r="CR23" s="445"/>
      <c r="CS23" s="456"/>
      <c r="CT23" s="456"/>
      <c r="CU23" s="456"/>
      <c r="CV23" s="682"/>
      <c r="CW23" s="445"/>
      <c r="CX23" s="456"/>
      <c r="CY23" s="456"/>
      <c r="CZ23" s="456"/>
      <c r="DA23" s="682"/>
      <c r="DB23" s="445"/>
      <c r="DC23" s="456"/>
      <c r="DD23" s="456"/>
      <c r="DE23" s="456"/>
      <c r="DF23" s="682"/>
      <c r="DG23" s="445"/>
      <c r="DH23" s="456"/>
      <c r="DI23" s="456"/>
      <c r="DJ23" s="456"/>
      <c r="DK23" s="682"/>
      <c r="DL23" s="445"/>
      <c r="DM23" s="456"/>
      <c r="DN23" s="456"/>
      <c r="DO23" s="456"/>
      <c r="DP23" s="682"/>
      <c r="DQ23" s="445"/>
      <c r="DR23" s="456"/>
      <c r="DS23" s="456"/>
      <c r="DT23" s="456"/>
      <c r="DU23" s="682"/>
      <c r="DV23" s="400"/>
      <c r="DW23" s="420"/>
      <c r="DX23" s="420"/>
      <c r="DY23" s="420"/>
      <c r="DZ23" s="718"/>
      <c r="EA23" s="576"/>
    </row>
    <row r="24" spans="1:131" s="364" customFormat="1" ht="26.25" customHeight="1">
      <c r="A24" s="375" t="s">
        <v>395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5"/>
      <c r="CI24" s="456"/>
      <c r="CJ24" s="456"/>
      <c r="CK24" s="456"/>
      <c r="CL24" s="682"/>
      <c r="CM24" s="445"/>
      <c r="CN24" s="456"/>
      <c r="CO24" s="456"/>
      <c r="CP24" s="456"/>
      <c r="CQ24" s="682"/>
      <c r="CR24" s="445"/>
      <c r="CS24" s="456"/>
      <c r="CT24" s="456"/>
      <c r="CU24" s="456"/>
      <c r="CV24" s="682"/>
      <c r="CW24" s="445"/>
      <c r="CX24" s="456"/>
      <c r="CY24" s="456"/>
      <c r="CZ24" s="456"/>
      <c r="DA24" s="682"/>
      <c r="DB24" s="445"/>
      <c r="DC24" s="456"/>
      <c r="DD24" s="456"/>
      <c r="DE24" s="456"/>
      <c r="DF24" s="682"/>
      <c r="DG24" s="445"/>
      <c r="DH24" s="456"/>
      <c r="DI24" s="456"/>
      <c r="DJ24" s="456"/>
      <c r="DK24" s="682"/>
      <c r="DL24" s="445"/>
      <c r="DM24" s="456"/>
      <c r="DN24" s="456"/>
      <c r="DO24" s="456"/>
      <c r="DP24" s="682"/>
      <c r="DQ24" s="445"/>
      <c r="DR24" s="456"/>
      <c r="DS24" s="456"/>
      <c r="DT24" s="456"/>
      <c r="DU24" s="682"/>
      <c r="DV24" s="400"/>
      <c r="DW24" s="420"/>
      <c r="DX24" s="420"/>
      <c r="DY24" s="420"/>
      <c r="DZ24" s="718"/>
      <c r="EA24" s="576"/>
    </row>
    <row r="25" spans="1:131" ht="26.25" customHeight="1">
      <c r="A25" s="369" t="s">
        <v>428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5"/>
      <c r="CI25" s="456"/>
      <c r="CJ25" s="456"/>
      <c r="CK25" s="456"/>
      <c r="CL25" s="682"/>
      <c r="CM25" s="445"/>
      <c r="CN25" s="456"/>
      <c r="CO25" s="456"/>
      <c r="CP25" s="456"/>
      <c r="CQ25" s="682"/>
      <c r="CR25" s="445"/>
      <c r="CS25" s="456"/>
      <c r="CT25" s="456"/>
      <c r="CU25" s="456"/>
      <c r="CV25" s="682"/>
      <c r="CW25" s="445"/>
      <c r="CX25" s="456"/>
      <c r="CY25" s="456"/>
      <c r="CZ25" s="456"/>
      <c r="DA25" s="682"/>
      <c r="DB25" s="445"/>
      <c r="DC25" s="456"/>
      <c r="DD25" s="456"/>
      <c r="DE25" s="456"/>
      <c r="DF25" s="682"/>
      <c r="DG25" s="445"/>
      <c r="DH25" s="456"/>
      <c r="DI25" s="456"/>
      <c r="DJ25" s="456"/>
      <c r="DK25" s="682"/>
      <c r="DL25" s="445"/>
      <c r="DM25" s="456"/>
      <c r="DN25" s="456"/>
      <c r="DO25" s="456"/>
      <c r="DP25" s="682"/>
      <c r="DQ25" s="445"/>
      <c r="DR25" s="456"/>
      <c r="DS25" s="456"/>
      <c r="DT25" s="456"/>
      <c r="DU25" s="682"/>
      <c r="DV25" s="400"/>
      <c r="DW25" s="420"/>
      <c r="DX25" s="420"/>
      <c r="DY25" s="420"/>
      <c r="DZ25" s="718"/>
      <c r="EA25" s="365"/>
    </row>
    <row r="26" spans="1:131" ht="26.25" customHeight="1">
      <c r="A26" s="370" t="s">
        <v>447</v>
      </c>
      <c r="B26" s="397"/>
      <c r="C26" s="397"/>
      <c r="D26" s="397"/>
      <c r="E26" s="397"/>
      <c r="F26" s="397"/>
      <c r="G26" s="397"/>
      <c r="H26" s="397"/>
      <c r="I26" s="397"/>
      <c r="J26" s="397"/>
      <c r="K26" s="397"/>
      <c r="L26" s="397"/>
      <c r="M26" s="397"/>
      <c r="N26" s="397"/>
      <c r="O26" s="397"/>
      <c r="P26" s="429"/>
      <c r="Q26" s="435" t="s">
        <v>462</v>
      </c>
      <c r="R26" s="448"/>
      <c r="S26" s="448"/>
      <c r="T26" s="448"/>
      <c r="U26" s="458"/>
      <c r="V26" s="435" t="s">
        <v>463</v>
      </c>
      <c r="W26" s="448"/>
      <c r="X26" s="448"/>
      <c r="Y26" s="448"/>
      <c r="Z26" s="458"/>
      <c r="AA26" s="435" t="s">
        <v>465</v>
      </c>
      <c r="AB26" s="448"/>
      <c r="AC26" s="448"/>
      <c r="AD26" s="448"/>
      <c r="AE26" s="448"/>
      <c r="AF26" s="509" t="s">
        <v>250</v>
      </c>
      <c r="AG26" s="520"/>
      <c r="AH26" s="520"/>
      <c r="AI26" s="520"/>
      <c r="AJ26" s="527"/>
      <c r="AK26" s="448" t="s">
        <v>399</v>
      </c>
      <c r="AL26" s="448"/>
      <c r="AM26" s="448"/>
      <c r="AN26" s="448"/>
      <c r="AO26" s="458"/>
      <c r="AP26" s="435" t="s">
        <v>367</v>
      </c>
      <c r="AQ26" s="448"/>
      <c r="AR26" s="448"/>
      <c r="AS26" s="448"/>
      <c r="AT26" s="458"/>
      <c r="AU26" s="435" t="s">
        <v>466</v>
      </c>
      <c r="AV26" s="448"/>
      <c r="AW26" s="448"/>
      <c r="AX26" s="448"/>
      <c r="AY26" s="458"/>
      <c r="AZ26" s="435" t="s">
        <v>236</v>
      </c>
      <c r="BA26" s="448"/>
      <c r="BB26" s="448"/>
      <c r="BC26" s="448"/>
      <c r="BD26" s="458"/>
      <c r="BE26" s="435" t="s">
        <v>454</v>
      </c>
      <c r="BF26" s="448"/>
      <c r="BG26" s="448"/>
      <c r="BH26" s="448"/>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5"/>
      <c r="CI26" s="456"/>
      <c r="CJ26" s="456"/>
      <c r="CK26" s="456"/>
      <c r="CL26" s="682"/>
      <c r="CM26" s="445"/>
      <c r="CN26" s="456"/>
      <c r="CO26" s="456"/>
      <c r="CP26" s="456"/>
      <c r="CQ26" s="682"/>
      <c r="CR26" s="445"/>
      <c r="CS26" s="456"/>
      <c r="CT26" s="456"/>
      <c r="CU26" s="456"/>
      <c r="CV26" s="682"/>
      <c r="CW26" s="445"/>
      <c r="CX26" s="456"/>
      <c r="CY26" s="456"/>
      <c r="CZ26" s="456"/>
      <c r="DA26" s="682"/>
      <c r="DB26" s="445"/>
      <c r="DC26" s="456"/>
      <c r="DD26" s="456"/>
      <c r="DE26" s="456"/>
      <c r="DF26" s="682"/>
      <c r="DG26" s="445"/>
      <c r="DH26" s="456"/>
      <c r="DI26" s="456"/>
      <c r="DJ26" s="456"/>
      <c r="DK26" s="682"/>
      <c r="DL26" s="445"/>
      <c r="DM26" s="456"/>
      <c r="DN26" s="456"/>
      <c r="DO26" s="456"/>
      <c r="DP26" s="682"/>
      <c r="DQ26" s="445"/>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59"/>
      <c r="V27" s="436"/>
      <c r="W27" s="449"/>
      <c r="X27" s="449"/>
      <c r="Y27" s="449"/>
      <c r="Z27" s="459"/>
      <c r="AA27" s="436"/>
      <c r="AB27" s="449"/>
      <c r="AC27" s="449"/>
      <c r="AD27" s="449"/>
      <c r="AE27" s="449"/>
      <c r="AF27" s="510"/>
      <c r="AG27" s="521"/>
      <c r="AH27" s="521"/>
      <c r="AI27" s="521"/>
      <c r="AJ27" s="528"/>
      <c r="AK27" s="449"/>
      <c r="AL27" s="449"/>
      <c r="AM27" s="449"/>
      <c r="AN27" s="449"/>
      <c r="AO27" s="459"/>
      <c r="AP27" s="436"/>
      <c r="AQ27" s="449"/>
      <c r="AR27" s="449"/>
      <c r="AS27" s="449"/>
      <c r="AT27" s="459"/>
      <c r="AU27" s="436"/>
      <c r="AV27" s="449"/>
      <c r="AW27" s="449"/>
      <c r="AX27" s="449"/>
      <c r="AY27" s="459"/>
      <c r="AZ27" s="436"/>
      <c r="BA27" s="449"/>
      <c r="BB27" s="449"/>
      <c r="BC27" s="449"/>
      <c r="BD27" s="459"/>
      <c r="BE27" s="436"/>
      <c r="BF27" s="449"/>
      <c r="BG27" s="449"/>
      <c r="BH27" s="449"/>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5"/>
      <c r="CI27" s="456"/>
      <c r="CJ27" s="456"/>
      <c r="CK27" s="456"/>
      <c r="CL27" s="682"/>
      <c r="CM27" s="445"/>
      <c r="CN27" s="456"/>
      <c r="CO27" s="456"/>
      <c r="CP27" s="456"/>
      <c r="CQ27" s="682"/>
      <c r="CR27" s="445"/>
      <c r="CS27" s="456"/>
      <c r="CT27" s="456"/>
      <c r="CU27" s="456"/>
      <c r="CV27" s="682"/>
      <c r="CW27" s="445"/>
      <c r="CX27" s="456"/>
      <c r="CY27" s="456"/>
      <c r="CZ27" s="456"/>
      <c r="DA27" s="682"/>
      <c r="DB27" s="445"/>
      <c r="DC27" s="456"/>
      <c r="DD27" s="456"/>
      <c r="DE27" s="456"/>
      <c r="DF27" s="682"/>
      <c r="DG27" s="445"/>
      <c r="DH27" s="456"/>
      <c r="DI27" s="456"/>
      <c r="DJ27" s="456"/>
      <c r="DK27" s="682"/>
      <c r="DL27" s="445"/>
      <c r="DM27" s="456"/>
      <c r="DN27" s="456"/>
      <c r="DO27" s="456"/>
      <c r="DP27" s="682"/>
      <c r="DQ27" s="445"/>
      <c r="DR27" s="456"/>
      <c r="DS27" s="456"/>
      <c r="DT27" s="456"/>
      <c r="DU27" s="682"/>
      <c r="DV27" s="400"/>
      <c r="DW27" s="420"/>
      <c r="DX27" s="420"/>
      <c r="DY27" s="420"/>
      <c r="DZ27" s="718"/>
      <c r="EA27" s="365"/>
    </row>
    <row r="28" spans="1:131" ht="26.25" customHeight="1">
      <c r="A28" s="376">
        <v>1</v>
      </c>
      <c r="B28" s="399" t="s">
        <v>215</v>
      </c>
      <c r="C28" s="419"/>
      <c r="D28" s="419"/>
      <c r="E28" s="419"/>
      <c r="F28" s="419"/>
      <c r="G28" s="419"/>
      <c r="H28" s="419"/>
      <c r="I28" s="419"/>
      <c r="J28" s="419"/>
      <c r="K28" s="419"/>
      <c r="L28" s="419"/>
      <c r="M28" s="419"/>
      <c r="N28" s="419"/>
      <c r="O28" s="419"/>
      <c r="P28" s="431"/>
      <c r="Q28" s="442">
        <v>6934</v>
      </c>
      <c r="R28" s="453"/>
      <c r="S28" s="453"/>
      <c r="T28" s="453"/>
      <c r="U28" s="453"/>
      <c r="V28" s="453">
        <v>6788</v>
      </c>
      <c r="W28" s="453"/>
      <c r="X28" s="453"/>
      <c r="Y28" s="453"/>
      <c r="Z28" s="453"/>
      <c r="AA28" s="453">
        <v>146</v>
      </c>
      <c r="AB28" s="453"/>
      <c r="AC28" s="453"/>
      <c r="AD28" s="453"/>
      <c r="AE28" s="495"/>
      <c r="AF28" s="511">
        <v>146</v>
      </c>
      <c r="AG28" s="453"/>
      <c r="AH28" s="453"/>
      <c r="AI28" s="453"/>
      <c r="AJ28" s="529"/>
      <c r="AK28" s="535">
        <v>618</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5"/>
      <c r="CI28" s="456"/>
      <c r="CJ28" s="456"/>
      <c r="CK28" s="456"/>
      <c r="CL28" s="682"/>
      <c r="CM28" s="445"/>
      <c r="CN28" s="456"/>
      <c r="CO28" s="456"/>
      <c r="CP28" s="456"/>
      <c r="CQ28" s="682"/>
      <c r="CR28" s="445"/>
      <c r="CS28" s="456"/>
      <c r="CT28" s="456"/>
      <c r="CU28" s="456"/>
      <c r="CV28" s="682"/>
      <c r="CW28" s="445"/>
      <c r="CX28" s="456"/>
      <c r="CY28" s="456"/>
      <c r="CZ28" s="456"/>
      <c r="DA28" s="682"/>
      <c r="DB28" s="445"/>
      <c r="DC28" s="456"/>
      <c r="DD28" s="456"/>
      <c r="DE28" s="456"/>
      <c r="DF28" s="682"/>
      <c r="DG28" s="445"/>
      <c r="DH28" s="456"/>
      <c r="DI28" s="456"/>
      <c r="DJ28" s="456"/>
      <c r="DK28" s="682"/>
      <c r="DL28" s="445"/>
      <c r="DM28" s="456"/>
      <c r="DN28" s="456"/>
      <c r="DO28" s="456"/>
      <c r="DP28" s="682"/>
      <c r="DQ28" s="445"/>
      <c r="DR28" s="456"/>
      <c r="DS28" s="456"/>
      <c r="DT28" s="456"/>
      <c r="DU28" s="682"/>
      <c r="DV28" s="400"/>
      <c r="DW28" s="420"/>
      <c r="DX28" s="420"/>
      <c r="DY28" s="420"/>
      <c r="DZ28" s="718"/>
      <c r="EA28" s="365"/>
    </row>
    <row r="29" spans="1:131" ht="26.25" customHeight="1">
      <c r="A29" s="376">
        <v>2</v>
      </c>
      <c r="B29" s="400" t="s">
        <v>256</v>
      </c>
      <c r="C29" s="420"/>
      <c r="D29" s="420"/>
      <c r="E29" s="420"/>
      <c r="F29" s="420"/>
      <c r="G29" s="420"/>
      <c r="H29" s="420"/>
      <c r="I29" s="420"/>
      <c r="J29" s="420"/>
      <c r="K29" s="420"/>
      <c r="L29" s="420"/>
      <c r="M29" s="420"/>
      <c r="N29" s="420"/>
      <c r="O29" s="420"/>
      <c r="P29" s="432"/>
      <c r="Q29" s="438">
        <v>1039</v>
      </c>
      <c r="R29" s="439"/>
      <c r="S29" s="439"/>
      <c r="T29" s="439"/>
      <c r="U29" s="439"/>
      <c r="V29" s="439">
        <v>1038</v>
      </c>
      <c r="W29" s="439"/>
      <c r="X29" s="439"/>
      <c r="Y29" s="439"/>
      <c r="Z29" s="439"/>
      <c r="AA29" s="439">
        <v>1</v>
      </c>
      <c r="AB29" s="439"/>
      <c r="AC29" s="439"/>
      <c r="AD29" s="439"/>
      <c r="AE29" s="461"/>
      <c r="AF29" s="507">
        <v>1</v>
      </c>
      <c r="AG29" s="456"/>
      <c r="AH29" s="456"/>
      <c r="AI29" s="456"/>
      <c r="AJ29" s="525"/>
      <c r="AK29" s="460">
        <v>301</v>
      </c>
      <c r="AL29" s="439"/>
      <c r="AM29" s="439"/>
      <c r="AN29" s="439"/>
      <c r="AO29" s="439"/>
      <c r="AP29" s="439" t="s">
        <v>201</v>
      </c>
      <c r="AQ29" s="439"/>
      <c r="AR29" s="439"/>
      <c r="AS29" s="439"/>
      <c r="AT29" s="439"/>
      <c r="AU29" s="439" t="s">
        <v>201</v>
      </c>
      <c r="AV29" s="439"/>
      <c r="AW29" s="439"/>
      <c r="AX29" s="439"/>
      <c r="AY29" s="439"/>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5"/>
      <c r="CI29" s="456"/>
      <c r="CJ29" s="456"/>
      <c r="CK29" s="456"/>
      <c r="CL29" s="682"/>
      <c r="CM29" s="445"/>
      <c r="CN29" s="456"/>
      <c r="CO29" s="456"/>
      <c r="CP29" s="456"/>
      <c r="CQ29" s="682"/>
      <c r="CR29" s="445"/>
      <c r="CS29" s="456"/>
      <c r="CT29" s="456"/>
      <c r="CU29" s="456"/>
      <c r="CV29" s="682"/>
      <c r="CW29" s="445"/>
      <c r="CX29" s="456"/>
      <c r="CY29" s="456"/>
      <c r="CZ29" s="456"/>
      <c r="DA29" s="682"/>
      <c r="DB29" s="445"/>
      <c r="DC29" s="456"/>
      <c r="DD29" s="456"/>
      <c r="DE29" s="456"/>
      <c r="DF29" s="682"/>
      <c r="DG29" s="445"/>
      <c r="DH29" s="456"/>
      <c r="DI29" s="456"/>
      <c r="DJ29" s="456"/>
      <c r="DK29" s="682"/>
      <c r="DL29" s="445"/>
      <c r="DM29" s="456"/>
      <c r="DN29" s="456"/>
      <c r="DO29" s="456"/>
      <c r="DP29" s="682"/>
      <c r="DQ29" s="445"/>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10922</v>
      </c>
      <c r="R30" s="439"/>
      <c r="S30" s="439"/>
      <c r="T30" s="439"/>
      <c r="U30" s="439"/>
      <c r="V30" s="439">
        <v>10604</v>
      </c>
      <c r="W30" s="439"/>
      <c r="X30" s="439"/>
      <c r="Y30" s="439"/>
      <c r="Z30" s="439"/>
      <c r="AA30" s="439">
        <v>318</v>
      </c>
      <c r="AB30" s="439"/>
      <c r="AC30" s="439"/>
      <c r="AD30" s="439"/>
      <c r="AE30" s="461"/>
      <c r="AF30" s="507">
        <v>318</v>
      </c>
      <c r="AG30" s="456"/>
      <c r="AH30" s="456"/>
      <c r="AI30" s="456"/>
      <c r="AJ30" s="525"/>
      <c r="AK30" s="460">
        <v>1534</v>
      </c>
      <c r="AL30" s="439"/>
      <c r="AM30" s="439"/>
      <c r="AN30" s="439"/>
      <c r="AO30" s="439"/>
      <c r="AP30" s="439" t="s">
        <v>201</v>
      </c>
      <c r="AQ30" s="439"/>
      <c r="AR30" s="439"/>
      <c r="AS30" s="439"/>
      <c r="AT30" s="439"/>
      <c r="AU30" s="439" t="s">
        <v>201</v>
      </c>
      <c r="AV30" s="439"/>
      <c r="AW30" s="439"/>
      <c r="AX30" s="439"/>
      <c r="AY30" s="439"/>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5"/>
      <c r="CI30" s="456"/>
      <c r="CJ30" s="456"/>
      <c r="CK30" s="456"/>
      <c r="CL30" s="682"/>
      <c r="CM30" s="445"/>
      <c r="CN30" s="456"/>
      <c r="CO30" s="456"/>
      <c r="CP30" s="456"/>
      <c r="CQ30" s="682"/>
      <c r="CR30" s="445"/>
      <c r="CS30" s="456"/>
      <c r="CT30" s="456"/>
      <c r="CU30" s="456"/>
      <c r="CV30" s="682"/>
      <c r="CW30" s="445"/>
      <c r="CX30" s="456"/>
      <c r="CY30" s="456"/>
      <c r="CZ30" s="456"/>
      <c r="DA30" s="682"/>
      <c r="DB30" s="445"/>
      <c r="DC30" s="456"/>
      <c r="DD30" s="456"/>
      <c r="DE30" s="456"/>
      <c r="DF30" s="682"/>
      <c r="DG30" s="445"/>
      <c r="DH30" s="456"/>
      <c r="DI30" s="456"/>
      <c r="DJ30" s="456"/>
      <c r="DK30" s="682"/>
      <c r="DL30" s="445"/>
      <c r="DM30" s="456"/>
      <c r="DN30" s="456"/>
      <c r="DO30" s="456"/>
      <c r="DP30" s="682"/>
      <c r="DQ30" s="445"/>
      <c r="DR30" s="456"/>
      <c r="DS30" s="456"/>
      <c r="DT30" s="456"/>
      <c r="DU30" s="682"/>
      <c r="DV30" s="400"/>
      <c r="DW30" s="420"/>
      <c r="DX30" s="420"/>
      <c r="DY30" s="420"/>
      <c r="DZ30" s="718"/>
      <c r="EA30" s="365"/>
    </row>
    <row r="31" spans="1:131" ht="26.25" customHeight="1">
      <c r="A31" s="376">
        <v>4</v>
      </c>
      <c r="B31" s="400" t="s">
        <v>182</v>
      </c>
      <c r="C31" s="420"/>
      <c r="D31" s="420"/>
      <c r="E31" s="420"/>
      <c r="F31" s="420"/>
      <c r="G31" s="420"/>
      <c r="H31" s="420"/>
      <c r="I31" s="420"/>
      <c r="J31" s="420"/>
      <c r="K31" s="420"/>
      <c r="L31" s="420"/>
      <c r="M31" s="420"/>
      <c r="N31" s="420"/>
      <c r="O31" s="420"/>
      <c r="P31" s="432"/>
      <c r="Q31" s="438">
        <v>20</v>
      </c>
      <c r="R31" s="439"/>
      <c r="S31" s="439"/>
      <c r="T31" s="439"/>
      <c r="U31" s="439"/>
      <c r="V31" s="439">
        <v>20</v>
      </c>
      <c r="W31" s="439"/>
      <c r="X31" s="439"/>
      <c r="Y31" s="439"/>
      <c r="Z31" s="439"/>
      <c r="AA31" s="439" t="s">
        <v>543</v>
      </c>
      <c r="AB31" s="439"/>
      <c r="AC31" s="439"/>
      <c r="AD31" s="439"/>
      <c r="AE31" s="461"/>
      <c r="AF31" s="507" t="s">
        <v>201</v>
      </c>
      <c r="AG31" s="456"/>
      <c r="AH31" s="456"/>
      <c r="AI31" s="456"/>
      <c r="AJ31" s="525"/>
      <c r="AK31" s="460">
        <v>10</v>
      </c>
      <c r="AL31" s="439"/>
      <c r="AM31" s="439"/>
      <c r="AN31" s="439"/>
      <c r="AO31" s="439"/>
      <c r="AP31" s="439">
        <v>131</v>
      </c>
      <c r="AQ31" s="439"/>
      <c r="AR31" s="439"/>
      <c r="AS31" s="439"/>
      <c r="AT31" s="439"/>
      <c r="AU31" s="439">
        <v>131</v>
      </c>
      <c r="AV31" s="439"/>
      <c r="AW31" s="439"/>
      <c r="AX31" s="439"/>
      <c r="AY31" s="439"/>
      <c r="AZ31" s="597" t="s">
        <v>201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5"/>
      <c r="CI31" s="456"/>
      <c r="CJ31" s="456"/>
      <c r="CK31" s="456"/>
      <c r="CL31" s="682"/>
      <c r="CM31" s="445"/>
      <c r="CN31" s="456"/>
      <c r="CO31" s="456"/>
      <c r="CP31" s="456"/>
      <c r="CQ31" s="682"/>
      <c r="CR31" s="445"/>
      <c r="CS31" s="456"/>
      <c r="CT31" s="456"/>
      <c r="CU31" s="456"/>
      <c r="CV31" s="682"/>
      <c r="CW31" s="445"/>
      <c r="CX31" s="456"/>
      <c r="CY31" s="456"/>
      <c r="CZ31" s="456"/>
      <c r="DA31" s="682"/>
      <c r="DB31" s="445"/>
      <c r="DC31" s="456"/>
      <c r="DD31" s="456"/>
      <c r="DE31" s="456"/>
      <c r="DF31" s="682"/>
      <c r="DG31" s="445"/>
      <c r="DH31" s="456"/>
      <c r="DI31" s="456"/>
      <c r="DJ31" s="456"/>
      <c r="DK31" s="682"/>
      <c r="DL31" s="445"/>
      <c r="DM31" s="456"/>
      <c r="DN31" s="456"/>
      <c r="DO31" s="456"/>
      <c r="DP31" s="682"/>
      <c r="DQ31" s="445"/>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1426</v>
      </c>
      <c r="R32" s="439"/>
      <c r="S32" s="439"/>
      <c r="T32" s="439"/>
      <c r="U32" s="439"/>
      <c r="V32" s="439">
        <v>1263</v>
      </c>
      <c r="W32" s="439"/>
      <c r="X32" s="439"/>
      <c r="Y32" s="439"/>
      <c r="Z32" s="439"/>
      <c r="AA32" s="439">
        <v>163</v>
      </c>
      <c r="AB32" s="439"/>
      <c r="AC32" s="439"/>
      <c r="AD32" s="439"/>
      <c r="AE32" s="461"/>
      <c r="AF32" s="507">
        <v>2612</v>
      </c>
      <c r="AG32" s="456"/>
      <c r="AH32" s="456"/>
      <c r="AI32" s="456"/>
      <c r="AJ32" s="525"/>
      <c r="AK32" s="460">
        <v>118</v>
      </c>
      <c r="AL32" s="439"/>
      <c r="AM32" s="439"/>
      <c r="AN32" s="439"/>
      <c r="AO32" s="439"/>
      <c r="AP32" s="439">
        <v>5563</v>
      </c>
      <c r="AQ32" s="439"/>
      <c r="AR32" s="439"/>
      <c r="AS32" s="439"/>
      <c r="AT32" s="439"/>
      <c r="AU32" s="439">
        <v>1263</v>
      </c>
      <c r="AV32" s="439"/>
      <c r="AW32" s="439"/>
      <c r="AX32" s="439"/>
      <c r="AY32" s="439"/>
      <c r="AZ32" s="597" t="s">
        <v>201</v>
      </c>
      <c r="BA32" s="597"/>
      <c r="BB32" s="597"/>
      <c r="BC32" s="597"/>
      <c r="BD32" s="597"/>
      <c r="BE32" s="565" t="s">
        <v>468</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5"/>
      <c r="CI32" s="456"/>
      <c r="CJ32" s="456"/>
      <c r="CK32" s="456"/>
      <c r="CL32" s="682"/>
      <c r="CM32" s="445"/>
      <c r="CN32" s="456"/>
      <c r="CO32" s="456"/>
      <c r="CP32" s="456"/>
      <c r="CQ32" s="682"/>
      <c r="CR32" s="445"/>
      <c r="CS32" s="456"/>
      <c r="CT32" s="456"/>
      <c r="CU32" s="456"/>
      <c r="CV32" s="682"/>
      <c r="CW32" s="445"/>
      <c r="CX32" s="456"/>
      <c r="CY32" s="456"/>
      <c r="CZ32" s="456"/>
      <c r="DA32" s="682"/>
      <c r="DB32" s="445"/>
      <c r="DC32" s="456"/>
      <c r="DD32" s="456"/>
      <c r="DE32" s="456"/>
      <c r="DF32" s="682"/>
      <c r="DG32" s="445"/>
      <c r="DH32" s="456"/>
      <c r="DI32" s="456"/>
      <c r="DJ32" s="456"/>
      <c r="DK32" s="682"/>
      <c r="DL32" s="445"/>
      <c r="DM32" s="456"/>
      <c r="DN32" s="456"/>
      <c r="DO32" s="456"/>
      <c r="DP32" s="682"/>
      <c r="DQ32" s="445"/>
      <c r="DR32" s="456"/>
      <c r="DS32" s="456"/>
      <c r="DT32" s="456"/>
      <c r="DU32" s="682"/>
      <c r="DV32" s="400"/>
      <c r="DW32" s="420"/>
      <c r="DX32" s="420"/>
      <c r="DY32" s="420"/>
      <c r="DZ32" s="718"/>
      <c r="EA32" s="365"/>
    </row>
    <row r="33" spans="1:131" ht="26.25" customHeight="1">
      <c r="A33" s="376">
        <v>6</v>
      </c>
      <c r="B33" s="400" t="s">
        <v>240</v>
      </c>
      <c r="C33" s="420"/>
      <c r="D33" s="420"/>
      <c r="E33" s="420"/>
      <c r="F33" s="420"/>
      <c r="G33" s="420"/>
      <c r="H33" s="420"/>
      <c r="I33" s="420"/>
      <c r="J33" s="420"/>
      <c r="K33" s="420"/>
      <c r="L33" s="420"/>
      <c r="M33" s="420"/>
      <c r="N33" s="420"/>
      <c r="O33" s="420"/>
      <c r="P33" s="432"/>
      <c r="Q33" s="438">
        <v>78</v>
      </c>
      <c r="R33" s="439"/>
      <c r="S33" s="439"/>
      <c r="T33" s="439"/>
      <c r="U33" s="439"/>
      <c r="V33" s="439">
        <v>73</v>
      </c>
      <c r="W33" s="439"/>
      <c r="X33" s="439"/>
      <c r="Y33" s="439"/>
      <c r="Z33" s="439"/>
      <c r="AA33" s="439">
        <v>5</v>
      </c>
      <c r="AB33" s="439"/>
      <c r="AC33" s="439"/>
      <c r="AD33" s="439"/>
      <c r="AE33" s="461"/>
      <c r="AF33" s="507">
        <v>157</v>
      </c>
      <c r="AG33" s="456"/>
      <c r="AH33" s="456"/>
      <c r="AI33" s="456"/>
      <c r="AJ33" s="525"/>
      <c r="AK33" s="460">
        <v>25</v>
      </c>
      <c r="AL33" s="439"/>
      <c r="AM33" s="439"/>
      <c r="AN33" s="439"/>
      <c r="AO33" s="439"/>
      <c r="AP33" s="439">
        <v>1165</v>
      </c>
      <c r="AQ33" s="439"/>
      <c r="AR33" s="439"/>
      <c r="AS33" s="439"/>
      <c r="AT33" s="439"/>
      <c r="AU33" s="439">
        <v>463</v>
      </c>
      <c r="AV33" s="439"/>
      <c r="AW33" s="439"/>
      <c r="AX33" s="439"/>
      <c r="AY33" s="439"/>
      <c r="AZ33" s="597" t="s">
        <v>201</v>
      </c>
      <c r="BA33" s="597"/>
      <c r="BB33" s="597"/>
      <c r="BC33" s="597"/>
      <c r="BD33" s="597"/>
      <c r="BE33" s="565" t="s">
        <v>468</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5"/>
      <c r="CI33" s="456"/>
      <c r="CJ33" s="456"/>
      <c r="CK33" s="456"/>
      <c r="CL33" s="682"/>
      <c r="CM33" s="445"/>
      <c r="CN33" s="456"/>
      <c r="CO33" s="456"/>
      <c r="CP33" s="456"/>
      <c r="CQ33" s="682"/>
      <c r="CR33" s="445"/>
      <c r="CS33" s="456"/>
      <c r="CT33" s="456"/>
      <c r="CU33" s="456"/>
      <c r="CV33" s="682"/>
      <c r="CW33" s="445"/>
      <c r="CX33" s="456"/>
      <c r="CY33" s="456"/>
      <c r="CZ33" s="456"/>
      <c r="DA33" s="682"/>
      <c r="DB33" s="445"/>
      <c r="DC33" s="456"/>
      <c r="DD33" s="456"/>
      <c r="DE33" s="456"/>
      <c r="DF33" s="682"/>
      <c r="DG33" s="445"/>
      <c r="DH33" s="456"/>
      <c r="DI33" s="456"/>
      <c r="DJ33" s="456"/>
      <c r="DK33" s="682"/>
      <c r="DL33" s="445"/>
      <c r="DM33" s="456"/>
      <c r="DN33" s="456"/>
      <c r="DO33" s="456"/>
      <c r="DP33" s="682"/>
      <c r="DQ33" s="445"/>
      <c r="DR33" s="456"/>
      <c r="DS33" s="456"/>
      <c r="DT33" s="456"/>
      <c r="DU33" s="682"/>
      <c r="DV33" s="400"/>
      <c r="DW33" s="420"/>
      <c r="DX33" s="420"/>
      <c r="DY33" s="420"/>
      <c r="DZ33" s="718"/>
      <c r="EA33" s="365"/>
    </row>
    <row r="34" spans="1:131" ht="26.25" customHeight="1">
      <c r="A34" s="376">
        <v>7</v>
      </c>
      <c r="B34" s="400" t="s">
        <v>469</v>
      </c>
      <c r="C34" s="420"/>
      <c r="D34" s="420"/>
      <c r="E34" s="420"/>
      <c r="F34" s="420"/>
      <c r="G34" s="420"/>
      <c r="H34" s="420"/>
      <c r="I34" s="420"/>
      <c r="J34" s="420"/>
      <c r="K34" s="420"/>
      <c r="L34" s="420"/>
      <c r="M34" s="420"/>
      <c r="N34" s="420"/>
      <c r="O34" s="420"/>
      <c r="P34" s="432"/>
      <c r="Q34" s="438">
        <v>1279</v>
      </c>
      <c r="R34" s="439"/>
      <c r="S34" s="439"/>
      <c r="T34" s="439"/>
      <c r="U34" s="439"/>
      <c r="V34" s="439">
        <v>1476</v>
      </c>
      <c r="W34" s="439"/>
      <c r="X34" s="439"/>
      <c r="Y34" s="439"/>
      <c r="Z34" s="439"/>
      <c r="AA34" s="439">
        <v>-197</v>
      </c>
      <c r="AB34" s="439"/>
      <c r="AC34" s="439"/>
      <c r="AD34" s="439"/>
      <c r="AE34" s="461"/>
      <c r="AF34" s="507">
        <v>11</v>
      </c>
      <c r="AG34" s="456"/>
      <c r="AH34" s="456"/>
      <c r="AI34" s="456"/>
      <c r="AJ34" s="525"/>
      <c r="AK34" s="460">
        <v>796</v>
      </c>
      <c r="AL34" s="439"/>
      <c r="AM34" s="439"/>
      <c r="AN34" s="439"/>
      <c r="AO34" s="439"/>
      <c r="AP34" s="439">
        <v>15482</v>
      </c>
      <c r="AQ34" s="439"/>
      <c r="AR34" s="439"/>
      <c r="AS34" s="439"/>
      <c r="AT34" s="439"/>
      <c r="AU34" s="439">
        <v>11637</v>
      </c>
      <c r="AV34" s="439"/>
      <c r="AW34" s="439"/>
      <c r="AX34" s="439"/>
      <c r="AY34" s="439"/>
      <c r="AZ34" s="597" t="s">
        <v>201</v>
      </c>
      <c r="BA34" s="597"/>
      <c r="BB34" s="597"/>
      <c r="BC34" s="597"/>
      <c r="BD34" s="597"/>
      <c r="BE34" s="565" t="s">
        <v>468</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5"/>
      <c r="CI34" s="456"/>
      <c r="CJ34" s="456"/>
      <c r="CK34" s="456"/>
      <c r="CL34" s="682"/>
      <c r="CM34" s="445"/>
      <c r="CN34" s="456"/>
      <c r="CO34" s="456"/>
      <c r="CP34" s="456"/>
      <c r="CQ34" s="682"/>
      <c r="CR34" s="445"/>
      <c r="CS34" s="456"/>
      <c r="CT34" s="456"/>
      <c r="CU34" s="456"/>
      <c r="CV34" s="682"/>
      <c r="CW34" s="445"/>
      <c r="CX34" s="456"/>
      <c r="CY34" s="456"/>
      <c r="CZ34" s="456"/>
      <c r="DA34" s="682"/>
      <c r="DB34" s="445"/>
      <c r="DC34" s="456"/>
      <c r="DD34" s="456"/>
      <c r="DE34" s="456"/>
      <c r="DF34" s="682"/>
      <c r="DG34" s="445"/>
      <c r="DH34" s="456"/>
      <c r="DI34" s="456"/>
      <c r="DJ34" s="456"/>
      <c r="DK34" s="682"/>
      <c r="DL34" s="445"/>
      <c r="DM34" s="456"/>
      <c r="DN34" s="456"/>
      <c r="DO34" s="456"/>
      <c r="DP34" s="682"/>
      <c r="DQ34" s="445"/>
      <c r="DR34" s="456"/>
      <c r="DS34" s="456"/>
      <c r="DT34" s="456"/>
      <c r="DU34" s="682"/>
      <c r="DV34" s="400"/>
      <c r="DW34" s="420"/>
      <c r="DX34" s="420"/>
      <c r="DY34" s="420"/>
      <c r="DZ34" s="718"/>
      <c r="EA34" s="365"/>
    </row>
    <row r="35" spans="1:131" ht="26.25" customHeight="1">
      <c r="A35" s="376">
        <v>8</v>
      </c>
      <c r="B35" s="400" t="s">
        <v>234</v>
      </c>
      <c r="C35" s="420"/>
      <c r="D35" s="420"/>
      <c r="E35" s="420"/>
      <c r="F35" s="420"/>
      <c r="G35" s="420"/>
      <c r="H35" s="420"/>
      <c r="I35" s="420"/>
      <c r="J35" s="420"/>
      <c r="K35" s="420"/>
      <c r="L35" s="420"/>
      <c r="M35" s="420"/>
      <c r="N35" s="420"/>
      <c r="O35" s="420"/>
      <c r="P35" s="432"/>
      <c r="Q35" s="438">
        <v>12080</v>
      </c>
      <c r="R35" s="439"/>
      <c r="S35" s="439"/>
      <c r="T35" s="439"/>
      <c r="U35" s="439"/>
      <c r="V35" s="439">
        <v>12919</v>
      </c>
      <c r="W35" s="439"/>
      <c r="X35" s="439"/>
      <c r="Y35" s="439"/>
      <c r="Z35" s="439"/>
      <c r="AA35" s="439">
        <v>-839</v>
      </c>
      <c r="AB35" s="439"/>
      <c r="AC35" s="439"/>
      <c r="AD35" s="439"/>
      <c r="AE35" s="461"/>
      <c r="AF35" s="507">
        <v>-813</v>
      </c>
      <c r="AG35" s="456"/>
      <c r="AH35" s="456"/>
      <c r="AI35" s="456"/>
      <c r="AJ35" s="525"/>
      <c r="AK35" s="460">
        <v>1839</v>
      </c>
      <c r="AL35" s="439"/>
      <c r="AM35" s="439"/>
      <c r="AN35" s="439"/>
      <c r="AO35" s="439"/>
      <c r="AP35" s="439">
        <v>6628</v>
      </c>
      <c r="AQ35" s="439"/>
      <c r="AR35" s="439"/>
      <c r="AS35" s="439"/>
      <c r="AT35" s="439"/>
      <c r="AU35" s="439">
        <v>4050</v>
      </c>
      <c r="AV35" s="439"/>
      <c r="AW35" s="439"/>
      <c r="AX35" s="439"/>
      <c r="AY35" s="439"/>
      <c r="AZ35" s="597">
        <v>7.7</v>
      </c>
      <c r="BA35" s="597"/>
      <c r="BB35" s="597"/>
      <c r="BC35" s="597"/>
      <c r="BD35" s="597"/>
      <c r="BE35" s="565" t="s">
        <v>468</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5"/>
      <c r="CI35" s="456"/>
      <c r="CJ35" s="456"/>
      <c r="CK35" s="456"/>
      <c r="CL35" s="682"/>
      <c r="CM35" s="445"/>
      <c r="CN35" s="456"/>
      <c r="CO35" s="456"/>
      <c r="CP35" s="456"/>
      <c r="CQ35" s="682"/>
      <c r="CR35" s="445"/>
      <c r="CS35" s="456"/>
      <c r="CT35" s="456"/>
      <c r="CU35" s="456"/>
      <c r="CV35" s="682"/>
      <c r="CW35" s="445"/>
      <c r="CX35" s="456"/>
      <c r="CY35" s="456"/>
      <c r="CZ35" s="456"/>
      <c r="DA35" s="682"/>
      <c r="DB35" s="445"/>
      <c r="DC35" s="456"/>
      <c r="DD35" s="456"/>
      <c r="DE35" s="456"/>
      <c r="DF35" s="682"/>
      <c r="DG35" s="445"/>
      <c r="DH35" s="456"/>
      <c r="DI35" s="456"/>
      <c r="DJ35" s="456"/>
      <c r="DK35" s="682"/>
      <c r="DL35" s="445"/>
      <c r="DM35" s="456"/>
      <c r="DN35" s="456"/>
      <c r="DO35" s="456"/>
      <c r="DP35" s="682"/>
      <c r="DQ35" s="445"/>
      <c r="DR35" s="456"/>
      <c r="DS35" s="456"/>
      <c r="DT35" s="456"/>
      <c r="DU35" s="682"/>
      <c r="DV35" s="400"/>
      <c r="DW35" s="420"/>
      <c r="DX35" s="420"/>
      <c r="DY35" s="420"/>
      <c r="DZ35" s="718"/>
      <c r="EA35" s="365"/>
    </row>
    <row r="36" spans="1:131" ht="26.25" customHeight="1">
      <c r="A36" s="376">
        <v>9</v>
      </c>
      <c r="B36" s="400" t="s">
        <v>470</v>
      </c>
      <c r="C36" s="420"/>
      <c r="D36" s="420"/>
      <c r="E36" s="420"/>
      <c r="F36" s="420"/>
      <c r="G36" s="420"/>
      <c r="H36" s="420"/>
      <c r="I36" s="420"/>
      <c r="J36" s="420"/>
      <c r="K36" s="420"/>
      <c r="L36" s="420"/>
      <c r="M36" s="420"/>
      <c r="N36" s="420"/>
      <c r="O36" s="420"/>
      <c r="P36" s="432"/>
      <c r="Q36" s="438">
        <v>6</v>
      </c>
      <c r="R36" s="439"/>
      <c r="S36" s="439"/>
      <c r="T36" s="439"/>
      <c r="U36" s="439"/>
      <c r="V36" s="439">
        <v>5</v>
      </c>
      <c r="W36" s="439"/>
      <c r="X36" s="439"/>
      <c r="Y36" s="439"/>
      <c r="Z36" s="439"/>
      <c r="AA36" s="439">
        <v>2</v>
      </c>
      <c r="AB36" s="439"/>
      <c r="AC36" s="439"/>
      <c r="AD36" s="439"/>
      <c r="AE36" s="461"/>
      <c r="AF36" s="507">
        <v>2</v>
      </c>
      <c r="AG36" s="456"/>
      <c r="AH36" s="456"/>
      <c r="AI36" s="456"/>
      <c r="AJ36" s="525"/>
      <c r="AK36" s="460" t="s">
        <v>543</v>
      </c>
      <c r="AL36" s="439"/>
      <c r="AM36" s="439"/>
      <c r="AN36" s="439"/>
      <c r="AO36" s="439"/>
      <c r="AP36" s="439" t="s">
        <v>543</v>
      </c>
      <c r="AQ36" s="439"/>
      <c r="AR36" s="439"/>
      <c r="AS36" s="439"/>
      <c r="AT36" s="439"/>
      <c r="AU36" s="439" t="s">
        <v>201</v>
      </c>
      <c r="AV36" s="439"/>
      <c r="AW36" s="439"/>
      <c r="AX36" s="439"/>
      <c r="AY36" s="439"/>
      <c r="AZ36" s="597" t="s">
        <v>201</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5"/>
      <c r="CI36" s="456"/>
      <c r="CJ36" s="456"/>
      <c r="CK36" s="456"/>
      <c r="CL36" s="682"/>
      <c r="CM36" s="445"/>
      <c r="CN36" s="456"/>
      <c r="CO36" s="456"/>
      <c r="CP36" s="456"/>
      <c r="CQ36" s="682"/>
      <c r="CR36" s="445"/>
      <c r="CS36" s="456"/>
      <c r="CT36" s="456"/>
      <c r="CU36" s="456"/>
      <c r="CV36" s="682"/>
      <c r="CW36" s="445"/>
      <c r="CX36" s="456"/>
      <c r="CY36" s="456"/>
      <c r="CZ36" s="456"/>
      <c r="DA36" s="682"/>
      <c r="DB36" s="445"/>
      <c r="DC36" s="456"/>
      <c r="DD36" s="456"/>
      <c r="DE36" s="456"/>
      <c r="DF36" s="682"/>
      <c r="DG36" s="445"/>
      <c r="DH36" s="456"/>
      <c r="DI36" s="456"/>
      <c r="DJ36" s="456"/>
      <c r="DK36" s="682"/>
      <c r="DL36" s="445"/>
      <c r="DM36" s="456"/>
      <c r="DN36" s="456"/>
      <c r="DO36" s="456"/>
      <c r="DP36" s="682"/>
      <c r="DQ36" s="445"/>
      <c r="DR36" s="456"/>
      <c r="DS36" s="456"/>
      <c r="DT36" s="456"/>
      <c r="DU36" s="682"/>
      <c r="DV36" s="400"/>
      <c r="DW36" s="420"/>
      <c r="DX36" s="420"/>
      <c r="DY36" s="420"/>
      <c r="DZ36" s="718"/>
      <c r="EA36" s="365"/>
    </row>
    <row r="37" spans="1:131" ht="26.25" customHeight="1">
      <c r="A37" s="376">
        <v>10</v>
      </c>
      <c r="B37" s="400" t="s">
        <v>363</v>
      </c>
      <c r="C37" s="420"/>
      <c r="D37" s="420"/>
      <c r="E37" s="420"/>
      <c r="F37" s="420"/>
      <c r="G37" s="420"/>
      <c r="H37" s="420"/>
      <c r="I37" s="420"/>
      <c r="J37" s="420"/>
      <c r="K37" s="420"/>
      <c r="L37" s="420"/>
      <c r="M37" s="420"/>
      <c r="N37" s="420"/>
      <c r="O37" s="420"/>
      <c r="P37" s="432"/>
      <c r="Q37" s="438">
        <v>408</v>
      </c>
      <c r="R37" s="439"/>
      <c r="S37" s="439"/>
      <c r="T37" s="439"/>
      <c r="U37" s="439"/>
      <c r="V37" s="439">
        <v>403</v>
      </c>
      <c r="W37" s="439"/>
      <c r="X37" s="439"/>
      <c r="Y37" s="439"/>
      <c r="Z37" s="439"/>
      <c r="AA37" s="439">
        <v>5</v>
      </c>
      <c r="AB37" s="439"/>
      <c r="AC37" s="439"/>
      <c r="AD37" s="439"/>
      <c r="AE37" s="461"/>
      <c r="AF37" s="507">
        <v>5</v>
      </c>
      <c r="AG37" s="456"/>
      <c r="AH37" s="456"/>
      <c r="AI37" s="456"/>
      <c r="AJ37" s="525"/>
      <c r="AK37" s="460">
        <v>260</v>
      </c>
      <c r="AL37" s="439"/>
      <c r="AM37" s="439"/>
      <c r="AN37" s="439"/>
      <c r="AO37" s="439"/>
      <c r="AP37" s="439">
        <v>2624</v>
      </c>
      <c r="AQ37" s="439"/>
      <c r="AR37" s="439"/>
      <c r="AS37" s="439"/>
      <c r="AT37" s="439"/>
      <c r="AU37" s="439">
        <v>2624</v>
      </c>
      <c r="AV37" s="439"/>
      <c r="AW37" s="439"/>
      <c r="AX37" s="439"/>
      <c r="AY37" s="439"/>
      <c r="AZ37" s="597" t="s">
        <v>201</v>
      </c>
      <c r="BA37" s="597"/>
      <c r="BB37" s="597"/>
      <c r="BC37" s="597"/>
      <c r="BD37" s="597"/>
      <c r="BE37" s="565" t="s">
        <v>22</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5"/>
      <c r="CI37" s="456"/>
      <c r="CJ37" s="456"/>
      <c r="CK37" s="456"/>
      <c r="CL37" s="682"/>
      <c r="CM37" s="445"/>
      <c r="CN37" s="456"/>
      <c r="CO37" s="456"/>
      <c r="CP37" s="456"/>
      <c r="CQ37" s="682"/>
      <c r="CR37" s="445"/>
      <c r="CS37" s="456"/>
      <c r="CT37" s="456"/>
      <c r="CU37" s="456"/>
      <c r="CV37" s="682"/>
      <c r="CW37" s="445"/>
      <c r="CX37" s="456"/>
      <c r="CY37" s="456"/>
      <c r="CZ37" s="456"/>
      <c r="DA37" s="682"/>
      <c r="DB37" s="445"/>
      <c r="DC37" s="456"/>
      <c r="DD37" s="456"/>
      <c r="DE37" s="456"/>
      <c r="DF37" s="682"/>
      <c r="DG37" s="445"/>
      <c r="DH37" s="456"/>
      <c r="DI37" s="456"/>
      <c r="DJ37" s="456"/>
      <c r="DK37" s="682"/>
      <c r="DL37" s="445"/>
      <c r="DM37" s="456"/>
      <c r="DN37" s="456"/>
      <c r="DO37" s="456"/>
      <c r="DP37" s="682"/>
      <c r="DQ37" s="445"/>
      <c r="DR37" s="456"/>
      <c r="DS37" s="456"/>
      <c r="DT37" s="456"/>
      <c r="DU37" s="682"/>
      <c r="DV37" s="400"/>
      <c r="DW37" s="420"/>
      <c r="DX37" s="420"/>
      <c r="DY37" s="420"/>
      <c r="DZ37" s="718"/>
      <c r="EA37" s="365"/>
    </row>
    <row r="38" spans="1:131" ht="26.25" customHeight="1">
      <c r="A38" s="376">
        <v>11</v>
      </c>
      <c r="B38" s="400" t="s">
        <v>471</v>
      </c>
      <c r="C38" s="420"/>
      <c r="D38" s="420"/>
      <c r="E38" s="420"/>
      <c r="F38" s="420"/>
      <c r="G38" s="420"/>
      <c r="H38" s="420"/>
      <c r="I38" s="420"/>
      <c r="J38" s="420"/>
      <c r="K38" s="420"/>
      <c r="L38" s="420"/>
      <c r="M38" s="420"/>
      <c r="N38" s="420"/>
      <c r="O38" s="420"/>
      <c r="P38" s="432"/>
      <c r="Q38" s="438">
        <v>31</v>
      </c>
      <c r="R38" s="439"/>
      <c r="S38" s="439"/>
      <c r="T38" s="439"/>
      <c r="U38" s="439"/>
      <c r="V38" s="439">
        <v>31</v>
      </c>
      <c r="W38" s="439"/>
      <c r="X38" s="439"/>
      <c r="Y38" s="439"/>
      <c r="Z38" s="439"/>
      <c r="AA38" s="439">
        <v>0</v>
      </c>
      <c r="AB38" s="439"/>
      <c r="AC38" s="439"/>
      <c r="AD38" s="439"/>
      <c r="AE38" s="461"/>
      <c r="AF38" s="507">
        <v>0</v>
      </c>
      <c r="AG38" s="456"/>
      <c r="AH38" s="456"/>
      <c r="AI38" s="456"/>
      <c r="AJ38" s="525"/>
      <c r="AK38" s="460">
        <v>20</v>
      </c>
      <c r="AL38" s="439"/>
      <c r="AM38" s="439"/>
      <c r="AN38" s="439"/>
      <c r="AO38" s="439"/>
      <c r="AP38" s="439">
        <v>90</v>
      </c>
      <c r="AQ38" s="439"/>
      <c r="AR38" s="439"/>
      <c r="AS38" s="439"/>
      <c r="AT38" s="439"/>
      <c r="AU38" s="439">
        <v>90</v>
      </c>
      <c r="AV38" s="439"/>
      <c r="AW38" s="439"/>
      <c r="AX38" s="439"/>
      <c r="AY38" s="439"/>
      <c r="AZ38" s="597" t="s">
        <v>201</v>
      </c>
      <c r="BA38" s="597"/>
      <c r="BB38" s="597"/>
      <c r="BC38" s="597"/>
      <c r="BD38" s="597"/>
      <c r="BE38" s="565" t="s">
        <v>22</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5"/>
      <c r="CI38" s="456"/>
      <c r="CJ38" s="456"/>
      <c r="CK38" s="456"/>
      <c r="CL38" s="682"/>
      <c r="CM38" s="445"/>
      <c r="CN38" s="456"/>
      <c r="CO38" s="456"/>
      <c r="CP38" s="456"/>
      <c r="CQ38" s="682"/>
      <c r="CR38" s="445"/>
      <c r="CS38" s="456"/>
      <c r="CT38" s="456"/>
      <c r="CU38" s="456"/>
      <c r="CV38" s="682"/>
      <c r="CW38" s="445"/>
      <c r="CX38" s="456"/>
      <c r="CY38" s="456"/>
      <c r="CZ38" s="456"/>
      <c r="DA38" s="682"/>
      <c r="DB38" s="445"/>
      <c r="DC38" s="456"/>
      <c r="DD38" s="456"/>
      <c r="DE38" s="456"/>
      <c r="DF38" s="682"/>
      <c r="DG38" s="445"/>
      <c r="DH38" s="456"/>
      <c r="DI38" s="456"/>
      <c r="DJ38" s="456"/>
      <c r="DK38" s="682"/>
      <c r="DL38" s="445"/>
      <c r="DM38" s="456"/>
      <c r="DN38" s="456"/>
      <c r="DO38" s="456"/>
      <c r="DP38" s="682"/>
      <c r="DQ38" s="445"/>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39"/>
      <c r="S39" s="439"/>
      <c r="T39" s="439"/>
      <c r="U39" s="439"/>
      <c r="V39" s="439"/>
      <c r="W39" s="439"/>
      <c r="X39" s="439"/>
      <c r="Y39" s="439"/>
      <c r="Z39" s="439"/>
      <c r="AA39" s="439"/>
      <c r="AB39" s="439"/>
      <c r="AC39" s="439"/>
      <c r="AD39" s="439"/>
      <c r="AE39" s="461"/>
      <c r="AF39" s="507"/>
      <c r="AG39" s="456"/>
      <c r="AH39" s="456"/>
      <c r="AI39" s="456"/>
      <c r="AJ39" s="525"/>
      <c r="AK39" s="460"/>
      <c r="AL39" s="439"/>
      <c r="AM39" s="439"/>
      <c r="AN39" s="439"/>
      <c r="AO39" s="439"/>
      <c r="AP39" s="439"/>
      <c r="AQ39" s="439"/>
      <c r="AR39" s="439"/>
      <c r="AS39" s="439"/>
      <c r="AT39" s="439"/>
      <c r="AU39" s="439"/>
      <c r="AV39" s="439"/>
      <c r="AW39" s="439"/>
      <c r="AX39" s="439"/>
      <c r="AY39" s="439"/>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5"/>
      <c r="CI39" s="456"/>
      <c r="CJ39" s="456"/>
      <c r="CK39" s="456"/>
      <c r="CL39" s="682"/>
      <c r="CM39" s="445"/>
      <c r="CN39" s="456"/>
      <c r="CO39" s="456"/>
      <c r="CP39" s="456"/>
      <c r="CQ39" s="682"/>
      <c r="CR39" s="445"/>
      <c r="CS39" s="456"/>
      <c r="CT39" s="456"/>
      <c r="CU39" s="456"/>
      <c r="CV39" s="682"/>
      <c r="CW39" s="445"/>
      <c r="CX39" s="456"/>
      <c r="CY39" s="456"/>
      <c r="CZ39" s="456"/>
      <c r="DA39" s="682"/>
      <c r="DB39" s="445"/>
      <c r="DC39" s="456"/>
      <c r="DD39" s="456"/>
      <c r="DE39" s="456"/>
      <c r="DF39" s="682"/>
      <c r="DG39" s="445"/>
      <c r="DH39" s="456"/>
      <c r="DI39" s="456"/>
      <c r="DJ39" s="456"/>
      <c r="DK39" s="682"/>
      <c r="DL39" s="445"/>
      <c r="DM39" s="456"/>
      <c r="DN39" s="456"/>
      <c r="DO39" s="456"/>
      <c r="DP39" s="682"/>
      <c r="DQ39" s="445"/>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39"/>
      <c r="S40" s="439"/>
      <c r="T40" s="439"/>
      <c r="U40" s="439"/>
      <c r="V40" s="439"/>
      <c r="W40" s="439"/>
      <c r="X40" s="439"/>
      <c r="Y40" s="439"/>
      <c r="Z40" s="439"/>
      <c r="AA40" s="439"/>
      <c r="AB40" s="439"/>
      <c r="AC40" s="439"/>
      <c r="AD40" s="439"/>
      <c r="AE40" s="461"/>
      <c r="AF40" s="507"/>
      <c r="AG40" s="456"/>
      <c r="AH40" s="456"/>
      <c r="AI40" s="456"/>
      <c r="AJ40" s="525"/>
      <c r="AK40" s="460"/>
      <c r="AL40" s="439"/>
      <c r="AM40" s="439"/>
      <c r="AN40" s="439"/>
      <c r="AO40" s="439"/>
      <c r="AP40" s="439"/>
      <c r="AQ40" s="439"/>
      <c r="AR40" s="439"/>
      <c r="AS40" s="439"/>
      <c r="AT40" s="439"/>
      <c r="AU40" s="439"/>
      <c r="AV40" s="439"/>
      <c r="AW40" s="439"/>
      <c r="AX40" s="439"/>
      <c r="AY40" s="439"/>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5"/>
      <c r="CI40" s="456"/>
      <c r="CJ40" s="456"/>
      <c r="CK40" s="456"/>
      <c r="CL40" s="682"/>
      <c r="CM40" s="445"/>
      <c r="CN40" s="456"/>
      <c r="CO40" s="456"/>
      <c r="CP40" s="456"/>
      <c r="CQ40" s="682"/>
      <c r="CR40" s="445"/>
      <c r="CS40" s="456"/>
      <c r="CT40" s="456"/>
      <c r="CU40" s="456"/>
      <c r="CV40" s="682"/>
      <c r="CW40" s="445"/>
      <c r="CX40" s="456"/>
      <c r="CY40" s="456"/>
      <c r="CZ40" s="456"/>
      <c r="DA40" s="682"/>
      <c r="DB40" s="445"/>
      <c r="DC40" s="456"/>
      <c r="DD40" s="456"/>
      <c r="DE40" s="456"/>
      <c r="DF40" s="682"/>
      <c r="DG40" s="445"/>
      <c r="DH40" s="456"/>
      <c r="DI40" s="456"/>
      <c r="DJ40" s="456"/>
      <c r="DK40" s="682"/>
      <c r="DL40" s="445"/>
      <c r="DM40" s="456"/>
      <c r="DN40" s="456"/>
      <c r="DO40" s="456"/>
      <c r="DP40" s="682"/>
      <c r="DQ40" s="445"/>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39"/>
      <c r="S41" s="439"/>
      <c r="T41" s="439"/>
      <c r="U41" s="439"/>
      <c r="V41" s="439"/>
      <c r="W41" s="439"/>
      <c r="X41" s="439"/>
      <c r="Y41" s="439"/>
      <c r="Z41" s="439"/>
      <c r="AA41" s="439"/>
      <c r="AB41" s="439"/>
      <c r="AC41" s="439"/>
      <c r="AD41" s="439"/>
      <c r="AE41" s="461"/>
      <c r="AF41" s="507"/>
      <c r="AG41" s="456"/>
      <c r="AH41" s="456"/>
      <c r="AI41" s="456"/>
      <c r="AJ41" s="525"/>
      <c r="AK41" s="460"/>
      <c r="AL41" s="439"/>
      <c r="AM41" s="439"/>
      <c r="AN41" s="439"/>
      <c r="AO41" s="439"/>
      <c r="AP41" s="439"/>
      <c r="AQ41" s="439"/>
      <c r="AR41" s="439"/>
      <c r="AS41" s="439"/>
      <c r="AT41" s="439"/>
      <c r="AU41" s="439"/>
      <c r="AV41" s="439"/>
      <c r="AW41" s="439"/>
      <c r="AX41" s="439"/>
      <c r="AY41" s="439"/>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5"/>
      <c r="CI41" s="456"/>
      <c r="CJ41" s="456"/>
      <c r="CK41" s="456"/>
      <c r="CL41" s="682"/>
      <c r="CM41" s="445"/>
      <c r="CN41" s="456"/>
      <c r="CO41" s="456"/>
      <c r="CP41" s="456"/>
      <c r="CQ41" s="682"/>
      <c r="CR41" s="445"/>
      <c r="CS41" s="456"/>
      <c r="CT41" s="456"/>
      <c r="CU41" s="456"/>
      <c r="CV41" s="682"/>
      <c r="CW41" s="445"/>
      <c r="CX41" s="456"/>
      <c r="CY41" s="456"/>
      <c r="CZ41" s="456"/>
      <c r="DA41" s="682"/>
      <c r="DB41" s="445"/>
      <c r="DC41" s="456"/>
      <c r="DD41" s="456"/>
      <c r="DE41" s="456"/>
      <c r="DF41" s="682"/>
      <c r="DG41" s="445"/>
      <c r="DH41" s="456"/>
      <c r="DI41" s="456"/>
      <c r="DJ41" s="456"/>
      <c r="DK41" s="682"/>
      <c r="DL41" s="445"/>
      <c r="DM41" s="456"/>
      <c r="DN41" s="456"/>
      <c r="DO41" s="456"/>
      <c r="DP41" s="682"/>
      <c r="DQ41" s="445"/>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39"/>
      <c r="S42" s="439"/>
      <c r="T42" s="439"/>
      <c r="U42" s="439"/>
      <c r="V42" s="439"/>
      <c r="W42" s="439"/>
      <c r="X42" s="439"/>
      <c r="Y42" s="439"/>
      <c r="Z42" s="439"/>
      <c r="AA42" s="439"/>
      <c r="AB42" s="439"/>
      <c r="AC42" s="439"/>
      <c r="AD42" s="439"/>
      <c r="AE42" s="461"/>
      <c r="AF42" s="507"/>
      <c r="AG42" s="456"/>
      <c r="AH42" s="456"/>
      <c r="AI42" s="456"/>
      <c r="AJ42" s="525"/>
      <c r="AK42" s="460"/>
      <c r="AL42" s="439"/>
      <c r="AM42" s="439"/>
      <c r="AN42" s="439"/>
      <c r="AO42" s="439"/>
      <c r="AP42" s="439"/>
      <c r="AQ42" s="439"/>
      <c r="AR42" s="439"/>
      <c r="AS42" s="439"/>
      <c r="AT42" s="439"/>
      <c r="AU42" s="439"/>
      <c r="AV42" s="439"/>
      <c r="AW42" s="439"/>
      <c r="AX42" s="439"/>
      <c r="AY42" s="439"/>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5"/>
      <c r="CI42" s="456"/>
      <c r="CJ42" s="456"/>
      <c r="CK42" s="456"/>
      <c r="CL42" s="682"/>
      <c r="CM42" s="445"/>
      <c r="CN42" s="456"/>
      <c r="CO42" s="456"/>
      <c r="CP42" s="456"/>
      <c r="CQ42" s="682"/>
      <c r="CR42" s="445"/>
      <c r="CS42" s="456"/>
      <c r="CT42" s="456"/>
      <c r="CU42" s="456"/>
      <c r="CV42" s="682"/>
      <c r="CW42" s="445"/>
      <c r="CX42" s="456"/>
      <c r="CY42" s="456"/>
      <c r="CZ42" s="456"/>
      <c r="DA42" s="682"/>
      <c r="DB42" s="445"/>
      <c r="DC42" s="456"/>
      <c r="DD42" s="456"/>
      <c r="DE42" s="456"/>
      <c r="DF42" s="682"/>
      <c r="DG42" s="445"/>
      <c r="DH42" s="456"/>
      <c r="DI42" s="456"/>
      <c r="DJ42" s="456"/>
      <c r="DK42" s="682"/>
      <c r="DL42" s="445"/>
      <c r="DM42" s="456"/>
      <c r="DN42" s="456"/>
      <c r="DO42" s="456"/>
      <c r="DP42" s="682"/>
      <c r="DQ42" s="445"/>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39"/>
      <c r="S43" s="439"/>
      <c r="T43" s="439"/>
      <c r="U43" s="439"/>
      <c r="V43" s="439"/>
      <c r="W43" s="439"/>
      <c r="X43" s="439"/>
      <c r="Y43" s="439"/>
      <c r="Z43" s="439"/>
      <c r="AA43" s="439"/>
      <c r="AB43" s="439"/>
      <c r="AC43" s="439"/>
      <c r="AD43" s="439"/>
      <c r="AE43" s="461"/>
      <c r="AF43" s="507"/>
      <c r="AG43" s="456"/>
      <c r="AH43" s="456"/>
      <c r="AI43" s="456"/>
      <c r="AJ43" s="525"/>
      <c r="AK43" s="460"/>
      <c r="AL43" s="439"/>
      <c r="AM43" s="439"/>
      <c r="AN43" s="439"/>
      <c r="AO43" s="439"/>
      <c r="AP43" s="439"/>
      <c r="AQ43" s="439"/>
      <c r="AR43" s="439"/>
      <c r="AS43" s="439"/>
      <c r="AT43" s="439"/>
      <c r="AU43" s="439"/>
      <c r="AV43" s="439"/>
      <c r="AW43" s="439"/>
      <c r="AX43" s="439"/>
      <c r="AY43" s="439"/>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5"/>
      <c r="CI43" s="456"/>
      <c r="CJ43" s="456"/>
      <c r="CK43" s="456"/>
      <c r="CL43" s="682"/>
      <c r="CM43" s="445"/>
      <c r="CN43" s="456"/>
      <c r="CO43" s="456"/>
      <c r="CP43" s="456"/>
      <c r="CQ43" s="682"/>
      <c r="CR43" s="445"/>
      <c r="CS43" s="456"/>
      <c r="CT43" s="456"/>
      <c r="CU43" s="456"/>
      <c r="CV43" s="682"/>
      <c r="CW43" s="445"/>
      <c r="CX43" s="456"/>
      <c r="CY43" s="456"/>
      <c r="CZ43" s="456"/>
      <c r="DA43" s="682"/>
      <c r="DB43" s="445"/>
      <c r="DC43" s="456"/>
      <c r="DD43" s="456"/>
      <c r="DE43" s="456"/>
      <c r="DF43" s="682"/>
      <c r="DG43" s="445"/>
      <c r="DH43" s="456"/>
      <c r="DI43" s="456"/>
      <c r="DJ43" s="456"/>
      <c r="DK43" s="682"/>
      <c r="DL43" s="445"/>
      <c r="DM43" s="456"/>
      <c r="DN43" s="456"/>
      <c r="DO43" s="456"/>
      <c r="DP43" s="682"/>
      <c r="DQ43" s="445"/>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39"/>
      <c r="S44" s="439"/>
      <c r="T44" s="439"/>
      <c r="U44" s="439"/>
      <c r="V44" s="439"/>
      <c r="W44" s="439"/>
      <c r="X44" s="439"/>
      <c r="Y44" s="439"/>
      <c r="Z44" s="439"/>
      <c r="AA44" s="439"/>
      <c r="AB44" s="439"/>
      <c r="AC44" s="439"/>
      <c r="AD44" s="439"/>
      <c r="AE44" s="461"/>
      <c r="AF44" s="507"/>
      <c r="AG44" s="456"/>
      <c r="AH44" s="456"/>
      <c r="AI44" s="456"/>
      <c r="AJ44" s="525"/>
      <c r="AK44" s="460"/>
      <c r="AL44" s="439"/>
      <c r="AM44" s="439"/>
      <c r="AN44" s="439"/>
      <c r="AO44" s="439"/>
      <c r="AP44" s="439"/>
      <c r="AQ44" s="439"/>
      <c r="AR44" s="439"/>
      <c r="AS44" s="439"/>
      <c r="AT44" s="439"/>
      <c r="AU44" s="439"/>
      <c r="AV44" s="439"/>
      <c r="AW44" s="439"/>
      <c r="AX44" s="439"/>
      <c r="AY44" s="439"/>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5"/>
      <c r="CI44" s="456"/>
      <c r="CJ44" s="456"/>
      <c r="CK44" s="456"/>
      <c r="CL44" s="682"/>
      <c r="CM44" s="445"/>
      <c r="CN44" s="456"/>
      <c r="CO44" s="456"/>
      <c r="CP44" s="456"/>
      <c r="CQ44" s="682"/>
      <c r="CR44" s="445"/>
      <c r="CS44" s="456"/>
      <c r="CT44" s="456"/>
      <c r="CU44" s="456"/>
      <c r="CV44" s="682"/>
      <c r="CW44" s="445"/>
      <c r="CX44" s="456"/>
      <c r="CY44" s="456"/>
      <c r="CZ44" s="456"/>
      <c r="DA44" s="682"/>
      <c r="DB44" s="445"/>
      <c r="DC44" s="456"/>
      <c r="DD44" s="456"/>
      <c r="DE44" s="456"/>
      <c r="DF44" s="682"/>
      <c r="DG44" s="445"/>
      <c r="DH44" s="456"/>
      <c r="DI44" s="456"/>
      <c r="DJ44" s="456"/>
      <c r="DK44" s="682"/>
      <c r="DL44" s="445"/>
      <c r="DM44" s="456"/>
      <c r="DN44" s="456"/>
      <c r="DO44" s="456"/>
      <c r="DP44" s="682"/>
      <c r="DQ44" s="445"/>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39"/>
      <c r="S45" s="439"/>
      <c r="T45" s="439"/>
      <c r="U45" s="439"/>
      <c r="V45" s="439"/>
      <c r="W45" s="439"/>
      <c r="X45" s="439"/>
      <c r="Y45" s="439"/>
      <c r="Z45" s="439"/>
      <c r="AA45" s="439"/>
      <c r="AB45" s="439"/>
      <c r="AC45" s="439"/>
      <c r="AD45" s="439"/>
      <c r="AE45" s="461"/>
      <c r="AF45" s="507"/>
      <c r="AG45" s="456"/>
      <c r="AH45" s="456"/>
      <c r="AI45" s="456"/>
      <c r="AJ45" s="525"/>
      <c r="AK45" s="460"/>
      <c r="AL45" s="439"/>
      <c r="AM45" s="439"/>
      <c r="AN45" s="439"/>
      <c r="AO45" s="439"/>
      <c r="AP45" s="439"/>
      <c r="AQ45" s="439"/>
      <c r="AR45" s="439"/>
      <c r="AS45" s="439"/>
      <c r="AT45" s="439"/>
      <c r="AU45" s="439"/>
      <c r="AV45" s="439"/>
      <c r="AW45" s="439"/>
      <c r="AX45" s="439"/>
      <c r="AY45" s="439"/>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5"/>
      <c r="CI45" s="456"/>
      <c r="CJ45" s="456"/>
      <c r="CK45" s="456"/>
      <c r="CL45" s="682"/>
      <c r="CM45" s="445"/>
      <c r="CN45" s="456"/>
      <c r="CO45" s="456"/>
      <c r="CP45" s="456"/>
      <c r="CQ45" s="682"/>
      <c r="CR45" s="445"/>
      <c r="CS45" s="456"/>
      <c r="CT45" s="456"/>
      <c r="CU45" s="456"/>
      <c r="CV45" s="682"/>
      <c r="CW45" s="445"/>
      <c r="CX45" s="456"/>
      <c r="CY45" s="456"/>
      <c r="CZ45" s="456"/>
      <c r="DA45" s="682"/>
      <c r="DB45" s="445"/>
      <c r="DC45" s="456"/>
      <c r="DD45" s="456"/>
      <c r="DE45" s="456"/>
      <c r="DF45" s="682"/>
      <c r="DG45" s="445"/>
      <c r="DH45" s="456"/>
      <c r="DI45" s="456"/>
      <c r="DJ45" s="456"/>
      <c r="DK45" s="682"/>
      <c r="DL45" s="445"/>
      <c r="DM45" s="456"/>
      <c r="DN45" s="456"/>
      <c r="DO45" s="456"/>
      <c r="DP45" s="682"/>
      <c r="DQ45" s="445"/>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39"/>
      <c r="S46" s="439"/>
      <c r="T46" s="439"/>
      <c r="U46" s="439"/>
      <c r="V46" s="439"/>
      <c r="W46" s="439"/>
      <c r="X46" s="439"/>
      <c r="Y46" s="439"/>
      <c r="Z46" s="439"/>
      <c r="AA46" s="439"/>
      <c r="AB46" s="439"/>
      <c r="AC46" s="439"/>
      <c r="AD46" s="439"/>
      <c r="AE46" s="461"/>
      <c r="AF46" s="507"/>
      <c r="AG46" s="456"/>
      <c r="AH46" s="456"/>
      <c r="AI46" s="456"/>
      <c r="AJ46" s="525"/>
      <c r="AK46" s="460"/>
      <c r="AL46" s="439"/>
      <c r="AM46" s="439"/>
      <c r="AN46" s="439"/>
      <c r="AO46" s="439"/>
      <c r="AP46" s="439"/>
      <c r="AQ46" s="439"/>
      <c r="AR46" s="439"/>
      <c r="AS46" s="439"/>
      <c r="AT46" s="439"/>
      <c r="AU46" s="439"/>
      <c r="AV46" s="439"/>
      <c r="AW46" s="439"/>
      <c r="AX46" s="439"/>
      <c r="AY46" s="439"/>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5"/>
      <c r="CI46" s="456"/>
      <c r="CJ46" s="456"/>
      <c r="CK46" s="456"/>
      <c r="CL46" s="682"/>
      <c r="CM46" s="445"/>
      <c r="CN46" s="456"/>
      <c r="CO46" s="456"/>
      <c r="CP46" s="456"/>
      <c r="CQ46" s="682"/>
      <c r="CR46" s="445"/>
      <c r="CS46" s="456"/>
      <c r="CT46" s="456"/>
      <c r="CU46" s="456"/>
      <c r="CV46" s="682"/>
      <c r="CW46" s="445"/>
      <c r="CX46" s="456"/>
      <c r="CY46" s="456"/>
      <c r="CZ46" s="456"/>
      <c r="DA46" s="682"/>
      <c r="DB46" s="445"/>
      <c r="DC46" s="456"/>
      <c r="DD46" s="456"/>
      <c r="DE46" s="456"/>
      <c r="DF46" s="682"/>
      <c r="DG46" s="445"/>
      <c r="DH46" s="456"/>
      <c r="DI46" s="456"/>
      <c r="DJ46" s="456"/>
      <c r="DK46" s="682"/>
      <c r="DL46" s="445"/>
      <c r="DM46" s="456"/>
      <c r="DN46" s="456"/>
      <c r="DO46" s="456"/>
      <c r="DP46" s="682"/>
      <c r="DQ46" s="445"/>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39"/>
      <c r="S47" s="439"/>
      <c r="T47" s="439"/>
      <c r="U47" s="439"/>
      <c r="V47" s="439"/>
      <c r="W47" s="439"/>
      <c r="X47" s="439"/>
      <c r="Y47" s="439"/>
      <c r="Z47" s="439"/>
      <c r="AA47" s="439"/>
      <c r="AB47" s="439"/>
      <c r="AC47" s="439"/>
      <c r="AD47" s="439"/>
      <c r="AE47" s="461"/>
      <c r="AF47" s="507"/>
      <c r="AG47" s="456"/>
      <c r="AH47" s="456"/>
      <c r="AI47" s="456"/>
      <c r="AJ47" s="525"/>
      <c r="AK47" s="460"/>
      <c r="AL47" s="439"/>
      <c r="AM47" s="439"/>
      <c r="AN47" s="439"/>
      <c r="AO47" s="439"/>
      <c r="AP47" s="439"/>
      <c r="AQ47" s="439"/>
      <c r="AR47" s="439"/>
      <c r="AS47" s="439"/>
      <c r="AT47" s="439"/>
      <c r="AU47" s="439"/>
      <c r="AV47" s="439"/>
      <c r="AW47" s="439"/>
      <c r="AX47" s="439"/>
      <c r="AY47" s="439"/>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5"/>
      <c r="CI47" s="456"/>
      <c r="CJ47" s="456"/>
      <c r="CK47" s="456"/>
      <c r="CL47" s="682"/>
      <c r="CM47" s="445"/>
      <c r="CN47" s="456"/>
      <c r="CO47" s="456"/>
      <c r="CP47" s="456"/>
      <c r="CQ47" s="682"/>
      <c r="CR47" s="445"/>
      <c r="CS47" s="456"/>
      <c r="CT47" s="456"/>
      <c r="CU47" s="456"/>
      <c r="CV47" s="682"/>
      <c r="CW47" s="445"/>
      <c r="CX47" s="456"/>
      <c r="CY47" s="456"/>
      <c r="CZ47" s="456"/>
      <c r="DA47" s="682"/>
      <c r="DB47" s="445"/>
      <c r="DC47" s="456"/>
      <c r="DD47" s="456"/>
      <c r="DE47" s="456"/>
      <c r="DF47" s="682"/>
      <c r="DG47" s="445"/>
      <c r="DH47" s="456"/>
      <c r="DI47" s="456"/>
      <c r="DJ47" s="456"/>
      <c r="DK47" s="682"/>
      <c r="DL47" s="445"/>
      <c r="DM47" s="456"/>
      <c r="DN47" s="456"/>
      <c r="DO47" s="456"/>
      <c r="DP47" s="682"/>
      <c r="DQ47" s="445"/>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39"/>
      <c r="S48" s="439"/>
      <c r="T48" s="439"/>
      <c r="U48" s="439"/>
      <c r="V48" s="439"/>
      <c r="W48" s="439"/>
      <c r="X48" s="439"/>
      <c r="Y48" s="439"/>
      <c r="Z48" s="439"/>
      <c r="AA48" s="439"/>
      <c r="AB48" s="439"/>
      <c r="AC48" s="439"/>
      <c r="AD48" s="439"/>
      <c r="AE48" s="461"/>
      <c r="AF48" s="507"/>
      <c r="AG48" s="456"/>
      <c r="AH48" s="456"/>
      <c r="AI48" s="456"/>
      <c r="AJ48" s="525"/>
      <c r="AK48" s="460"/>
      <c r="AL48" s="439"/>
      <c r="AM48" s="439"/>
      <c r="AN48" s="439"/>
      <c r="AO48" s="439"/>
      <c r="AP48" s="439"/>
      <c r="AQ48" s="439"/>
      <c r="AR48" s="439"/>
      <c r="AS48" s="439"/>
      <c r="AT48" s="439"/>
      <c r="AU48" s="439"/>
      <c r="AV48" s="439"/>
      <c r="AW48" s="439"/>
      <c r="AX48" s="439"/>
      <c r="AY48" s="439"/>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5"/>
      <c r="CI48" s="456"/>
      <c r="CJ48" s="456"/>
      <c r="CK48" s="456"/>
      <c r="CL48" s="682"/>
      <c r="CM48" s="445"/>
      <c r="CN48" s="456"/>
      <c r="CO48" s="456"/>
      <c r="CP48" s="456"/>
      <c r="CQ48" s="682"/>
      <c r="CR48" s="445"/>
      <c r="CS48" s="456"/>
      <c r="CT48" s="456"/>
      <c r="CU48" s="456"/>
      <c r="CV48" s="682"/>
      <c r="CW48" s="445"/>
      <c r="CX48" s="456"/>
      <c r="CY48" s="456"/>
      <c r="CZ48" s="456"/>
      <c r="DA48" s="682"/>
      <c r="DB48" s="445"/>
      <c r="DC48" s="456"/>
      <c r="DD48" s="456"/>
      <c r="DE48" s="456"/>
      <c r="DF48" s="682"/>
      <c r="DG48" s="445"/>
      <c r="DH48" s="456"/>
      <c r="DI48" s="456"/>
      <c r="DJ48" s="456"/>
      <c r="DK48" s="682"/>
      <c r="DL48" s="445"/>
      <c r="DM48" s="456"/>
      <c r="DN48" s="456"/>
      <c r="DO48" s="456"/>
      <c r="DP48" s="682"/>
      <c r="DQ48" s="445"/>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39"/>
      <c r="S49" s="439"/>
      <c r="T49" s="439"/>
      <c r="U49" s="439"/>
      <c r="V49" s="439"/>
      <c r="W49" s="439"/>
      <c r="X49" s="439"/>
      <c r="Y49" s="439"/>
      <c r="Z49" s="439"/>
      <c r="AA49" s="439"/>
      <c r="AB49" s="439"/>
      <c r="AC49" s="439"/>
      <c r="AD49" s="439"/>
      <c r="AE49" s="461"/>
      <c r="AF49" s="507"/>
      <c r="AG49" s="456"/>
      <c r="AH49" s="456"/>
      <c r="AI49" s="456"/>
      <c r="AJ49" s="525"/>
      <c r="AK49" s="460"/>
      <c r="AL49" s="439"/>
      <c r="AM49" s="439"/>
      <c r="AN49" s="439"/>
      <c r="AO49" s="439"/>
      <c r="AP49" s="439"/>
      <c r="AQ49" s="439"/>
      <c r="AR49" s="439"/>
      <c r="AS49" s="439"/>
      <c r="AT49" s="439"/>
      <c r="AU49" s="439"/>
      <c r="AV49" s="439"/>
      <c r="AW49" s="439"/>
      <c r="AX49" s="439"/>
      <c r="AY49" s="439"/>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5"/>
      <c r="CI49" s="456"/>
      <c r="CJ49" s="456"/>
      <c r="CK49" s="456"/>
      <c r="CL49" s="682"/>
      <c r="CM49" s="445"/>
      <c r="CN49" s="456"/>
      <c r="CO49" s="456"/>
      <c r="CP49" s="456"/>
      <c r="CQ49" s="682"/>
      <c r="CR49" s="445"/>
      <c r="CS49" s="456"/>
      <c r="CT49" s="456"/>
      <c r="CU49" s="456"/>
      <c r="CV49" s="682"/>
      <c r="CW49" s="445"/>
      <c r="CX49" s="456"/>
      <c r="CY49" s="456"/>
      <c r="CZ49" s="456"/>
      <c r="DA49" s="682"/>
      <c r="DB49" s="445"/>
      <c r="DC49" s="456"/>
      <c r="DD49" s="456"/>
      <c r="DE49" s="456"/>
      <c r="DF49" s="682"/>
      <c r="DG49" s="445"/>
      <c r="DH49" s="456"/>
      <c r="DI49" s="456"/>
      <c r="DJ49" s="456"/>
      <c r="DK49" s="682"/>
      <c r="DL49" s="445"/>
      <c r="DM49" s="456"/>
      <c r="DN49" s="456"/>
      <c r="DO49" s="456"/>
      <c r="DP49" s="682"/>
      <c r="DQ49" s="445"/>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3"/>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5"/>
      <c r="CI50" s="456"/>
      <c r="CJ50" s="456"/>
      <c r="CK50" s="456"/>
      <c r="CL50" s="682"/>
      <c r="CM50" s="445"/>
      <c r="CN50" s="456"/>
      <c r="CO50" s="456"/>
      <c r="CP50" s="456"/>
      <c r="CQ50" s="682"/>
      <c r="CR50" s="445"/>
      <c r="CS50" s="456"/>
      <c r="CT50" s="456"/>
      <c r="CU50" s="456"/>
      <c r="CV50" s="682"/>
      <c r="CW50" s="445"/>
      <c r="CX50" s="456"/>
      <c r="CY50" s="456"/>
      <c r="CZ50" s="456"/>
      <c r="DA50" s="682"/>
      <c r="DB50" s="445"/>
      <c r="DC50" s="456"/>
      <c r="DD50" s="456"/>
      <c r="DE50" s="456"/>
      <c r="DF50" s="682"/>
      <c r="DG50" s="445"/>
      <c r="DH50" s="456"/>
      <c r="DI50" s="456"/>
      <c r="DJ50" s="456"/>
      <c r="DK50" s="682"/>
      <c r="DL50" s="445"/>
      <c r="DM50" s="456"/>
      <c r="DN50" s="456"/>
      <c r="DO50" s="456"/>
      <c r="DP50" s="682"/>
      <c r="DQ50" s="445"/>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3"/>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5"/>
      <c r="CI51" s="456"/>
      <c r="CJ51" s="456"/>
      <c r="CK51" s="456"/>
      <c r="CL51" s="682"/>
      <c r="CM51" s="445"/>
      <c r="CN51" s="456"/>
      <c r="CO51" s="456"/>
      <c r="CP51" s="456"/>
      <c r="CQ51" s="682"/>
      <c r="CR51" s="445"/>
      <c r="CS51" s="456"/>
      <c r="CT51" s="456"/>
      <c r="CU51" s="456"/>
      <c r="CV51" s="682"/>
      <c r="CW51" s="445"/>
      <c r="CX51" s="456"/>
      <c r="CY51" s="456"/>
      <c r="CZ51" s="456"/>
      <c r="DA51" s="682"/>
      <c r="DB51" s="445"/>
      <c r="DC51" s="456"/>
      <c r="DD51" s="456"/>
      <c r="DE51" s="456"/>
      <c r="DF51" s="682"/>
      <c r="DG51" s="445"/>
      <c r="DH51" s="456"/>
      <c r="DI51" s="456"/>
      <c r="DJ51" s="456"/>
      <c r="DK51" s="682"/>
      <c r="DL51" s="445"/>
      <c r="DM51" s="456"/>
      <c r="DN51" s="456"/>
      <c r="DO51" s="456"/>
      <c r="DP51" s="682"/>
      <c r="DQ51" s="445"/>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3"/>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5"/>
      <c r="CI52" s="456"/>
      <c r="CJ52" s="456"/>
      <c r="CK52" s="456"/>
      <c r="CL52" s="682"/>
      <c r="CM52" s="445"/>
      <c r="CN52" s="456"/>
      <c r="CO52" s="456"/>
      <c r="CP52" s="456"/>
      <c r="CQ52" s="682"/>
      <c r="CR52" s="445"/>
      <c r="CS52" s="456"/>
      <c r="CT52" s="456"/>
      <c r="CU52" s="456"/>
      <c r="CV52" s="682"/>
      <c r="CW52" s="445"/>
      <c r="CX52" s="456"/>
      <c r="CY52" s="456"/>
      <c r="CZ52" s="456"/>
      <c r="DA52" s="682"/>
      <c r="DB52" s="445"/>
      <c r="DC52" s="456"/>
      <c r="DD52" s="456"/>
      <c r="DE52" s="456"/>
      <c r="DF52" s="682"/>
      <c r="DG52" s="445"/>
      <c r="DH52" s="456"/>
      <c r="DI52" s="456"/>
      <c r="DJ52" s="456"/>
      <c r="DK52" s="682"/>
      <c r="DL52" s="445"/>
      <c r="DM52" s="456"/>
      <c r="DN52" s="456"/>
      <c r="DO52" s="456"/>
      <c r="DP52" s="682"/>
      <c r="DQ52" s="445"/>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3"/>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5"/>
      <c r="CI53" s="456"/>
      <c r="CJ53" s="456"/>
      <c r="CK53" s="456"/>
      <c r="CL53" s="682"/>
      <c r="CM53" s="445"/>
      <c r="CN53" s="456"/>
      <c r="CO53" s="456"/>
      <c r="CP53" s="456"/>
      <c r="CQ53" s="682"/>
      <c r="CR53" s="445"/>
      <c r="CS53" s="456"/>
      <c r="CT53" s="456"/>
      <c r="CU53" s="456"/>
      <c r="CV53" s="682"/>
      <c r="CW53" s="445"/>
      <c r="CX53" s="456"/>
      <c r="CY53" s="456"/>
      <c r="CZ53" s="456"/>
      <c r="DA53" s="682"/>
      <c r="DB53" s="445"/>
      <c r="DC53" s="456"/>
      <c r="DD53" s="456"/>
      <c r="DE53" s="456"/>
      <c r="DF53" s="682"/>
      <c r="DG53" s="445"/>
      <c r="DH53" s="456"/>
      <c r="DI53" s="456"/>
      <c r="DJ53" s="456"/>
      <c r="DK53" s="682"/>
      <c r="DL53" s="445"/>
      <c r="DM53" s="456"/>
      <c r="DN53" s="456"/>
      <c r="DO53" s="456"/>
      <c r="DP53" s="682"/>
      <c r="DQ53" s="445"/>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3"/>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5"/>
      <c r="CI54" s="456"/>
      <c r="CJ54" s="456"/>
      <c r="CK54" s="456"/>
      <c r="CL54" s="682"/>
      <c r="CM54" s="445"/>
      <c r="CN54" s="456"/>
      <c r="CO54" s="456"/>
      <c r="CP54" s="456"/>
      <c r="CQ54" s="682"/>
      <c r="CR54" s="445"/>
      <c r="CS54" s="456"/>
      <c r="CT54" s="456"/>
      <c r="CU54" s="456"/>
      <c r="CV54" s="682"/>
      <c r="CW54" s="445"/>
      <c r="CX54" s="456"/>
      <c r="CY54" s="456"/>
      <c r="CZ54" s="456"/>
      <c r="DA54" s="682"/>
      <c r="DB54" s="445"/>
      <c r="DC54" s="456"/>
      <c r="DD54" s="456"/>
      <c r="DE54" s="456"/>
      <c r="DF54" s="682"/>
      <c r="DG54" s="445"/>
      <c r="DH54" s="456"/>
      <c r="DI54" s="456"/>
      <c r="DJ54" s="456"/>
      <c r="DK54" s="682"/>
      <c r="DL54" s="445"/>
      <c r="DM54" s="456"/>
      <c r="DN54" s="456"/>
      <c r="DO54" s="456"/>
      <c r="DP54" s="682"/>
      <c r="DQ54" s="445"/>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3"/>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5"/>
      <c r="CI55" s="456"/>
      <c r="CJ55" s="456"/>
      <c r="CK55" s="456"/>
      <c r="CL55" s="682"/>
      <c r="CM55" s="445"/>
      <c r="CN55" s="456"/>
      <c r="CO55" s="456"/>
      <c r="CP55" s="456"/>
      <c r="CQ55" s="682"/>
      <c r="CR55" s="445"/>
      <c r="CS55" s="456"/>
      <c r="CT55" s="456"/>
      <c r="CU55" s="456"/>
      <c r="CV55" s="682"/>
      <c r="CW55" s="445"/>
      <c r="CX55" s="456"/>
      <c r="CY55" s="456"/>
      <c r="CZ55" s="456"/>
      <c r="DA55" s="682"/>
      <c r="DB55" s="445"/>
      <c r="DC55" s="456"/>
      <c r="DD55" s="456"/>
      <c r="DE55" s="456"/>
      <c r="DF55" s="682"/>
      <c r="DG55" s="445"/>
      <c r="DH55" s="456"/>
      <c r="DI55" s="456"/>
      <c r="DJ55" s="456"/>
      <c r="DK55" s="682"/>
      <c r="DL55" s="445"/>
      <c r="DM55" s="456"/>
      <c r="DN55" s="456"/>
      <c r="DO55" s="456"/>
      <c r="DP55" s="682"/>
      <c r="DQ55" s="445"/>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3"/>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5"/>
      <c r="CI56" s="456"/>
      <c r="CJ56" s="456"/>
      <c r="CK56" s="456"/>
      <c r="CL56" s="682"/>
      <c r="CM56" s="445"/>
      <c r="CN56" s="456"/>
      <c r="CO56" s="456"/>
      <c r="CP56" s="456"/>
      <c r="CQ56" s="682"/>
      <c r="CR56" s="445"/>
      <c r="CS56" s="456"/>
      <c r="CT56" s="456"/>
      <c r="CU56" s="456"/>
      <c r="CV56" s="682"/>
      <c r="CW56" s="445"/>
      <c r="CX56" s="456"/>
      <c r="CY56" s="456"/>
      <c r="CZ56" s="456"/>
      <c r="DA56" s="682"/>
      <c r="DB56" s="445"/>
      <c r="DC56" s="456"/>
      <c r="DD56" s="456"/>
      <c r="DE56" s="456"/>
      <c r="DF56" s="682"/>
      <c r="DG56" s="445"/>
      <c r="DH56" s="456"/>
      <c r="DI56" s="456"/>
      <c r="DJ56" s="456"/>
      <c r="DK56" s="682"/>
      <c r="DL56" s="445"/>
      <c r="DM56" s="456"/>
      <c r="DN56" s="456"/>
      <c r="DO56" s="456"/>
      <c r="DP56" s="682"/>
      <c r="DQ56" s="445"/>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3"/>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5"/>
      <c r="CI57" s="456"/>
      <c r="CJ57" s="456"/>
      <c r="CK57" s="456"/>
      <c r="CL57" s="682"/>
      <c r="CM57" s="445"/>
      <c r="CN57" s="456"/>
      <c r="CO57" s="456"/>
      <c r="CP57" s="456"/>
      <c r="CQ57" s="682"/>
      <c r="CR57" s="445"/>
      <c r="CS57" s="456"/>
      <c r="CT57" s="456"/>
      <c r="CU57" s="456"/>
      <c r="CV57" s="682"/>
      <c r="CW57" s="445"/>
      <c r="CX57" s="456"/>
      <c r="CY57" s="456"/>
      <c r="CZ57" s="456"/>
      <c r="DA57" s="682"/>
      <c r="DB57" s="445"/>
      <c r="DC57" s="456"/>
      <c r="DD57" s="456"/>
      <c r="DE57" s="456"/>
      <c r="DF57" s="682"/>
      <c r="DG57" s="445"/>
      <c r="DH57" s="456"/>
      <c r="DI57" s="456"/>
      <c r="DJ57" s="456"/>
      <c r="DK57" s="682"/>
      <c r="DL57" s="445"/>
      <c r="DM57" s="456"/>
      <c r="DN57" s="456"/>
      <c r="DO57" s="456"/>
      <c r="DP57" s="682"/>
      <c r="DQ57" s="445"/>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3"/>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5"/>
      <c r="CI58" s="456"/>
      <c r="CJ58" s="456"/>
      <c r="CK58" s="456"/>
      <c r="CL58" s="682"/>
      <c r="CM58" s="445"/>
      <c r="CN58" s="456"/>
      <c r="CO58" s="456"/>
      <c r="CP58" s="456"/>
      <c r="CQ58" s="682"/>
      <c r="CR58" s="445"/>
      <c r="CS58" s="456"/>
      <c r="CT58" s="456"/>
      <c r="CU58" s="456"/>
      <c r="CV58" s="682"/>
      <c r="CW58" s="445"/>
      <c r="CX58" s="456"/>
      <c r="CY58" s="456"/>
      <c r="CZ58" s="456"/>
      <c r="DA58" s="682"/>
      <c r="DB58" s="445"/>
      <c r="DC58" s="456"/>
      <c r="DD58" s="456"/>
      <c r="DE58" s="456"/>
      <c r="DF58" s="682"/>
      <c r="DG58" s="445"/>
      <c r="DH58" s="456"/>
      <c r="DI58" s="456"/>
      <c r="DJ58" s="456"/>
      <c r="DK58" s="682"/>
      <c r="DL58" s="445"/>
      <c r="DM58" s="456"/>
      <c r="DN58" s="456"/>
      <c r="DO58" s="456"/>
      <c r="DP58" s="682"/>
      <c r="DQ58" s="445"/>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3"/>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5"/>
      <c r="CI59" s="456"/>
      <c r="CJ59" s="456"/>
      <c r="CK59" s="456"/>
      <c r="CL59" s="682"/>
      <c r="CM59" s="445"/>
      <c r="CN59" s="456"/>
      <c r="CO59" s="456"/>
      <c r="CP59" s="456"/>
      <c r="CQ59" s="682"/>
      <c r="CR59" s="445"/>
      <c r="CS59" s="456"/>
      <c r="CT59" s="456"/>
      <c r="CU59" s="456"/>
      <c r="CV59" s="682"/>
      <c r="CW59" s="445"/>
      <c r="CX59" s="456"/>
      <c r="CY59" s="456"/>
      <c r="CZ59" s="456"/>
      <c r="DA59" s="682"/>
      <c r="DB59" s="445"/>
      <c r="DC59" s="456"/>
      <c r="DD59" s="456"/>
      <c r="DE59" s="456"/>
      <c r="DF59" s="682"/>
      <c r="DG59" s="445"/>
      <c r="DH59" s="456"/>
      <c r="DI59" s="456"/>
      <c r="DJ59" s="456"/>
      <c r="DK59" s="682"/>
      <c r="DL59" s="445"/>
      <c r="DM59" s="456"/>
      <c r="DN59" s="456"/>
      <c r="DO59" s="456"/>
      <c r="DP59" s="682"/>
      <c r="DQ59" s="445"/>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3"/>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5"/>
      <c r="CI60" s="456"/>
      <c r="CJ60" s="456"/>
      <c r="CK60" s="456"/>
      <c r="CL60" s="682"/>
      <c r="CM60" s="445"/>
      <c r="CN60" s="456"/>
      <c r="CO60" s="456"/>
      <c r="CP60" s="456"/>
      <c r="CQ60" s="682"/>
      <c r="CR60" s="445"/>
      <c r="CS60" s="456"/>
      <c r="CT60" s="456"/>
      <c r="CU60" s="456"/>
      <c r="CV60" s="682"/>
      <c r="CW60" s="445"/>
      <c r="CX60" s="456"/>
      <c r="CY60" s="456"/>
      <c r="CZ60" s="456"/>
      <c r="DA60" s="682"/>
      <c r="DB60" s="445"/>
      <c r="DC60" s="456"/>
      <c r="DD60" s="456"/>
      <c r="DE60" s="456"/>
      <c r="DF60" s="682"/>
      <c r="DG60" s="445"/>
      <c r="DH60" s="456"/>
      <c r="DI60" s="456"/>
      <c r="DJ60" s="456"/>
      <c r="DK60" s="682"/>
      <c r="DL60" s="445"/>
      <c r="DM60" s="456"/>
      <c r="DN60" s="456"/>
      <c r="DO60" s="456"/>
      <c r="DP60" s="682"/>
      <c r="DQ60" s="445"/>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3"/>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5"/>
      <c r="CI61" s="456"/>
      <c r="CJ61" s="456"/>
      <c r="CK61" s="456"/>
      <c r="CL61" s="682"/>
      <c r="CM61" s="445"/>
      <c r="CN61" s="456"/>
      <c r="CO61" s="456"/>
      <c r="CP61" s="456"/>
      <c r="CQ61" s="682"/>
      <c r="CR61" s="445"/>
      <c r="CS61" s="456"/>
      <c r="CT61" s="456"/>
      <c r="CU61" s="456"/>
      <c r="CV61" s="682"/>
      <c r="CW61" s="445"/>
      <c r="CX61" s="456"/>
      <c r="CY61" s="456"/>
      <c r="CZ61" s="456"/>
      <c r="DA61" s="682"/>
      <c r="DB61" s="445"/>
      <c r="DC61" s="456"/>
      <c r="DD61" s="456"/>
      <c r="DE61" s="456"/>
      <c r="DF61" s="682"/>
      <c r="DG61" s="445"/>
      <c r="DH61" s="456"/>
      <c r="DI61" s="456"/>
      <c r="DJ61" s="456"/>
      <c r="DK61" s="682"/>
      <c r="DL61" s="445"/>
      <c r="DM61" s="456"/>
      <c r="DN61" s="456"/>
      <c r="DO61" s="456"/>
      <c r="DP61" s="682"/>
      <c r="DQ61" s="445"/>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3"/>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5"/>
      <c r="CI62" s="456"/>
      <c r="CJ62" s="456"/>
      <c r="CK62" s="456"/>
      <c r="CL62" s="682"/>
      <c r="CM62" s="445"/>
      <c r="CN62" s="456"/>
      <c r="CO62" s="456"/>
      <c r="CP62" s="456"/>
      <c r="CQ62" s="682"/>
      <c r="CR62" s="445"/>
      <c r="CS62" s="456"/>
      <c r="CT62" s="456"/>
      <c r="CU62" s="456"/>
      <c r="CV62" s="682"/>
      <c r="CW62" s="445"/>
      <c r="CX62" s="456"/>
      <c r="CY62" s="456"/>
      <c r="CZ62" s="456"/>
      <c r="DA62" s="682"/>
      <c r="DB62" s="445"/>
      <c r="DC62" s="456"/>
      <c r="DD62" s="456"/>
      <c r="DE62" s="456"/>
      <c r="DF62" s="682"/>
      <c r="DG62" s="445"/>
      <c r="DH62" s="456"/>
      <c r="DI62" s="456"/>
      <c r="DJ62" s="456"/>
      <c r="DK62" s="682"/>
      <c r="DL62" s="445"/>
      <c r="DM62" s="456"/>
      <c r="DN62" s="456"/>
      <c r="DO62" s="456"/>
      <c r="DP62" s="682"/>
      <c r="DQ62" s="445"/>
      <c r="DR62" s="456"/>
      <c r="DS62" s="456"/>
      <c r="DT62" s="456"/>
      <c r="DU62" s="682"/>
      <c r="DV62" s="400"/>
      <c r="DW62" s="420"/>
      <c r="DX62" s="420"/>
      <c r="DY62" s="420"/>
      <c r="DZ62" s="718"/>
      <c r="EA62" s="365"/>
    </row>
    <row r="63" spans="1:131" ht="26.25" customHeight="1">
      <c r="A63" s="374" t="s">
        <v>255</v>
      </c>
      <c r="B63" s="401" t="s">
        <v>386</v>
      </c>
      <c r="C63" s="421"/>
      <c r="D63" s="421"/>
      <c r="E63" s="421"/>
      <c r="F63" s="421"/>
      <c r="G63" s="421"/>
      <c r="H63" s="421"/>
      <c r="I63" s="421"/>
      <c r="J63" s="421"/>
      <c r="K63" s="421"/>
      <c r="L63" s="421"/>
      <c r="M63" s="421"/>
      <c r="N63" s="421"/>
      <c r="O63" s="421"/>
      <c r="P63" s="433"/>
      <c r="Q63" s="444"/>
      <c r="R63" s="455"/>
      <c r="S63" s="455"/>
      <c r="T63" s="455"/>
      <c r="U63" s="455"/>
      <c r="V63" s="455"/>
      <c r="W63" s="455"/>
      <c r="X63" s="455"/>
      <c r="Y63" s="455"/>
      <c r="Z63" s="455"/>
      <c r="AA63" s="455"/>
      <c r="AB63" s="455"/>
      <c r="AC63" s="455"/>
      <c r="AD63" s="455"/>
      <c r="AE63" s="497"/>
      <c r="AF63" s="508">
        <v>2440</v>
      </c>
      <c r="AG63" s="452"/>
      <c r="AH63" s="452"/>
      <c r="AI63" s="452"/>
      <c r="AJ63" s="526"/>
      <c r="AK63" s="534"/>
      <c r="AL63" s="455"/>
      <c r="AM63" s="455"/>
      <c r="AN63" s="455"/>
      <c r="AO63" s="455"/>
      <c r="AP63" s="452">
        <v>31684</v>
      </c>
      <c r="AQ63" s="452"/>
      <c r="AR63" s="452"/>
      <c r="AS63" s="452"/>
      <c r="AT63" s="452"/>
      <c r="AU63" s="452">
        <v>20258</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5"/>
      <c r="CI63" s="456"/>
      <c r="CJ63" s="456"/>
      <c r="CK63" s="456"/>
      <c r="CL63" s="682"/>
      <c r="CM63" s="445"/>
      <c r="CN63" s="456"/>
      <c r="CO63" s="456"/>
      <c r="CP63" s="456"/>
      <c r="CQ63" s="682"/>
      <c r="CR63" s="445"/>
      <c r="CS63" s="456"/>
      <c r="CT63" s="456"/>
      <c r="CU63" s="456"/>
      <c r="CV63" s="682"/>
      <c r="CW63" s="445"/>
      <c r="CX63" s="456"/>
      <c r="CY63" s="456"/>
      <c r="CZ63" s="456"/>
      <c r="DA63" s="682"/>
      <c r="DB63" s="445"/>
      <c r="DC63" s="456"/>
      <c r="DD63" s="456"/>
      <c r="DE63" s="456"/>
      <c r="DF63" s="682"/>
      <c r="DG63" s="445"/>
      <c r="DH63" s="456"/>
      <c r="DI63" s="456"/>
      <c r="DJ63" s="456"/>
      <c r="DK63" s="682"/>
      <c r="DL63" s="445"/>
      <c r="DM63" s="456"/>
      <c r="DN63" s="456"/>
      <c r="DO63" s="456"/>
      <c r="DP63" s="682"/>
      <c r="DQ63" s="445"/>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5"/>
      <c r="CI64" s="456"/>
      <c r="CJ64" s="456"/>
      <c r="CK64" s="456"/>
      <c r="CL64" s="682"/>
      <c r="CM64" s="445"/>
      <c r="CN64" s="456"/>
      <c r="CO64" s="456"/>
      <c r="CP64" s="456"/>
      <c r="CQ64" s="682"/>
      <c r="CR64" s="445"/>
      <c r="CS64" s="456"/>
      <c r="CT64" s="456"/>
      <c r="CU64" s="456"/>
      <c r="CV64" s="682"/>
      <c r="CW64" s="445"/>
      <c r="CX64" s="456"/>
      <c r="CY64" s="456"/>
      <c r="CZ64" s="456"/>
      <c r="DA64" s="682"/>
      <c r="DB64" s="445"/>
      <c r="DC64" s="456"/>
      <c r="DD64" s="456"/>
      <c r="DE64" s="456"/>
      <c r="DF64" s="682"/>
      <c r="DG64" s="445"/>
      <c r="DH64" s="456"/>
      <c r="DI64" s="456"/>
      <c r="DJ64" s="456"/>
      <c r="DK64" s="682"/>
      <c r="DL64" s="445"/>
      <c r="DM64" s="456"/>
      <c r="DN64" s="456"/>
      <c r="DO64" s="456"/>
      <c r="DP64" s="682"/>
      <c r="DQ64" s="445"/>
      <c r="DR64" s="456"/>
      <c r="DS64" s="456"/>
      <c r="DT64" s="456"/>
      <c r="DU64" s="682"/>
      <c r="DV64" s="400"/>
      <c r="DW64" s="420"/>
      <c r="DX64" s="420"/>
      <c r="DY64" s="420"/>
      <c r="DZ64" s="718"/>
      <c r="EA64" s="365"/>
    </row>
    <row r="65" spans="1:131" ht="26.25" customHeight="1">
      <c r="A65" s="378" t="s">
        <v>270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5"/>
      <c r="CI65" s="456"/>
      <c r="CJ65" s="456"/>
      <c r="CK65" s="456"/>
      <c r="CL65" s="682"/>
      <c r="CM65" s="445"/>
      <c r="CN65" s="456"/>
      <c r="CO65" s="456"/>
      <c r="CP65" s="456"/>
      <c r="CQ65" s="682"/>
      <c r="CR65" s="445"/>
      <c r="CS65" s="456"/>
      <c r="CT65" s="456"/>
      <c r="CU65" s="456"/>
      <c r="CV65" s="682"/>
      <c r="CW65" s="445"/>
      <c r="CX65" s="456"/>
      <c r="CY65" s="456"/>
      <c r="CZ65" s="456"/>
      <c r="DA65" s="682"/>
      <c r="DB65" s="445"/>
      <c r="DC65" s="456"/>
      <c r="DD65" s="456"/>
      <c r="DE65" s="456"/>
      <c r="DF65" s="682"/>
      <c r="DG65" s="445"/>
      <c r="DH65" s="456"/>
      <c r="DI65" s="456"/>
      <c r="DJ65" s="456"/>
      <c r="DK65" s="682"/>
      <c r="DL65" s="445"/>
      <c r="DM65" s="456"/>
      <c r="DN65" s="456"/>
      <c r="DO65" s="456"/>
      <c r="DP65" s="682"/>
      <c r="DQ65" s="445"/>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462</v>
      </c>
      <c r="R66" s="448"/>
      <c r="S66" s="448"/>
      <c r="T66" s="448"/>
      <c r="U66" s="458"/>
      <c r="V66" s="435" t="s">
        <v>463</v>
      </c>
      <c r="W66" s="448"/>
      <c r="X66" s="448"/>
      <c r="Y66" s="448"/>
      <c r="Z66" s="458"/>
      <c r="AA66" s="435" t="s">
        <v>465</v>
      </c>
      <c r="AB66" s="448"/>
      <c r="AC66" s="448"/>
      <c r="AD66" s="448"/>
      <c r="AE66" s="458"/>
      <c r="AF66" s="512" t="s">
        <v>250</v>
      </c>
      <c r="AG66" s="520"/>
      <c r="AH66" s="520"/>
      <c r="AI66" s="520"/>
      <c r="AJ66" s="530"/>
      <c r="AK66" s="435" t="s">
        <v>399</v>
      </c>
      <c r="AL66" s="397"/>
      <c r="AM66" s="397"/>
      <c r="AN66" s="397"/>
      <c r="AO66" s="429"/>
      <c r="AP66" s="435" t="s">
        <v>367</v>
      </c>
      <c r="AQ66" s="448"/>
      <c r="AR66" s="448"/>
      <c r="AS66" s="448"/>
      <c r="AT66" s="458"/>
      <c r="AU66" s="435" t="s">
        <v>473</v>
      </c>
      <c r="AV66" s="448"/>
      <c r="AW66" s="448"/>
      <c r="AX66" s="448"/>
      <c r="AY66" s="458"/>
      <c r="AZ66" s="435" t="s">
        <v>454</v>
      </c>
      <c r="BA66" s="448"/>
      <c r="BB66" s="448"/>
      <c r="BC66" s="448"/>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59"/>
      <c r="V67" s="436"/>
      <c r="W67" s="449"/>
      <c r="X67" s="449"/>
      <c r="Y67" s="449"/>
      <c r="Z67" s="459"/>
      <c r="AA67" s="436"/>
      <c r="AB67" s="449"/>
      <c r="AC67" s="449"/>
      <c r="AD67" s="449"/>
      <c r="AE67" s="459"/>
      <c r="AF67" s="513"/>
      <c r="AG67" s="521"/>
      <c r="AH67" s="521"/>
      <c r="AI67" s="521"/>
      <c r="AJ67" s="531"/>
      <c r="AK67" s="537"/>
      <c r="AL67" s="398"/>
      <c r="AM67" s="398"/>
      <c r="AN67" s="398"/>
      <c r="AO67" s="430"/>
      <c r="AP67" s="436"/>
      <c r="AQ67" s="449"/>
      <c r="AR67" s="449"/>
      <c r="AS67" s="449"/>
      <c r="AT67" s="459"/>
      <c r="AU67" s="436"/>
      <c r="AV67" s="449"/>
      <c r="AW67" s="449"/>
      <c r="AX67" s="449"/>
      <c r="AY67" s="459"/>
      <c r="AZ67" s="436"/>
      <c r="BA67" s="449"/>
      <c r="BB67" s="449"/>
      <c r="BC67" s="449"/>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251</v>
      </c>
      <c r="C68" s="419"/>
      <c r="D68" s="419"/>
      <c r="E68" s="419"/>
      <c r="F68" s="419"/>
      <c r="G68" s="419"/>
      <c r="H68" s="419"/>
      <c r="I68" s="419"/>
      <c r="J68" s="419"/>
      <c r="K68" s="419"/>
      <c r="L68" s="419"/>
      <c r="M68" s="419"/>
      <c r="N68" s="419"/>
      <c r="O68" s="419"/>
      <c r="P68" s="431"/>
      <c r="Q68" s="437">
        <v>4627</v>
      </c>
      <c r="R68" s="450"/>
      <c r="S68" s="450"/>
      <c r="T68" s="450"/>
      <c r="U68" s="450"/>
      <c r="V68" s="450">
        <v>4362</v>
      </c>
      <c r="W68" s="450"/>
      <c r="X68" s="450"/>
      <c r="Y68" s="450"/>
      <c r="Z68" s="450"/>
      <c r="AA68" s="450">
        <v>265</v>
      </c>
      <c r="AB68" s="450"/>
      <c r="AC68" s="450"/>
      <c r="AD68" s="450"/>
      <c r="AE68" s="450"/>
      <c r="AF68" s="450">
        <v>265</v>
      </c>
      <c r="AG68" s="450"/>
      <c r="AH68" s="450"/>
      <c r="AI68" s="450"/>
      <c r="AJ68" s="450"/>
      <c r="AK68" s="450">
        <v>7</v>
      </c>
      <c r="AL68" s="450"/>
      <c r="AM68" s="450"/>
      <c r="AN68" s="450"/>
      <c r="AO68" s="450"/>
      <c r="AP68" s="450" t="s">
        <v>201</v>
      </c>
      <c r="AQ68" s="450"/>
      <c r="AR68" s="450"/>
      <c r="AS68" s="450"/>
      <c r="AT68" s="450"/>
      <c r="AU68" s="450" t="s">
        <v>201</v>
      </c>
      <c r="AV68" s="450"/>
      <c r="AW68" s="450"/>
      <c r="AX68" s="450"/>
      <c r="AY68" s="450"/>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544</v>
      </c>
      <c r="C69" s="420"/>
      <c r="D69" s="420"/>
      <c r="E69" s="420"/>
      <c r="F69" s="420"/>
      <c r="G69" s="420"/>
      <c r="H69" s="420"/>
      <c r="I69" s="420"/>
      <c r="J69" s="420"/>
      <c r="K69" s="420"/>
      <c r="L69" s="420"/>
      <c r="M69" s="420"/>
      <c r="N69" s="420"/>
      <c r="O69" s="420"/>
      <c r="P69" s="432"/>
      <c r="Q69" s="438">
        <v>83</v>
      </c>
      <c r="R69" s="439"/>
      <c r="S69" s="439"/>
      <c r="T69" s="439"/>
      <c r="U69" s="439"/>
      <c r="V69" s="439">
        <v>74</v>
      </c>
      <c r="W69" s="439"/>
      <c r="X69" s="439"/>
      <c r="Y69" s="439"/>
      <c r="Z69" s="439"/>
      <c r="AA69" s="439">
        <v>9</v>
      </c>
      <c r="AB69" s="439"/>
      <c r="AC69" s="439"/>
      <c r="AD69" s="439"/>
      <c r="AE69" s="439"/>
      <c r="AF69" s="439">
        <v>9</v>
      </c>
      <c r="AG69" s="439"/>
      <c r="AH69" s="439"/>
      <c r="AI69" s="439"/>
      <c r="AJ69" s="439"/>
      <c r="AK69" s="439" t="s">
        <v>201</v>
      </c>
      <c r="AL69" s="439"/>
      <c r="AM69" s="439"/>
      <c r="AN69" s="439"/>
      <c r="AO69" s="439"/>
      <c r="AP69" s="439" t="s">
        <v>201</v>
      </c>
      <c r="AQ69" s="439"/>
      <c r="AR69" s="439"/>
      <c r="AS69" s="439"/>
      <c r="AT69" s="439"/>
      <c r="AU69" s="439" t="s">
        <v>201</v>
      </c>
      <c r="AV69" s="439"/>
      <c r="AW69" s="439"/>
      <c r="AX69" s="439"/>
      <c r="AY69" s="439"/>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545</v>
      </c>
      <c r="C70" s="420"/>
      <c r="D70" s="420"/>
      <c r="E70" s="420"/>
      <c r="F70" s="420"/>
      <c r="G70" s="420"/>
      <c r="H70" s="420"/>
      <c r="I70" s="420"/>
      <c r="J70" s="420"/>
      <c r="K70" s="420"/>
      <c r="L70" s="420"/>
      <c r="M70" s="420"/>
      <c r="N70" s="420"/>
      <c r="O70" s="420"/>
      <c r="P70" s="432"/>
      <c r="Q70" s="438">
        <v>118</v>
      </c>
      <c r="R70" s="439"/>
      <c r="S70" s="439"/>
      <c r="T70" s="439"/>
      <c r="U70" s="439"/>
      <c r="V70" s="439">
        <v>106</v>
      </c>
      <c r="W70" s="439"/>
      <c r="X70" s="439"/>
      <c r="Y70" s="439"/>
      <c r="Z70" s="439"/>
      <c r="AA70" s="439">
        <v>12</v>
      </c>
      <c r="AB70" s="439"/>
      <c r="AC70" s="439"/>
      <c r="AD70" s="439"/>
      <c r="AE70" s="439"/>
      <c r="AF70" s="439">
        <v>12</v>
      </c>
      <c r="AG70" s="439"/>
      <c r="AH70" s="439"/>
      <c r="AI70" s="439"/>
      <c r="AJ70" s="439"/>
      <c r="AK70" s="439" t="s">
        <v>201</v>
      </c>
      <c r="AL70" s="439"/>
      <c r="AM70" s="439"/>
      <c r="AN70" s="439"/>
      <c r="AO70" s="439"/>
      <c r="AP70" s="439" t="s">
        <v>201</v>
      </c>
      <c r="AQ70" s="439"/>
      <c r="AR70" s="439"/>
      <c r="AS70" s="439"/>
      <c r="AT70" s="439"/>
      <c r="AU70" s="439" t="s">
        <v>201</v>
      </c>
      <c r="AV70" s="439"/>
      <c r="AW70" s="439"/>
      <c r="AX70" s="439"/>
      <c r="AY70" s="439"/>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514</v>
      </c>
      <c r="C71" s="420"/>
      <c r="D71" s="420"/>
      <c r="E71" s="420"/>
      <c r="F71" s="420"/>
      <c r="G71" s="420"/>
      <c r="H71" s="420"/>
      <c r="I71" s="420"/>
      <c r="J71" s="420"/>
      <c r="K71" s="420"/>
      <c r="L71" s="420"/>
      <c r="M71" s="420"/>
      <c r="N71" s="420"/>
      <c r="O71" s="420"/>
      <c r="P71" s="432"/>
      <c r="Q71" s="438">
        <v>590</v>
      </c>
      <c r="R71" s="439"/>
      <c r="S71" s="439"/>
      <c r="T71" s="439"/>
      <c r="U71" s="439"/>
      <c r="V71" s="439">
        <v>542</v>
      </c>
      <c r="W71" s="439"/>
      <c r="X71" s="439"/>
      <c r="Y71" s="439"/>
      <c r="Z71" s="439"/>
      <c r="AA71" s="439">
        <v>48</v>
      </c>
      <c r="AB71" s="439"/>
      <c r="AC71" s="439"/>
      <c r="AD71" s="439"/>
      <c r="AE71" s="439"/>
      <c r="AF71" s="439">
        <v>48</v>
      </c>
      <c r="AG71" s="439"/>
      <c r="AH71" s="439"/>
      <c r="AI71" s="439"/>
      <c r="AJ71" s="439"/>
      <c r="AK71" s="439" t="s">
        <v>201</v>
      </c>
      <c r="AL71" s="439"/>
      <c r="AM71" s="439"/>
      <c r="AN71" s="439"/>
      <c r="AO71" s="439"/>
      <c r="AP71" s="439" t="s">
        <v>201</v>
      </c>
      <c r="AQ71" s="439"/>
      <c r="AR71" s="439"/>
      <c r="AS71" s="439"/>
      <c r="AT71" s="439"/>
      <c r="AU71" s="439" t="s">
        <v>201</v>
      </c>
      <c r="AV71" s="439"/>
      <c r="AW71" s="439"/>
      <c r="AX71" s="439"/>
      <c r="AY71" s="439"/>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546</v>
      </c>
      <c r="C72" s="420"/>
      <c r="D72" s="420"/>
      <c r="E72" s="420"/>
      <c r="F72" s="420"/>
      <c r="G72" s="420"/>
      <c r="H72" s="420"/>
      <c r="I72" s="420"/>
      <c r="J72" s="420"/>
      <c r="K72" s="420"/>
      <c r="L72" s="420"/>
      <c r="M72" s="420"/>
      <c r="N72" s="420"/>
      <c r="O72" s="420"/>
      <c r="P72" s="432"/>
      <c r="Q72" s="438">
        <v>153545</v>
      </c>
      <c r="R72" s="439"/>
      <c r="S72" s="439"/>
      <c r="T72" s="439"/>
      <c r="U72" s="439"/>
      <c r="V72" s="439">
        <v>151526</v>
      </c>
      <c r="W72" s="439"/>
      <c r="X72" s="439"/>
      <c r="Y72" s="439"/>
      <c r="Z72" s="439"/>
      <c r="AA72" s="439">
        <v>2019</v>
      </c>
      <c r="AB72" s="439"/>
      <c r="AC72" s="439"/>
      <c r="AD72" s="439"/>
      <c r="AE72" s="439"/>
      <c r="AF72" s="439">
        <v>2019</v>
      </c>
      <c r="AG72" s="439"/>
      <c r="AH72" s="439"/>
      <c r="AI72" s="439"/>
      <c r="AJ72" s="439"/>
      <c r="AK72" s="439">
        <v>1106</v>
      </c>
      <c r="AL72" s="439"/>
      <c r="AM72" s="439"/>
      <c r="AN72" s="439"/>
      <c r="AO72" s="439"/>
      <c r="AP72" s="439" t="s">
        <v>201</v>
      </c>
      <c r="AQ72" s="439"/>
      <c r="AR72" s="439"/>
      <c r="AS72" s="439"/>
      <c r="AT72" s="439"/>
      <c r="AU72" s="439" t="s">
        <v>201</v>
      </c>
      <c r="AV72" s="439"/>
      <c r="AW72" s="439"/>
      <c r="AX72" s="439"/>
      <c r="AY72" s="439"/>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5"/>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5"/>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5"/>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39"/>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39"/>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39"/>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39"/>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39"/>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6"/>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255</v>
      </c>
      <c r="B88" s="401" t="s">
        <v>185</v>
      </c>
      <c r="C88" s="421"/>
      <c r="D88" s="421"/>
      <c r="E88" s="421"/>
      <c r="F88" s="421"/>
      <c r="G88" s="421"/>
      <c r="H88" s="421"/>
      <c r="I88" s="421"/>
      <c r="J88" s="421"/>
      <c r="K88" s="421"/>
      <c r="L88" s="421"/>
      <c r="M88" s="421"/>
      <c r="N88" s="421"/>
      <c r="O88" s="421"/>
      <c r="P88" s="433"/>
      <c r="Q88" s="444"/>
      <c r="R88" s="455"/>
      <c r="S88" s="455"/>
      <c r="T88" s="455"/>
      <c r="U88" s="455"/>
      <c r="V88" s="455"/>
      <c r="W88" s="455"/>
      <c r="X88" s="455"/>
      <c r="Y88" s="455"/>
      <c r="Z88" s="455"/>
      <c r="AA88" s="455"/>
      <c r="AB88" s="455"/>
      <c r="AC88" s="455"/>
      <c r="AD88" s="455"/>
      <c r="AE88" s="455"/>
      <c r="AF88" s="452">
        <v>2353</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1"/>
      <c r="BA102" s="601"/>
      <c r="BB102" s="601"/>
      <c r="BC102" s="601"/>
      <c r="BD102" s="601"/>
      <c r="BE102" s="377"/>
      <c r="BF102" s="377"/>
      <c r="BG102" s="377"/>
      <c r="BH102" s="377"/>
      <c r="BI102" s="377"/>
      <c r="BJ102" s="377"/>
      <c r="BK102" s="377"/>
      <c r="BL102" s="377"/>
      <c r="BM102" s="377"/>
      <c r="BN102" s="377"/>
      <c r="BO102" s="377"/>
      <c r="BP102" s="377"/>
      <c r="BQ102" s="374" t="s">
        <v>255</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37</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1"/>
      <c r="BA103" s="601"/>
      <c r="BB103" s="601"/>
      <c r="BC103" s="601"/>
      <c r="BD103" s="601"/>
      <c r="BE103" s="377"/>
      <c r="BF103" s="377"/>
      <c r="BG103" s="377"/>
      <c r="BH103" s="377"/>
      <c r="BI103" s="377"/>
      <c r="BJ103" s="377"/>
      <c r="BK103" s="377"/>
      <c r="BL103" s="377"/>
      <c r="BM103" s="377"/>
      <c r="BN103" s="377"/>
      <c r="BO103" s="377"/>
      <c r="BP103" s="377"/>
      <c r="BQ103" s="631" t="s">
        <v>474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479</v>
      </c>
      <c r="AB109" s="406"/>
      <c r="AC109" s="406"/>
      <c r="AD109" s="406"/>
      <c r="AE109" s="469"/>
      <c r="AF109" s="480" t="s">
        <v>480</v>
      </c>
      <c r="AG109" s="406"/>
      <c r="AH109" s="406"/>
      <c r="AI109" s="406"/>
      <c r="AJ109" s="469"/>
      <c r="AK109" s="480" t="s">
        <v>309</v>
      </c>
      <c r="AL109" s="406"/>
      <c r="AM109" s="406"/>
      <c r="AN109" s="406"/>
      <c r="AO109" s="469"/>
      <c r="AP109" s="480" t="s">
        <v>481</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479</v>
      </c>
      <c r="BR109" s="406"/>
      <c r="BS109" s="406"/>
      <c r="BT109" s="406"/>
      <c r="BU109" s="469"/>
      <c r="BV109" s="480" t="s">
        <v>480</v>
      </c>
      <c r="BW109" s="406"/>
      <c r="BX109" s="406"/>
      <c r="BY109" s="406"/>
      <c r="BZ109" s="469"/>
      <c r="CA109" s="480" t="s">
        <v>309</v>
      </c>
      <c r="CB109" s="406"/>
      <c r="CC109" s="406"/>
      <c r="CD109" s="406"/>
      <c r="CE109" s="469"/>
      <c r="CF109" s="655" t="s">
        <v>481</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479</v>
      </c>
      <c r="DH109" s="406"/>
      <c r="DI109" s="406"/>
      <c r="DJ109" s="406"/>
      <c r="DK109" s="469"/>
      <c r="DL109" s="480" t="s">
        <v>480</v>
      </c>
      <c r="DM109" s="406"/>
      <c r="DN109" s="406"/>
      <c r="DO109" s="406"/>
      <c r="DP109" s="469"/>
      <c r="DQ109" s="480" t="s">
        <v>309</v>
      </c>
      <c r="DR109" s="406"/>
      <c r="DS109" s="406"/>
      <c r="DT109" s="406"/>
      <c r="DU109" s="469"/>
      <c r="DV109" s="480" t="s">
        <v>481</v>
      </c>
      <c r="DW109" s="406"/>
      <c r="DX109" s="406"/>
      <c r="DY109" s="406"/>
      <c r="DZ109" s="555"/>
    </row>
    <row r="110" spans="1:131" s="365" customFormat="1" ht="26.25" customHeight="1">
      <c r="A110" s="384" t="s">
        <v>336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3411083</v>
      </c>
      <c r="AB110" s="487"/>
      <c r="AC110" s="487"/>
      <c r="AD110" s="487"/>
      <c r="AE110" s="498"/>
      <c r="AF110" s="514">
        <v>3475717</v>
      </c>
      <c r="AG110" s="487"/>
      <c r="AH110" s="487"/>
      <c r="AI110" s="487"/>
      <c r="AJ110" s="498"/>
      <c r="AK110" s="514">
        <v>3409212</v>
      </c>
      <c r="AL110" s="487"/>
      <c r="AM110" s="487"/>
      <c r="AN110" s="487"/>
      <c r="AO110" s="498"/>
      <c r="AP110" s="538">
        <v>18.100000000000001</v>
      </c>
      <c r="AQ110" s="546"/>
      <c r="AR110" s="546"/>
      <c r="AS110" s="546"/>
      <c r="AT110" s="556"/>
      <c r="AU110" s="568" t="s">
        <v>110</v>
      </c>
      <c r="AV110" s="577"/>
      <c r="AW110" s="577"/>
      <c r="AX110" s="577"/>
      <c r="AY110" s="577"/>
      <c r="AZ110" s="424" t="s">
        <v>482</v>
      </c>
      <c r="BA110" s="407"/>
      <c r="BB110" s="407"/>
      <c r="BC110" s="407"/>
      <c r="BD110" s="407"/>
      <c r="BE110" s="407"/>
      <c r="BF110" s="407"/>
      <c r="BG110" s="407"/>
      <c r="BH110" s="407"/>
      <c r="BI110" s="407"/>
      <c r="BJ110" s="407"/>
      <c r="BK110" s="407"/>
      <c r="BL110" s="407"/>
      <c r="BM110" s="407"/>
      <c r="BN110" s="407"/>
      <c r="BO110" s="407"/>
      <c r="BP110" s="470"/>
      <c r="BQ110" s="632">
        <v>32121609</v>
      </c>
      <c r="BR110" s="640"/>
      <c r="BS110" s="640"/>
      <c r="BT110" s="640"/>
      <c r="BU110" s="640"/>
      <c r="BV110" s="640">
        <v>30763252</v>
      </c>
      <c r="BW110" s="640"/>
      <c r="BX110" s="640"/>
      <c r="BY110" s="640"/>
      <c r="BZ110" s="640"/>
      <c r="CA110" s="640">
        <v>30308915</v>
      </c>
      <c r="CB110" s="640"/>
      <c r="CC110" s="640"/>
      <c r="CD110" s="640"/>
      <c r="CE110" s="640"/>
      <c r="CF110" s="656">
        <v>161.19999999999999</v>
      </c>
      <c r="CG110" s="660"/>
      <c r="CH110" s="660"/>
      <c r="CI110" s="660"/>
      <c r="CJ110" s="660"/>
      <c r="CK110" s="672" t="s">
        <v>396</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2311300</v>
      </c>
      <c r="DH110" s="640"/>
      <c r="DI110" s="640"/>
      <c r="DJ110" s="640"/>
      <c r="DK110" s="640"/>
      <c r="DL110" s="640">
        <v>2080171</v>
      </c>
      <c r="DM110" s="640"/>
      <c r="DN110" s="640"/>
      <c r="DO110" s="640"/>
      <c r="DP110" s="640"/>
      <c r="DQ110" s="640">
        <v>1849035</v>
      </c>
      <c r="DR110" s="640"/>
      <c r="DS110" s="640"/>
      <c r="DT110" s="640"/>
      <c r="DU110" s="640"/>
      <c r="DV110" s="712">
        <v>9.8000000000000007</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7"/>
      <c r="AC111" s="447"/>
      <c r="AD111" s="447"/>
      <c r="AE111" s="499"/>
      <c r="AF111" s="515" t="s">
        <v>201</v>
      </c>
      <c r="AG111" s="447"/>
      <c r="AH111" s="447"/>
      <c r="AI111" s="447"/>
      <c r="AJ111" s="499"/>
      <c r="AK111" s="515" t="s">
        <v>201</v>
      </c>
      <c r="AL111" s="447"/>
      <c r="AM111" s="447"/>
      <c r="AN111" s="447"/>
      <c r="AO111" s="499"/>
      <c r="AP111" s="539" t="s">
        <v>201</v>
      </c>
      <c r="AQ111" s="547"/>
      <c r="AR111" s="547"/>
      <c r="AS111" s="547"/>
      <c r="AT111" s="557"/>
      <c r="AU111" s="569"/>
      <c r="AV111" s="578"/>
      <c r="AW111" s="578"/>
      <c r="AX111" s="578"/>
      <c r="AY111" s="578"/>
      <c r="AZ111" s="425" t="s">
        <v>483</v>
      </c>
      <c r="BA111" s="378"/>
      <c r="BB111" s="378"/>
      <c r="BC111" s="378"/>
      <c r="BD111" s="378"/>
      <c r="BE111" s="378"/>
      <c r="BF111" s="378"/>
      <c r="BG111" s="378"/>
      <c r="BH111" s="378"/>
      <c r="BI111" s="378"/>
      <c r="BJ111" s="378"/>
      <c r="BK111" s="378"/>
      <c r="BL111" s="378"/>
      <c r="BM111" s="378"/>
      <c r="BN111" s="378"/>
      <c r="BO111" s="378"/>
      <c r="BP111" s="472"/>
      <c r="BQ111" s="633">
        <v>2325080</v>
      </c>
      <c r="BR111" s="641"/>
      <c r="BS111" s="641"/>
      <c r="BT111" s="641"/>
      <c r="BU111" s="641"/>
      <c r="BV111" s="641">
        <v>2087058</v>
      </c>
      <c r="BW111" s="641"/>
      <c r="BX111" s="641"/>
      <c r="BY111" s="641"/>
      <c r="BZ111" s="641"/>
      <c r="CA111" s="641">
        <v>1849035</v>
      </c>
      <c r="CB111" s="641"/>
      <c r="CC111" s="641"/>
      <c r="CD111" s="641"/>
      <c r="CE111" s="641"/>
      <c r="CF111" s="657">
        <v>9.8000000000000007</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155</v>
      </c>
      <c r="B112" s="409"/>
      <c r="C112" s="378" t="s">
        <v>485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7"/>
      <c r="AC112" s="447"/>
      <c r="AD112" s="447"/>
      <c r="AE112" s="499"/>
      <c r="AF112" s="515" t="s">
        <v>201</v>
      </c>
      <c r="AG112" s="447"/>
      <c r="AH112" s="447"/>
      <c r="AI112" s="447"/>
      <c r="AJ112" s="499"/>
      <c r="AK112" s="515" t="s">
        <v>201</v>
      </c>
      <c r="AL112" s="447"/>
      <c r="AM112" s="447"/>
      <c r="AN112" s="447"/>
      <c r="AO112" s="499"/>
      <c r="AP112" s="539" t="s">
        <v>201</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20800963</v>
      </c>
      <c r="BR112" s="641"/>
      <c r="BS112" s="641"/>
      <c r="BT112" s="641"/>
      <c r="BU112" s="641"/>
      <c r="BV112" s="641">
        <v>20053569</v>
      </c>
      <c r="BW112" s="641"/>
      <c r="BX112" s="641"/>
      <c r="BY112" s="641"/>
      <c r="BZ112" s="641"/>
      <c r="CA112" s="641">
        <v>20257773</v>
      </c>
      <c r="CB112" s="641"/>
      <c r="CC112" s="641"/>
      <c r="CD112" s="641"/>
      <c r="CE112" s="641"/>
      <c r="CF112" s="657">
        <v>107.8</v>
      </c>
      <c r="CG112" s="661"/>
      <c r="CH112" s="661"/>
      <c r="CI112" s="661"/>
      <c r="CJ112" s="661"/>
      <c r="CK112" s="673"/>
      <c r="CL112" s="413"/>
      <c r="CM112" s="425" t="s">
        <v>404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1460995</v>
      </c>
      <c r="AB113" s="447"/>
      <c r="AC113" s="447"/>
      <c r="AD113" s="447"/>
      <c r="AE113" s="499"/>
      <c r="AF113" s="515">
        <v>1528767</v>
      </c>
      <c r="AG113" s="447"/>
      <c r="AH113" s="447"/>
      <c r="AI113" s="447"/>
      <c r="AJ113" s="499"/>
      <c r="AK113" s="515">
        <v>1524987</v>
      </c>
      <c r="AL113" s="447"/>
      <c r="AM113" s="447"/>
      <c r="AN113" s="447"/>
      <c r="AO113" s="499"/>
      <c r="AP113" s="539">
        <v>8.1</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t="s">
        <v>201</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414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7"/>
      <c r="DI113" s="447"/>
      <c r="DJ113" s="447"/>
      <c r="DK113" s="499"/>
      <c r="DL113" s="515" t="s">
        <v>201</v>
      </c>
      <c r="DM113" s="447"/>
      <c r="DN113" s="447"/>
      <c r="DO113" s="447"/>
      <c r="DP113" s="499"/>
      <c r="DQ113" s="515" t="s">
        <v>201</v>
      </c>
      <c r="DR113" s="447"/>
      <c r="DS113" s="447"/>
      <c r="DT113" s="447"/>
      <c r="DU113" s="499"/>
      <c r="DV113" s="539" t="s">
        <v>201</v>
      </c>
      <c r="DW113" s="547"/>
      <c r="DX113" s="547"/>
      <c r="DY113" s="547"/>
      <c r="DZ113" s="557"/>
    </row>
    <row r="114" spans="1:130" s="365" customFormat="1" ht="26.25" customHeight="1">
      <c r="A114" s="387"/>
      <c r="B114" s="410"/>
      <c r="C114" s="378" t="s">
        <v>488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201</v>
      </c>
      <c r="AB114" s="447"/>
      <c r="AC114" s="447"/>
      <c r="AD114" s="447"/>
      <c r="AE114" s="499"/>
      <c r="AF114" s="515" t="s">
        <v>201</v>
      </c>
      <c r="AG114" s="447"/>
      <c r="AH114" s="447"/>
      <c r="AI114" s="447"/>
      <c r="AJ114" s="499"/>
      <c r="AK114" s="515" t="s">
        <v>201</v>
      </c>
      <c r="AL114" s="447"/>
      <c r="AM114" s="447"/>
      <c r="AN114" s="447"/>
      <c r="AO114" s="499"/>
      <c r="AP114" s="539" t="s">
        <v>201</v>
      </c>
      <c r="AQ114" s="547"/>
      <c r="AR114" s="547"/>
      <c r="AS114" s="547"/>
      <c r="AT114" s="557"/>
      <c r="AU114" s="569"/>
      <c r="AV114" s="578"/>
      <c r="AW114" s="578"/>
      <c r="AX114" s="578"/>
      <c r="AY114" s="578"/>
      <c r="AZ114" s="425" t="s">
        <v>489</v>
      </c>
      <c r="BA114" s="378"/>
      <c r="BB114" s="378"/>
      <c r="BC114" s="378"/>
      <c r="BD114" s="378"/>
      <c r="BE114" s="378"/>
      <c r="BF114" s="378"/>
      <c r="BG114" s="378"/>
      <c r="BH114" s="378"/>
      <c r="BI114" s="378"/>
      <c r="BJ114" s="378"/>
      <c r="BK114" s="378"/>
      <c r="BL114" s="378"/>
      <c r="BM114" s="378"/>
      <c r="BN114" s="378"/>
      <c r="BO114" s="378"/>
      <c r="BP114" s="472"/>
      <c r="BQ114" s="633">
        <v>5838433</v>
      </c>
      <c r="BR114" s="641"/>
      <c r="BS114" s="641"/>
      <c r="BT114" s="641"/>
      <c r="BU114" s="641"/>
      <c r="BV114" s="641">
        <v>6130439</v>
      </c>
      <c r="BW114" s="641"/>
      <c r="BX114" s="641"/>
      <c r="BY114" s="641"/>
      <c r="BZ114" s="641"/>
      <c r="CA114" s="641">
        <v>6414414</v>
      </c>
      <c r="CB114" s="641"/>
      <c r="CC114" s="641"/>
      <c r="CD114" s="641"/>
      <c r="CE114" s="641"/>
      <c r="CF114" s="657">
        <v>34.1</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7"/>
      <c r="DI114" s="447"/>
      <c r="DJ114" s="447"/>
      <c r="DK114" s="499"/>
      <c r="DL114" s="515" t="s">
        <v>201</v>
      </c>
      <c r="DM114" s="447"/>
      <c r="DN114" s="447"/>
      <c r="DO114" s="447"/>
      <c r="DP114" s="499"/>
      <c r="DQ114" s="515" t="s">
        <v>201</v>
      </c>
      <c r="DR114" s="447"/>
      <c r="DS114" s="447"/>
      <c r="DT114" s="447"/>
      <c r="DU114" s="499"/>
      <c r="DV114" s="539" t="s">
        <v>201</v>
      </c>
      <c r="DW114" s="547"/>
      <c r="DX114" s="547"/>
      <c r="DY114" s="547"/>
      <c r="DZ114" s="557"/>
    </row>
    <row r="115" spans="1:130" s="365" customFormat="1" ht="26.25" customHeight="1">
      <c r="A115" s="387"/>
      <c r="B115" s="410"/>
      <c r="C115" s="378" t="s">
        <v>384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6903</v>
      </c>
      <c r="AB115" s="447"/>
      <c r="AC115" s="447"/>
      <c r="AD115" s="447"/>
      <c r="AE115" s="499"/>
      <c r="AF115" s="515">
        <v>238025</v>
      </c>
      <c r="AG115" s="447"/>
      <c r="AH115" s="447"/>
      <c r="AI115" s="447"/>
      <c r="AJ115" s="499"/>
      <c r="AK115" s="515">
        <v>238018</v>
      </c>
      <c r="AL115" s="447"/>
      <c r="AM115" s="447"/>
      <c r="AN115" s="447"/>
      <c r="AO115" s="499"/>
      <c r="AP115" s="539">
        <v>1.3</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7"/>
      <c r="DI115" s="447"/>
      <c r="DJ115" s="447"/>
      <c r="DK115" s="499"/>
      <c r="DL115" s="515" t="s">
        <v>201</v>
      </c>
      <c r="DM115" s="447"/>
      <c r="DN115" s="447"/>
      <c r="DO115" s="447"/>
      <c r="DP115" s="499"/>
      <c r="DQ115" s="515" t="s">
        <v>201</v>
      </c>
      <c r="DR115" s="447"/>
      <c r="DS115" s="447"/>
      <c r="DT115" s="447"/>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7"/>
      <c r="AC116" s="447"/>
      <c r="AD116" s="447"/>
      <c r="AE116" s="499"/>
      <c r="AF116" s="515" t="s">
        <v>201</v>
      </c>
      <c r="AG116" s="447"/>
      <c r="AH116" s="447"/>
      <c r="AI116" s="447"/>
      <c r="AJ116" s="499"/>
      <c r="AK116" s="515" t="s">
        <v>201</v>
      </c>
      <c r="AL116" s="447"/>
      <c r="AM116" s="447"/>
      <c r="AN116" s="447"/>
      <c r="AO116" s="499"/>
      <c r="AP116" s="539" t="s">
        <v>201</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13780</v>
      </c>
      <c r="DH116" s="447"/>
      <c r="DI116" s="447"/>
      <c r="DJ116" s="447"/>
      <c r="DK116" s="499"/>
      <c r="DL116" s="515">
        <v>6887</v>
      </c>
      <c r="DM116" s="447"/>
      <c r="DN116" s="447"/>
      <c r="DO116" s="447"/>
      <c r="DP116" s="499"/>
      <c r="DQ116" s="515" t="s">
        <v>201</v>
      </c>
      <c r="DR116" s="447"/>
      <c r="DS116" s="447"/>
      <c r="DT116" s="447"/>
      <c r="DU116" s="499"/>
      <c r="DV116" s="539" t="s">
        <v>201</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331</v>
      </c>
      <c r="Z117" s="469"/>
      <c r="AA117" s="483">
        <v>4878981</v>
      </c>
      <c r="AB117" s="488"/>
      <c r="AC117" s="488"/>
      <c r="AD117" s="488"/>
      <c r="AE117" s="500"/>
      <c r="AF117" s="516">
        <v>5242509</v>
      </c>
      <c r="AG117" s="488"/>
      <c r="AH117" s="488"/>
      <c r="AI117" s="488"/>
      <c r="AJ117" s="500"/>
      <c r="AK117" s="516">
        <v>5172217</v>
      </c>
      <c r="AL117" s="488"/>
      <c r="AM117" s="488"/>
      <c r="AN117" s="488"/>
      <c r="AO117" s="500"/>
      <c r="AP117" s="540"/>
      <c r="AQ117" s="548"/>
      <c r="AR117" s="548"/>
      <c r="AS117" s="548"/>
      <c r="AT117" s="558"/>
      <c r="AU117" s="569"/>
      <c r="AV117" s="578"/>
      <c r="AW117" s="578"/>
      <c r="AX117" s="578"/>
      <c r="AY117" s="578"/>
      <c r="AZ117" s="426" t="s">
        <v>371</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7"/>
      <c r="DI117" s="447"/>
      <c r="DJ117" s="447"/>
      <c r="DK117" s="499"/>
      <c r="DL117" s="515" t="s">
        <v>201</v>
      </c>
      <c r="DM117" s="447"/>
      <c r="DN117" s="447"/>
      <c r="DO117" s="447"/>
      <c r="DP117" s="499"/>
      <c r="DQ117" s="515" t="s">
        <v>201</v>
      </c>
      <c r="DR117" s="447"/>
      <c r="DS117" s="447"/>
      <c r="DT117" s="447"/>
      <c r="DU117" s="499"/>
      <c r="DV117" s="539" t="s">
        <v>201</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479</v>
      </c>
      <c r="AB118" s="406"/>
      <c r="AC118" s="406"/>
      <c r="AD118" s="406"/>
      <c r="AE118" s="469"/>
      <c r="AF118" s="480" t="s">
        <v>480</v>
      </c>
      <c r="AG118" s="406"/>
      <c r="AH118" s="406"/>
      <c r="AI118" s="406"/>
      <c r="AJ118" s="469"/>
      <c r="AK118" s="480" t="s">
        <v>309</v>
      </c>
      <c r="AL118" s="406"/>
      <c r="AM118" s="406"/>
      <c r="AN118" s="406"/>
      <c r="AO118" s="469"/>
      <c r="AP118" s="480" t="s">
        <v>481</v>
      </c>
      <c r="AQ118" s="406"/>
      <c r="AR118" s="406"/>
      <c r="AS118" s="406"/>
      <c r="AT118" s="555"/>
      <c r="AU118" s="569"/>
      <c r="AV118" s="578"/>
      <c r="AW118" s="578"/>
      <c r="AX118" s="578"/>
      <c r="AY118" s="578"/>
      <c r="AZ118" s="427" t="s">
        <v>490</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491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7"/>
      <c r="DI118" s="447"/>
      <c r="DJ118" s="447"/>
      <c r="DK118" s="499"/>
      <c r="DL118" s="515" t="s">
        <v>201</v>
      </c>
      <c r="DM118" s="447"/>
      <c r="DN118" s="447"/>
      <c r="DO118" s="447"/>
      <c r="DP118" s="499"/>
      <c r="DQ118" s="515" t="s">
        <v>201</v>
      </c>
      <c r="DR118" s="447"/>
      <c r="DS118" s="447"/>
      <c r="DT118" s="447"/>
      <c r="DU118" s="499"/>
      <c r="DV118" s="539" t="s">
        <v>201</v>
      </c>
      <c r="DW118" s="547"/>
      <c r="DX118" s="547"/>
      <c r="DY118" s="547"/>
      <c r="DZ118" s="557"/>
    </row>
    <row r="119" spans="1:130" s="365" customFormat="1" ht="26.25" customHeight="1">
      <c r="A119" s="389" t="s">
        <v>396</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v>231129</v>
      </c>
      <c r="AG119" s="487"/>
      <c r="AH119" s="487"/>
      <c r="AI119" s="487"/>
      <c r="AJ119" s="498"/>
      <c r="AK119" s="514">
        <v>231129</v>
      </c>
      <c r="AL119" s="487"/>
      <c r="AM119" s="487"/>
      <c r="AN119" s="487"/>
      <c r="AO119" s="498"/>
      <c r="AP119" s="538">
        <v>1.2</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167</v>
      </c>
      <c r="BP119" s="629"/>
      <c r="BQ119" s="634">
        <v>61086085</v>
      </c>
      <c r="BR119" s="642"/>
      <c r="BS119" s="642"/>
      <c r="BT119" s="642"/>
      <c r="BU119" s="642"/>
      <c r="BV119" s="642">
        <v>59034318</v>
      </c>
      <c r="BW119" s="642"/>
      <c r="BX119" s="642"/>
      <c r="BY119" s="642"/>
      <c r="BZ119" s="642"/>
      <c r="CA119" s="642">
        <v>58830137</v>
      </c>
      <c r="CB119" s="642"/>
      <c r="CC119" s="642"/>
      <c r="CD119" s="642"/>
      <c r="CE119" s="642"/>
      <c r="CF119" s="544"/>
      <c r="CG119" s="552"/>
      <c r="CH119" s="552"/>
      <c r="CI119" s="552"/>
      <c r="CJ119" s="669"/>
      <c r="CK119" s="674"/>
      <c r="CL119" s="414"/>
      <c r="CM119" s="427" t="s">
        <v>492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7"/>
      <c r="AC120" s="447"/>
      <c r="AD120" s="447"/>
      <c r="AE120" s="499"/>
      <c r="AF120" s="515" t="s">
        <v>201</v>
      </c>
      <c r="AG120" s="447"/>
      <c r="AH120" s="447"/>
      <c r="AI120" s="447"/>
      <c r="AJ120" s="499"/>
      <c r="AK120" s="515" t="s">
        <v>201</v>
      </c>
      <c r="AL120" s="447"/>
      <c r="AM120" s="447"/>
      <c r="AN120" s="447"/>
      <c r="AO120" s="499"/>
      <c r="AP120" s="539" t="s">
        <v>201</v>
      </c>
      <c r="AQ120" s="547"/>
      <c r="AR120" s="547"/>
      <c r="AS120" s="547"/>
      <c r="AT120" s="557"/>
      <c r="AU120" s="571" t="s">
        <v>484</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7206341</v>
      </c>
      <c r="BR120" s="640"/>
      <c r="BS120" s="640"/>
      <c r="BT120" s="640"/>
      <c r="BU120" s="640"/>
      <c r="BV120" s="640">
        <v>6579708</v>
      </c>
      <c r="BW120" s="640"/>
      <c r="BX120" s="640"/>
      <c r="BY120" s="640"/>
      <c r="BZ120" s="640"/>
      <c r="CA120" s="640">
        <v>6658601</v>
      </c>
      <c r="CB120" s="640"/>
      <c r="CC120" s="640"/>
      <c r="CD120" s="640"/>
      <c r="CE120" s="640"/>
      <c r="CF120" s="656">
        <v>35.4</v>
      </c>
      <c r="CG120" s="660"/>
      <c r="CH120" s="660"/>
      <c r="CI120" s="660"/>
      <c r="CJ120" s="660"/>
      <c r="CK120" s="675" t="s">
        <v>275</v>
      </c>
      <c r="CL120" s="685"/>
      <c r="CM120" s="685"/>
      <c r="CN120" s="685"/>
      <c r="CO120" s="688"/>
      <c r="CP120" s="692" t="s">
        <v>469</v>
      </c>
      <c r="CQ120" s="695"/>
      <c r="CR120" s="695"/>
      <c r="CS120" s="695"/>
      <c r="CT120" s="695"/>
      <c r="CU120" s="695"/>
      <c r="CV120" s="695"/>
      <c r="CW120" s="695"/>
      <c r="CX120" s="695"/>
      <c r="CY120" s="695"/>
      <c r="CZ120" s="695"/>
      <c r="DA120" s="695"/>
      <c r="DB120" s="695"/>
      <c r="DC120" s="695"/>
      <c r="DD120" s="695"/>
      <c r="DE120" s="695"/>
      <c r="DF120" s="698"/>
      <c r="DG120" s="632">
        <v>10893287</v>
      </c>
      <c r="DH120" s="640"/>
      <c r="DI120" s="640"/>
      <c r="DJ120" s="640"/>
      <c r="DK120" s="640"/>
      <c r="DL120" s="640">
        <v>10697772</v>
      </c>
      <c r="DM120" s="640"/>
      <c r="DN120" s="640"/>
      <c r="DO120" s="640"/>
      <c r="DP120" s="640"/>
      <c r="DQ120" s="640">
        <v>11637364</v>
      </c>
      <c r="DR120" s="640"/>
      <c r="DS120" s="640"/>
      <c r="DT120" s="640"/>
      <c r="DU120" s="640"/>
      <c r="DV120" s="712">
        <v>61.9</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7"/>
      <c r="AC121" s="447"/>
      <c r="AD121" s="447"/>
      <c r="AE121" s="499"/>
      <c r="AF121" s="515" t="s">
        <v>201</v>
      </c>
      <c r="AG121" s="447"/>
      <c r="AH121" s="447"/>
      <c r="AI121" s="447"/>
      <c r="AJ121" s="499"/>
      <c r="AK121" s="515" t="s">
        <v>201</v>
      </c>
      <c r="AL121" s="447"/>
      <c r="AM121" s="447"/>
      <c r="AN121" s="447"/>
      <c r="AO121" s="499"/>
      <c r="AP121" s="539" t="s">
        <v>201</v>
      </c>
      <c r="AQ121" s="547"/>
      <c r="AR121" s="547"/>
      <c r="AS121" s="547"/>
      <c r="AT121" s="557"/>
      <c r="AU121" s="572"/>
      <c r="AV121" s="581"/>
      <c r="AW121" s="581"/>
      <c r="AX121" s="581"/>
      <c r="AY121" s="592"/>
      <c r="AZ121" s="425" t="s">
        <v>308</v>
      </c>
      <c r="BA121" s="378"/>
      <c r="BB121" s="378"/>
      <c r="BC121" s="378"/>
      <c r="BD121" s="378"/>
      <c r="BE121" s="378"/>
      <c r="BF121" s="378"/>
      <c r="BG121" s="378"/>
      <c r="BH121" s="378"/>
      <c r="BI121" s="378"/>
      <c r="BJ121" s="378"/>
      <c r="BK121" s="378"/>
      <c r="BL121" s="378"/>
      <c r="BM121" s="378"/>
      <c r="BN121" s="378"/>
      <c r="BO121" s="378"/>
      <c r="BP121" s="472"/>
      <c r="BQ121" s="633">
        <v>783949</v>
      </c>
      <c r="BR121" s="641"/>
      <c r="BS121" s="641"/>
      <c r="BT121" s="641"/>
      <c r="BU121" s="641"/>
      <c r="BV121" s="641">
        <v>973733</v>
      </c>
      <c r="BW121" s="641"/>
      <c r="BX121" s="641"/>
      <c r="BY121" s="641"/>
      <c r="BZ121" s="641"/>
      <c r="CA121" s="641">
        <v>851140</v>
      </c>
      <c r="CB121" s="641"/>
      <c r="CC121" s="641"/>
      <c r="CD121" s="641"/>
      <c r="CE121" s="641"/>
      <c r="CF121" s="657">
        <v>4.5</v>
      </c>
      <c r="CG121" s="661"/>
      <c r="CH121" s="661"/>
      <c r="CI121" s="661"/>
      <c r="CJ121" s="661"/>
      <c r="CK121" s="676"/>
      <c r="CL121" s="686"/>
      <c r="CM121" s="686"/>
      <c r="CN121" s="686"/>
      <c r="CO121" s="689"/>
      <c r="CP121" s="693" t="s">
        <v>234</v>
      </c>
      <c r="CQ121" s="403"/>
      <c r="CR121" s="403"/>
      <c r="CS121" s="403"/>
      <c r="CT121" s="403"/>
      <c r="CU121" s="403"/>
      <c r="CV121" s="403"/>
      <c r="CW121" s="403"/>
      <c r="CX121" s="403"/>
      <c r="CY121" s="403"/>
      <c r="CZ121" s="403"/>
      <c r="DA121" s="403"/>
      <c r="DB121" s="403"/>
      <c r="DC121" s="403"/>
      <c r="DD121" s="403"/>
      <c r="DE121" s="403"/>
      <c r="DF121" s="699"/>
      <c r="DG121" s="633">
        <v>4848710</v>
      </c>
      <c r="DH121" s="641"/>
      <c r="DI121" s="641"/>
      <c r="DJ121" s="641"/>
      <c r="DK121" s="641"/>
      <c r="DL121" s="641">
        <v>4425460</v>
      </c>
      <c r="DM121" s="641"/>
      <c r="DN121" s="641"/>
      <c r="DO121" s="641"/>
      <c r="DP121" s="641"/>
      <c r="DQ121" s="641">
        <v>4049836</v>
      </c>
      <c r="DR121" s="641"/>
      <c r="DS121" s="641"/>
      <c r="DT121" s="641"/>
      <c r="DU121" s="641"/>
      <c r="DV121" s="713">
        <v>21.5</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7"/>
      <c r="AC122" s="447"/>
      <c r="AD122" s="447"/>
      <c r="AE122" s="499"/>
      <c r="AF122" s="515" t="s">
        <v>201</v>
      </c>
      <c r="AG122" s="447"/>
      <c r="AH122" s="447"/>
      <c r="AI122" s="447"/>
      <c r="AJ122" s="499"/>
      <c r="AK122" s="515" t="s">
        <v>201</v>
      </c>
      <c r="AL122" s="447"/>
      <c r="AM122" s="447"/>
      <c r="AN122" s="447"/>
      <c r="AO122" s="499"/>
      <c r="AP122" s="539" t="s">
        <v>201</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37219386</v>
      </c>
      <c r="BR122" s="642"/>
      <c r="BS122" s="642"/>
      <c r="BT122" s="642"/>
      <c r="BU122" s="642"/>
      <c r="BV122" s="642">
        <v>36886015</v>
      </c>
      <c r="BW122" s="642"/>
      <c r="BX122" s="642"/>
      <c r="BY122" s="642"/>
      <c r="BZ122" s="642"/>
      <c r="CA122" s="642">
        <v>36510158</v>
      </c>
      <c r="CB122" s="642"/>
      <c r="CC122" s="642"/>
      <c r="CD122" s="642"/>
      <c r="CE122" s="642"/>
      <c r="CF122" s="658">
        <v>194.2</v>
      </c>
      <c r="CG122" s="662"/>
      <c r="CH122" s="662"/>
      <c r="CI122" s="662"/>
      <c r="CJ122" s="662"/>
      <c r="CK122" s="676"/>
      <c r="CL122" s="686"/>
      <c r="CM122" s="686"/>
      <c r="CN122" s="686"/>
      <c r="CO122" s="689"/>
      <c r="CP122" s="693" t="s">
        <v>363</v>
      </c>
      <c r="CQ122" s="403"/>
      <c r="CR122" s="403"/>
      <c r="CS122" s="403"/>
      <c r="CT122" s="403"/>
      <c r="CU122" s="403"/>
      <c r="CV122" s="403"/>
      <c r="CW122" s="403"/>
      <c r="CX122" s="403"/>
      <c r="CY122" s="403"/>
      <c r="CZ122" s="403"/>
      <c r="DA122" s="403"/>
      <c r="DB122" s="403"/>
      <c r="DC122" s="403"/>
      <c r="DD122" s="403"/>
      <c r="DE122" s="403"/>
      <c r="DF122" s="699"/>
      <c r="DG122" s="633">
        <v>2935092</v>
      </c>
      <c r="DH122" s="641"/>
      <c r="DI122" s="641"/>
      <c r="DJ122" s="641"/>
      <c r="DK122" s="641"/>
      <c r="DL122" s="641">
        <v>2790216</v>
      </c>
      <c r="DM122" s="641"/>
      <c r="DN122" s="641"/>
      <c r="DO122" s="641"/>
      <c r="DP122" s="641"/>
      <c r="DQ122" s="641">
        <v>2624453</v>
      </c>
      <c r="DR122" s="641"/>
      <c r="DS122" s="641"/>
      <c r="DT122" s="641"/>
      <c r="DU122" s="641"/>
      <c r="DV122" s="713">
        <v>14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7"/>
      <c r="AC123" s="447"/>
      <c r="AD123" s="447"/>
      <c r="AE123" s="499"/>
      <c r="AF123" s="515" t="s">
        <v>201</v>
      </c>
      <c r="AG123" s="447"/>
      <c r="AH123" s="447"/>
      <c r="AI123" s="447"/>
      <c r="AJ123" s="499"/>
      <c r="AK123" s="515" t="s">
        <v>201</v>
      </c>
      <c r="AL123" s="447"/>
      <c r="AM123" s="447"/>
      <c r="AN123" s="447"/>
      <c r="AO123" s="499"/>
      <c r="AP123" s="539" t="s">
        <v>201</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223</v>
      </c>
      <c r="BP123" s="629"/>
      <c r="BQ123" s="635">
        <v>45209676</v>
      </c>
      <c r="BR123" s="643"/>
      <c r="BS123" s="643"/>
      <c r="BT123" s="643"/>
      <c r="BU123" s="643"/>
      <c r="BV123" s="643">
        <v>44439456</v>
      </c>
      <c r="BW123" s="643"/>
      <c r="BX123" s="643"/>
      <c r="BY123" s="643"/>
      <c r="BZ123" s="643"/>
      <c r="CA123" s="643">
        <v>44019899</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v>1399151</v>
      </c>
      <c r="DH123" s="447"/>
      <c r="DI123" s="447"/>
      <c r="DJ123" s="447"/>
      <c r="DK123" s="499"/>
      <c r="DL123" s="515">
        <v>1358079</v>
      </c>
      <c r="DM123" s="447"/>
      <c r="DN123" s="447"/>
      <c r="DO123" s="447"/>
      <c r="DP123" s="499"/>
      <c r="DQ123" s="515">
        <v>1262877</v>
      </c>
      <c r="DR123" s="447"/>
      <c r="DS123" s="447"/>
      <c r="DT123" s="447"/>
      <c r="DU123" s="499"/>
      <c r="DV123" s="539">
        <v>6.7</v>
      </c>
      <c r="DW123" s="547"/>
      <c r="DX123" s="547"/>
      <c r="DY123" s="547"/>
      <c r="DZ123" s="557"/>
    </row>
    <row r="124" spans="1:130" s="365" customFormat="1" ht="26.25" customHeight="1">
      <c r="A124" s="390"/>
      <c r="B124" s="413"/>
      <c r="C124" s="425" t="s">
        <v>347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7"/>
      <c r="AC124" s="447"/>
      <c r="AD124" s="447"/>
      <c r="AE124" s="499"/>
      <c r="AF124" s="515" t="s">
        <v>201</v>
      </c>
      <c r="AG124" s="447"/>
      <c r="AH124" s="447"/>
      <c r="AI124" s="447"/>
      <c r="AJ124" s="499"/>
      <c r="AK124" s="515" t="s">
        <v>201</v>
      </c>
      <c r="AL124" s="447"/>
      <c r="AM124" s="447"/>
      <c r="AN124" s="447"/>
      <c r="AO124" s="499"/>
      <c r="AP124" s="539" t="s">
        <v>201</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82.2</v>
      </c>
      <c r="BR124" s="644"/>
      <c r="BS124" s="644"/>
      <c r="BT124" s="644"/>
      <c r="BU124" s="644"/>
      <c r="BV124" s="644">
        <v>78.3</v>
      </c>
      <c r="BW124" s="644"/>
      <c r="BX124" s="644"/>
      <c r="BY124" s="644"/>
      <c r="BZ124" s="644"/>
      <c r="CA124" s="644">
        <v>78.7</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v>724723</v>
      </c>
      <c r="DH124" s="489"/>
      <c r="DI124" s="489"/>
      <c r="DJ124" s="489"/>
      <c r="DK124" s="501"/>
      <c r="DL124" s="517">
        <v>782042</v>
      </c>
      <c r="DM124" s="489"/>
      <c r="DN124" s="489"/>
      <c r="DO124" s="489"/>
      <c r="DP124" s="501"/>
      <c r="DQ124" s="517">
        <v>683243</v>
      </c>
      <c r="DR124" s="489"/>
      <c r="DS124" s="489"/>
      <c r="DT124" s="489"/>
      <c r="DU124" s="501"/>
      <c r="DV124" s="714">
        <v>3.6</v>
      </c>
      <c r="DW124" s="716"/>
      <c r="DX124" s="716"/>
      <c r="DY124" s="716"/>
      <c r="DZ124" s="723"/>
    </row>
    <row r="125" spans="1:130" s="365" customFormat="1" ht="26.25" customHeight="1">
      <c r="A125" s="390"/>
      <c r="B125" s="413"/>
      <c r="C125" s="425" t="s">
        <v>491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7"/>
      <c r="AC125" s="447"/>
      <c r="AD125" s="447"/>
      <c r="AE125" s="499"/>
      <c r="AF125" s="515" t="s">
        <v>201</v>
      </c>
      <c r="AG125" s="447"/>
      <c r="AH125" s="447"/>
      <c r="AI125" s="447"/>
      <c r="AJ125" s="499"/>
      <c r="AK125" s="515" t="s">
        <v>201</v>
      </c>
      <c r="AL125" s="447"/>
      <c r="AM125" s="447"/>
      <c r="AN125" s="447"/>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500</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492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6903</v>
      </c>
      <c r="AB126" s="447"/>
      <c r="AC126" s="447"/>
      <c r="AD126" s="447"/>
      <c r="AE126" s="499"/>
      <c r="AF126" s="515">
        <v>6896</v>
      </c>
      <c r="AG126" s="447"/>
      <c r="AH126" s="447"/>
      <c r="AI126" s="447"/>
      <c r="AJ126" s="499"/>
      <c r="AK126" s="515">
        <v>6889</v>
      </c>
      <c r="AL126" s="447"/>
      <c r="AM126" s="447"/>
      <c r="AN126" s="447"/>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7"/>
      <c r="AC127" s="447"/>
      <c r="AD127" s="447"/>
      <c r="AE127" s="499"/>
      <c r="AF127" s="515" t="s">
        <v>201</v>
      </c>
      <c r="AG127" s="447"/>
      <c r="AH127" s="447"/>
      <c r="AI127" s="447"/>
      <c r="AJ127" s="499"/>
      <c r="AK127" s="515" t="s">
        <v>201</v>
      </c>
      <c r="AL127" s="447"/>
      <c r="AM127" s="447"/>
      <c r="AN127" s="447"/>
      <c r="AO127" s="499"/>
      <c r="AP127" s="539" t="s">
        <v>201</v>
      </c>
      <c r="AQ127" s="547"/>
      <c r="AR127" s="547"/>
      <c r="AS127" s="547"/>
      <c r="AT127" s="557"/>
      <c r="AU127" s="378"/>
      <c r="AV127" s="378"/>
      <c r="AW127" s="378"/>
      <c r="AX127" s="584" t="s">
        <v>501</v>
      </c>
      <c r="AY127" s="593"/>
      <c r="AZ127" s="593"/>
      <c r="BA127" s="593"/>
      <c r="BB127" s="593"/>
      <c r="BC127" s="593"/>
      <c r="BD127" s="593"/>
      <c r="BE127" s="610"/>
      <c r="BF127" s="612" t="s">
        <v>452</v>
      </c>
      <c r="BG127" s="593"/>
      <c r="BH127" s="593"/>
      <c r="BI127" s="593"/>
      <c r="BJ127" s="593"/>
      <c r="BK127" s="593"/>
      <c r="BL127" s="610"/>
      <c r="BM127" s="612" t="s">
        <v>430</v>
      </c>
      <c r="BN127" s="593"/>
      <c r="BO127" s="593"/>
      <c r="BP127" s="593"/>
      <c r="BQ127" s="593"/>
      <c r="BR127" s="593"/>
      <c r="BS127" s="610"/>
      <c r="BT127" s="612" t="s">
        <v>421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87766</v>
      </c>
      <c r="AB128" s="487"/>
      <c r="AC128" s="487"/>
      <c r="AD128" s="487"/>
      <c r="AE128" s="498"/>
      <c r="AF128" s="514">
        <v>71893</v>
      </c>
      <c r="AG128" s="487"/>
      <c r="AH128" s="487"/>
      <c r="AI128" s="487"/>
      <c r="AJ128" s="498"/>
      <c r="AK128" s="514">
        <v>85527</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3" t="s">
        <v>201</v>
      </c>
      <c r="BG128" s="617"/>
      <c r="BH128" s="617"/>
      <c r="BI128" s="617"/>
      <c r="BJ128" s="617"/>
      <c r="BK128" s="617"/>
      <c r="BL128" s="623"/>
      <c r="BM128" s="613">
        <v>12.31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410</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22505831</v>
      </c>
      <c r="AB129" s="447"/>
      <c r="AC129" s="447"/>
      <c r="AD129" s="447"/>
      <c r="AE129" s="499"/>
      <c r="AF129" s="515">
        <v>21837166</v>
      </c>
      <c r="AG129" s="447"/>
      <c r="AH129" s="447"/>
      <c r="AI129" s="447"/>
      <c r="AJ129" s="499"/>
      <c r="AK129" s="515">
        <v>22048909</v>
      </c>
      <c r="AL129" s="447"/>
      <c r="AM129" s="447"/>
      <c r="AN129" s="447"/>
      <c r="AO129" s="499"/>
      <c r="AP129" s="542"/>
      <c r="AQ129" s="550"/>
      <c r="AR129" s="550"/>
      <c r="AS129" s="550"/>
      <c r="AT129" s="560"/>
      <c r="AU129" s="576"/>
      <c r="AV129" s="576"/>
      <c r="AW129" s="576"/>
      <c r="AX129" s="585" t="s">
        <v>123</v>
      </c>
      <c r="AY129" s="378"/>
      <c r="AZ129" s="378"/>
      <c r="BA129" s="378"/>
      <c r="BB129" s="378"/>
      <c r="BC129" s="378"/>
      <c r="BD129" s="378"/>
      <c r="BE129" s="472"/>
      <c r="BF129" s="614" t="s">
        <v>201</v>
      </c>
      <c r="BG129" s="618"/>
      <c r="BH129" s="618"/>
      <c r="BI129" s="618"/>
      <c r="BJ129" s="618"/>
      <c r="BK129" s="618"/>
      <c r="BL129" s="624"/>
      <c r="BM129" s="614">
        <v>17.309999999999999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3208144</v>
      </c>
      <c r="AB130" s="447"/>
      <c r="AC130" s="447"/>
      <c r="AD130" s="447"/>
      <c r="AE130" s="499"/>
      <c r="AF130" s="515">
        <v>3211024</v>
      </c>
      <c r="AG130" s="447"/>
      <c r="AH130" s="447"/>
      <c r="AI130" s="447"/>
      <c r="AJ130" s="499"/>
      <c r="AK130" s="515">
        <v>3248903</v>
      </c>
      <c r="AL130" s="447"/>
      <c r="AM130" s="447"/>
      <c r="AN130" s="447"/>
      <c r="AO130" s="499"/>
      <c r="AP130" s="542"/>
      <c r="AQ130" s="550"/>
      <c r="AR130" s="550"/>
      <c r="AS130" s="550"/>
      <c r="AT130" s="560"/>
      <c r="AU130" s="576"/>
      <c r="AV130" s="576"/>
      <c r="AW130" s="576"/>
      <c r="AX130" s="585" t="s">
        <v>441</v>
      </c>
      <c r="AY130" s="378"/>
      <c r="AZ130" s="378"/>
      <c r="BA130" s="378"/>
      <c r="BB130" s="378"/>
      <c r="BC130" s="378"/>
      <c r="BD130" s="378"/>
      <c r="BE130" s="472"/>
      <c r="BF130" s="615">
        <v>9.4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19297687</v>
      </c>
      <c r="AB131" s="489"/>
      <c r="AC131" s="489"/>
      <c r="AD131" s="489"/>
      <c r="AE131" s="501"/>
      <c r="AF131" s="517">
        <v>18626142</v>
      </c>
      <c r="AG131" s="489"/>
      <c r="AH131" s="489"/>
      <c r="AI131" s="489"/>
      <c r="AJ131" s="501"/>
      <c r="AK131" s="517">
        <v>18800006</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78.7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8.2034235500000001</v>
      </c>
      <c r="AB132" s="490"/>
      <c r="AC132" s="490"/>
      <c r="AD132" s="490"/>
      <c r="AE132" s="502"/>
      <c r="AF132" s="518">
        <v>10.52065425</v>
      </c>
      <c r="AG132" s="490"/>
      <c r="AH132" s="490"/>
      <c r="AI132" s="490"/>
      <c r="AJ132" s="502"/>
      <c r="AK132" s="518">
        <v>9.7754596459999998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8.1999999999999993</v>
      </c>
      <c r="AB133" s="491"/>
      <c r="AC133" s="491"/>
      <c r="AD133" s="491"/>
      <c r="AE133" s="503"/>
      <c r="AF133" s="486">
        <v>8.8000000000000007</v>
      </c>
      <c r="AG133" s="491"/>
      <c r="AH133" s="491"/>
      <c r="AI133" s="491"/>
      <c r="AJ133" s="503"/>
      <c r="AK133" s="486">
        <v>9.4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bQ3txBVC9nwoSzG2baT6uuxzfj28XVtJTsxEX4AGXaYMrimVcJrc0ymAi+bCtUjKpGcOUCIo6KF1AN60Z3K8Q==" saltValue="B7UOeMNID/3AuyuW2Sruw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YmT4QqRTPqAqJ270yoJhv5k54qJEpeQHLdufGA5sSTpyLtqjI/gFxwPcXL30ELdb5sDOv1TuiaZwW8ePgf5Hpw==" saltValue="roM3wcEXRqxTThHAMQTsR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uWDkSXG/13urv+jHvoQ2UpaBHs0MP7oSEPIvj0GICmpiClGYt9aJTx1/yvZWUSN0g+Ju+Q1nfR1uhPvfPsdVw==" saltValue="Hf3stpp9SonDvmtuvzNhUQ==" spinCount="100000" sheet="1" objects="1" scenarios="1"/>
  <phoneticPr fontId="5"/>
  <printOptions horizontalCentered="1" verticalCentered="1"/>
  <pageMargins left="0" right="0" top="0" bottom="0" header="0" footer="0"/>
  <pageSetup paperSize="9" scale="48" fitToWidth="1" fitToHeight="1" orientation="landscape" usePrinterDefaults="1"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340</v>
      </c>
      <c r="AL6" s="729"/>
      <c r="AM6" s="729"/>
      <c r="AN6" s="729"/>
    </row>
    <row r="7" spans="1:46" ht="13.5" customHeight="1">
      <c r="A7" s="728"/>
      <c r="AK7" s="740"/>
      <c r="AL7" s="753"/>
      <c r="AM7" s="753"/>
      <c r="AN7" s="770"/>
      <c r="AO7" s="783" t="s">
        <v>89</v>
      </c>
      <c r="AP7" s="795"/>
      <c r="AQ7" s="806" t="s">
        <v>507</v>
      </c>
      <c r="AR7" s="820"/>
    </row>
    <row r="8" spans="1:46" ht="13">
      <c r="A8" s="728"/>
      <c r="AK8" s="741"/>
      <c r="AL8" s="754"/>
      <c r="AM8" s="754"/>
      <c r="AN8" s="771"/>
      <c r="AO8" s="784"/>
      <c r="AP8" s="796" t="s">
        <v>508</v>
      </c>
      <c r="AQ8" s="807" t="s">
        <v>509</v>
      </c>
      <c r="AR8" s="821" t="s">
        <v>510</v>
      </c>
    </row>
    <row r="9" spans="1:46" ht="13">
      <c r="A9" s="728"/>
      <c r="AK9" s="742" t="s">
        <v>511</v>
      </c>
      <c r="AL9" s="755"/>
      <c r="AM9" s="755"/>
      <c r="AN9" s="772"/>
      <c r="AO9" s="785">
        <v>6276923</v>
      </c>
      <c r="AP9" s="785">
        <v>93956</v>
      </c>
      <c r="AQ9" s="808">
        <v>73824</v>
      </c>
      <c r="AR9" s="822">
        <v>27.3</v>
      </c>
    </row>
    <row r="10" spans="1:46" ht="13.5" customHeight="1">
      <c r="A10" s="728"/>
      <c r="AK10" s="742" t="s">
        <v>208</v>
      </c>
      <c r="AL10" s="755"/>
      <c r="AM10" s="755"/>
      <c r="AN10" s="772"/>
      <c r="AO10" s="786">
        <v>23927</v>
      </c>
      <c r="AP10" s="786">
        <v>358</v>
      </c>
      <c r="AQ10" s="809">
        <v>6244</v>
      </c>
      <c r="AR10" s="823">
        <v>-94.3</v>
      </c>
    </row>
    <row r="11" spans="1:46" ht="13.5" customHeight="1">
      <c r="A11" s="728"/>
      <c r="AK11" s="742" t="s">
        <v>408</v>
      </c>
      <c r="AL11" s="755"/>
      <c r="AM11" s="755"/>
      <c r="AN11" s="772"/>
      <c r="AO11" s="786">
        <v>150706</v>
      </c>
      <c r="AP11" s="786">
        <v>2256</v>
      </c>
      <c r="AQ11" s="809">
        <v>1048</v>
      </c>
      <c r="AR11" s="823">
        <v>115.3</v>
      </c>
    </row>
    <row r="12" spans="1:46" ht="13.5" customHeight="1">
      <c r="A12" s="728"/>
      <c r="AK12" s="742" t="s">
        <v>134</v>
      </c>
      <c r="AL12" s="755"/>
      <c r="AM12" s="755"/>
      <c r="AN12" s="772"/>
      <c r="AO12" s="786" t="s">
        <v>201</v>
      </c>
      <c r="AP12" s="786" t="s">
        <v>201</v>
      </c>
      <c r="AQ12" s="809">
        <v>8</v>
      </c>
      <c r="AR12" s="823" t="s">
        <v>201</v>
      </c>
    </row>
    <row r="13" spans="1:46" ht="13.5" customHeight="1">
      <c r="A13" s="728"/>
      <c r="AK13" s="742" t="s">
        <v>512</v>
      </c>
      <c r="AL13" s="755"/>
      <c r="AM13" s="755"/>
      <c r="AN13" s="772"/>
      <c r="AO13" s="786">
        <v>213330</v>
      </c>
      <c r="AP13" s="786">
        <v>3193</v>
      </c>
      <c r="AQ13" s="809">
        <v>2350</v>
      </c>
      <c r="AR13" s="823">
        <v>35.9</v>
      </c>
    </row>
    <row r="14" spans="1:46" ht="13.5" customHeight="1">
      <c r="A14" s="728"/>
      <c r="AK14" s="742" t="s">
        <v>513</v>
      </c>
      <c r="AL14" s="755"/>
      <c r="AM14" s="755"/>
      <c r="AN14" s="772"/>
      <c r="AO14" s="786">
        <v>169393</v>
      </c>
      <c r="AP14" s="786">
        <v>2536</v>
      </c>
      <c r="AQ14" s="809">
        <v>1698</v>
      </c>
      <c r="AR14" s="823">
        <v>49.4</v>
      </c>
    </row>
    <row r="15" spans="1:46" ht="13.5" customHeight="1">
      <c r="A15" s="728"/>
      <c r="AK15" s="743" t="s">
        <v>317</v>
      </c>
      <c r="AL15" s="756"/>
      <c r="AM15" s="756"/>
      <c r="AN15" s="773"/>
      <c r="AO15" s="786">
        <v>-182589</v>
      </c>
      <c r="AP15" s="786">
        <v>-2733</v>
      </c>
      <c r="AQ15" s="809">
        <v>-3564</v>
      </c>
      <c r="AR15" s="823">
        <v>-23.3</v>
      </c>
    </row>
    <row r="16" spans="1:46" ht="13">
      <c r="A16" s="728"/>
      <c r="AK16" s="743" t="s">
        <v>279</v>
      </c>
      <c r="AL16" s="756"/>
      <c r="AM16" s="756"/>
      <c r="AN16" s="773"/>
      <c r="AO16" s="786">
        <v>6651690</v>
      </c>
      <c r="AP16" s="786">
        <v>99566</v>
      </c>
      <c r="AQ16" s="809">
        <v>81608</v>
      </c>
      <c r="AR16" s="823">
        <v>22</v>
      </c>
    </row>
    <row r="17" spans="1:46" ht="13">
      <c r="A17" s="728"/>
    </row>
    <row r="18" spans="1:46" ht="13">
      <c r="A18" s="728"/>
      <c r="AQ18" s="801"/>
      <c r="AR18" s="801"/>
    </row>
    <row r="19" spans="1:46" ht="13">
      <c r="A19" s="728"/>
      <c r="AK19" s="363" t="s">
        <v>189</v>
      </c>
    </row>
    <row r="20" spans="1:46" ht="13">
      <c r="A20" s="728"/>
      <c r="AK20" s="744"/>
      <c r="AL20" s="757"/>
      <c r="AM20" s="757"/>
      <c r="AN20" s="774"/>
      <c r="AO20" s="787" t="s">
        <v>515</v>
      </c>
      <c r="AP20" s="797" t="s">
        <v>344</v>
      </c>
      <c r="AQ20" s="810" t="s">
        <v>41</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516</v>
      </c>
      <c r="AL21" s="758"/>
      <c r="AM21" s="758"/>
      <c r="AN21" s="775"/>
      <c r="AO21" s="788">
        <v>10.07</v>
      </c>
      <c r="AP21" s="798">
        <v>7.59</v>
      </c>
      <c r="AQ21" s="811">
        <v>2.48</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517</v>
      </c>
      <c r="AL22" s="758"/>
      <c r="AM22" s="758"/>
      <c r="AN22" s="775"/>
      <c r="AO22" s="789">
        <v>97.7</v>
      </c>
      <c r="AP22" s="799">
        <v>98.2</v>
      </c>
      <c r="AQ22" s="812">
        <v>-0.5</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519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60</v>
      </c>
      <c r="AL29" s="729"/>
      <c r="AM29" s="729"/>
      <c r="AN29" s="729"/>
      <c r="AS29" s="834"/>
    </row>
    <row r="30" spans="1:46" ht="13.5" customHeight="1">
      <c r="A30" s="728"/>
      <c r="AK30" s="740"/>
      <c r="AL30" s="753"/>
      <c r="AM30" s="753"/>
      <c r="AN30" s="770"/>
      <c r="AO30" s="783" t="s">
        <v>89</v>
      </c>
      <c r="AP30" s="795"/>
      <c r="AQ30" s="806" t="s">
        <v>507</v>
      </c>
      <c r="AR30" s="820"/>
    </row>
    <row r="31" spans="1:46" ht="13">
      <c r="A31" s="728"/>
      <c r="AK31" s="741"/>
      <c r="AL31" s="754"/>
      <c r="AM31" s="754"/>
      <c r="AN31" s="771"/>
      <c r="AO31" s="784"/>
      <c r="AP31" s="796" t="s">
        <v>508</v>
      </c>
      <c r="AQ31" s="807" t="s">
        <v>509</v>
      </c>
      <c r="AR31" s="821" t="s">
        <v>510</v>
      </c>
    </row>
    <row r="32" spans="1:46" ht="27" customHeight="1">
      <c r="A32" s="728"/>
      <c r="AK32" s="746" t="s">
        <v>520</v>
      </c>
      <c r="AL32" s="759"/>
      <c r="AM32" s="759"/>
      <c r="AN32" s="776"/>
      <c r="AO32" s="786">
        <v>3409212</v>
      </c>
      <c r="AP32" s="786">
        <v>51031</v>
      </c>
      <c r="AQ32" s="813">
        <v>42992</v>
      </c>
      <c r="AR32" s="823">
        <v>18.7</v>
      </c>
    </row>
    <row r="33" spans="1:46" ht="13.5" customHeight="1">
      <c r="A33" s="728"/>
      <c r="AK33" s="746" t="s">
        <v>521</v>
      </c>
      <c r="AL33" s="759"/>
      <c r="AM33" s="759"/>
      <c r="AN33" s="776"/>
      <c r="AO33" s="786" t="s">
        <v>201</v>
      </c>
      <c r="AP33" s="786" t="s">
        <v>201</v>
      </c>
      <c r="AQ33" s="813" t="s">
        <v>201</v>
      </c>
      <c r="AR33" s="823" t="s">
        <v>201</v>
      </c>
    </row>
    <row r="34" spans="1:46" ht="27" customHeight="1">
      <c r="A34" s="728"/>
      <c r="AK34" s="746" t="s">
        <v>522</v>
      </c>
      <c r="AL34" s="759"/>
      <c r="AM34" s="759"/>
      <c r="AN34" s="776"/>
      <c r="AO34" s="786" t="s">
        <v>201</v>
      </c>
      <c r="AP34" s="786" t="s">
        <v>201</v>
      </c>
      <c r="AQ34" s="813">
        <v>43</v>
      </c>
      <c r="AR34" s="823" t="s">
        <v>201</v>
      </c>
    </row>
    <row r="35" spans="1:46" ht="27" customHeight="1">
      <c r="A35" s="728"/>
      <c r="AK35" s="746" t="s">
        <v>523</v>
      </c>
      <c r="AL35" s="759"/>
      <c r="AM35" s="759"/>
      <c r="AN35" s="776"/>
      <c r="AO35" s="786">
        <v>1524987</v>
      </c>
      <c r="AP35" s="786">
        <v>22827</v>
      </c>
      <c r="AQ35" s="813">
        <v>11969</v>
      </c>
      <c r="AR35" s="823">
        <v>90.7</v>
      </c>
    </row>
    <row r="36" spans="1:46" ht="27" customHeight="1">
      <c r="A36" s="728"/>
      <c r="AK36" s="746" t="s">
        <v>37</v>
      </c>
      <c r="AL36" s="759"/>
      <c r="AM36" s="759"/>
      <c r="AN36" s="776"/>
      <c r="AO36" s="786" t="s">
        <v>201</v>
      </c>
      <c r="AP36" s="786" t="s">
        <v>201</v>
      </c>
      <c r="AQ36" s="813">
        <v>2138</v>
      </c>
      <c r="AR36" s="823" t="s">
        <v>201</v>
      </c>
    </row>
    <row r="37" spans="1:46" ht="13.5" customHeight="1">
      <c r="A37" s="728"/>
      <c r="AK37" s="746" t="s">
        <v>357</v>
      </c>
      <c r="AL37" s="759"/>
      <c r="AM37" s="759"/>
      <c r="AN37" s="776"/>
      <c r="AO37" s="786">
        <v>238018</v>
      </c>
      <c r="AP37" s="786">
        <v>3563</v>
      </c>
      <c r="AQ37" s="813">
        <v>592</v>
      </c>
      <c r="AR37" s="823">
        <v>501.9</v>
      </c>
    </row>
    <row r="38" spans="1:46" ht="27" customHeight="1">
      <c r="A38" s="728"/>
      <c r="AK38" s="747" t="s">
        <v>524</v>
      </c>
      <c r="AL38" s="760"/>
      <c r="AM38" s="760"/>
      <c r="AN38" s="777"/>
      <c r="AO38" s="790" t="s">
        <v>201</v>
      </c>
      <c r="AP38" s="790" t="s">
        <v>201</v>
      </c>
      <c r="AQ38" s="814">
        <v>2</v>
      </c>
      <c r="AR38" s="812" t="s">
        <v>201</v>
      </c>
      <c r="AS38" s="834"/>
    </row>
    <row r="39" spans="1:46" ht="13">
      <c r="A39" s="728"/>
      <c r="AK39" s="747" t="s">
        <v>86</v>
      </c>
      <c r="AL39" s="760"/>
      <c r="AM39" s="760"/>
      <c r="AN39" s="777"/>
      <c r="AO39" s="786">
        <v>-85527</v>
      </c>
      <c r="AP39" s="786">
        <v>-1280</v>
      </c>
      <c r="AQ39" s="813">
        <v>-5777</v>
      </c>
      <c r="AR39" s="823">
        <v>-77.8</v>
      </c>
      <c r="AS39" s="834"/>
    </row>
    <row r="40" spans="1:46" ht="27" customHeight="1">
      <c r="A40" s="728"/>
      <c r="AK40" s="746" t="s">
        <v>525</v>
      </c>
      <c r="AL40" s="759"/>
      <c r="AM40" s="759"/>
      <c r="AN40" s="776"/>
      <c r="AO40" s="786">
        <v>-3248903</v>
      </c>
      <c r="AP40" s="786">
        <v>-48631</v>
      </c>
      <c r="AQ40" s="813">
        <v>-36457</v>
      </c>
      <c r="AR40" s="823">
        <v>33.4</v>
      </c>
      <c r="AS40" s="834"/>
    </row>
    <row r="41" spans="1:46" ht="13">
      <c r="A41" s="728"/>
      <c r="AK41" s="748" t="s">
        <v>398</v>
      </c>
      <c r="AL41" s="761"/>
      <c r="AM41" s="761"/>
      <c r="AN41" s="778"/>
      <c r="AO41" s="786">
        <v>1837787</v>
      </c>
      <c r="AP41" s="786">
        <v>27509</v>
      </c>
      <c r="AQ41" s="813">
        <v>15502</v>
      </c>
      <c r="AR41" s="823">
        <v>77.5</v>
      </c>
      <c r="AS41" s="834"/>
    </row>
    <row r="42" spans="1:46" ht="13">
      <c r="A42" s="728"/>
      <c r="AK42" s="749"/>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526</v>
      </c>
    </row>
    <row r="48" spans="1:46" ht="13">
      <c r="A48" s="728"/>
      <c r="AK48" s="736" t="s">
        <v>527</v>
      </c>
      <c r="AL48" s="736"/>
      <c r="AM48" s="736"/>
      <c r="AN48" s="736"/>
      <c r="AO48" s="736"/>
      <c r="AP48" s="736"/>
      <c r="AQ48" s="800"/>
      <c r="AR48" s="736"/>
    </row>
    <row r="49" spans="1:44" ht="13.5" customHeight="1">
      <c r="A49" s="728"/>
      <c r="AK49" s="750"/>
      <c r="AL49" s="762"/>
      <c r="AM49" s="766" t="s">
        <v>89</v>
      </c>
      <c r="AN49" s="779" t="s">
        <v>453</v>
      </c>
      <c r="AO49" s="791"/>
      <c r="AP49" s="791"/>
      <c r="AQ49" s="791"/>
      <c r="AR49" s="825"/>
    </row>
    <row r="50" spans="1:44" ht="13">
      <c r="A50" s="728"/>
      <c r="AK50" s="751"/>
      <c r="AL50" s="763"/>
      <c r="AM50" s="767"/>
      <c r="AN50" s="780" t="s">
        <v>499</v>
      </c>
      <c r="AO50" s="792" t="s">
        <v>498</v>
      </c>
      <c r="AP50" s="803" t="s">
        <v>528</v>
      </c>
      <c r="AQ50" s="816" t="s">
        <v>391</v>
      </c>
      <c r="AR50" s="826" t="s">
        <v>529</v>
      </c>
    </row>
    <row r="51" spans="1:44" ht="13">
      <c r="A51" s="728"/>
      <c r="AK51" s="750" t="s">
        <v>530</v>
      </c>
      <c r="AL51" s="762"/>
      <c r="AM51" s="768">
        <v>5024034</v>
      </c>
      <c r="AN51" s="781">
        <v>70209</v>
      </c>
      <c r="AO51" s="793">
        <v>5.7</v>
      </c>
      <c r="AP51" s="804">
        <v>62383</v>
      </c>
      <c r="AQ51" s="817">
        <v>14.1</v>
      </c>
      <c r="AR51" s="827">
        <v>-8.4</v>
      </c>
    </row>
    <row r="52" spans="1:44" ht="13">
      <c r="A52" s="728"/>
      <c r="AK52" s="752"/>
      <c r="AL52" s="764" t="s">
        <v>280</v>
      </c>
      <c r="AM52" s="769">
        <v>3387935</v>
      </c>
      <c r="AN52" s="782">
        <v>47345</v>
      </c>
      <c r="AO52" s="794">
        <v>16.5</v>
      </c>
      <c r="AP52" s="805">
        <v>35325</v>
      </c>
      <c r="AQ52" s="818">
        <v>7.6</v>
      </c>
      <c r="AR52" s="828">
        <v>8.9</v>
      </c>
    </row>
    <row r="53" spans="1:44" ht="13">
      <c r="A53" s="728"/>
      <c r="AK53" s="750" t="s">
        <v>486</v>
      </c>
      <c r="AL53" s="762"/>
      <c r="AM53" s="768">
        <v>8433181</v>
      </c>
      <c r="AN53" s="781">
        <v>119750</v>
      </c>
      <c r="AO53" s="793">
        <v>70.599999999999994</v>
      </c>
      <c r="AP53" s="804">
        <v>63812</v>
      </c>
      <c r="AQ53" s="817">
        <v>2.2999999999999998</v>
      </c>
      <c r="AR53" s="827">
        <v>68.3</v>
      </c>
    </row>
    <row r="54" spans="1:44" ht="13">
      <c r="A54" s="728"/>
      <c r="AK54" s="752"/>
      <c r="AL54" s="764" t="s">
        <v>280</v>
      </c>
      <c r="AM54" s="769">
        <v>5857802</v>
      </c>
      <c r="AN54" s="782">
        <v>83180</v>
      </c>
      <c r="AO54" s="794">
        <v>75.7</v>
      </c>
      <c r="AP54" s="805">
        <v>33848</v>
      </c>
      <c r="AQ54" s="818">
        <v>-4.2</v>
      </c>
      <c r="AR54" s="828">
        <v>79.900000000000006</v>
      </c>
    </row>
    <row r="55" spans="1:44" ht="13">
      <c r="A55" s="728"/>
      <c r="AK55" s="750" t="s">
        <v>531</v>
      </c>
      <c r="AL55" s="762"/>
      <c r="AM55" s="768">
        <v>5784398</v>
      </c>
      <c r="AN55" s="781">
        <v>83477</v>
      </c>
      <c r="AO55" s="793">
        <v>-30.3</v>
      </c>
      <c r="AP55" s="804">
        <v>54225</v>
      </c>
      <c r="AQ55" s="817">
        <v>-15</v>
      </c>
      <c r="AR55" s="827">
        <v>-15.3</v>
      </c>
    </row>
    <row r="56" spans="1:44" ht="13">
      <c r="A56" s="728"/>
      <c r="AK56" s="752"/>
      <c r="AL56" s="764" t="s">
        <v>280</v>
      </c>
      <c r="AM56" s="769">
        <v>2507383</v>
      </c>
      <c r="AN56" s="782">
        <v>36185</v>
      </c>
      <c r="AO56" s="794">
        <v>-56.5</v>
      </c>
      <c r="AP56" s="805">
        <v>27337</v>
      </c>
      <c r="AQ56" s="818">
        <v>-19.2</v>
      </c>
      <c r="AR56" s="828">
        <v>-37.299999999999997</v>
      </c>
    </row>
    <row r="57" spans="1:44" ht="13">
      <c r="A57" s="728"/>
      <c r="AK57" s="750" t="s">
        <v>137</v>
      </c>
      <c r="AL57" s="762"/>
      <c r="AM57" s="768">
        <v>4390162</v>
      </c>
      <c r="AN57" s="781">
        <v>64482</v>
      </c>
      <c r="AO57" s="793">
        <v>-22.8</v>
      </c>
      <c r="AP57" s="804">
        <v>54016</v>
      </c>
      <c r="AQ57" s="817">
        <v>-0.4</v>
      </c>
      <c r="AR57" s="827">
        <v>-22.4</v>
      </c>
    </row>
    <row r="58" spans="1:44" ht="13">
      <c r="A58" s="728"/>
      <c r="AK58" s="752"/>
      <c r="AL58" s="764" t="s">
        <v>280</v>
      </c>
      <c r="AM58" s="769">
        <v>2227808</v>
      </c>
      <c r="AN58" s="782">
        <v>32722</v>
      </c>
      <c r="AO58" s="794">
        <v>-9.6</v>
      </c>
      <c r="AP58" s="805">
        <v>28078</v>
      </c>
      <c r="AQ58" s="818">
        <v>2.7</v>
      </c>
      <c r="AR58" s="828">
        <v>-12.3</v>
      </c>
    </row>
    <row r="59" spans="1:44" ht="13">
      <c r="A59" s="728"/>
      <c r="AK59" s="750" t="s">
        <v>532</v>
      </c>
      <c r="AL59" s="762"/>
      <c r="AM59" s="768">
        <v>4722600</v>
      </c>
      <c r="AN59" s="781">
        <v>70690</v>
      </c>
      <c r="AO59" s="793">
        <v>9.6</v>
      </c>
      <c r="AP59" s="804">
        <v>52786</v>
      </c>
      <c r="AQ59" s="817">
        <v>-2.2999999999999998</v>
      </c>
      <c r="AR59" s="827">
        <v>11.9</v>
      </c>
    </row>
    <row r="60" spans="1:44" ht="13">
      <c r="A60" s="728"/>
      <c r="AK60" s="752"/>
      <c r="AL60" s="764" t="s">
        <v>280</v>
      </c>
      <c r="AM60" s="769">
        <v>2430975</v>
      </c>
      <c r="AN60" s="782">
        <v>36388</v>
      </c>
      <c r="AO60" s="794">
        <v>11.2</v>
      </c>
      <c r="AP60" s="805">
        <v>28742</v>
      </c>
      <c r="AQ60" s="818">
        <v>2.4</v>
      </c>
      <c r="AR60" s="828">
        <v>8.8000000000000007</v>
      </c>
    </row>
    <row r="61" spans="1:44" ht="13">
      <c r="A61" s="728"/>
      <c r="AK61" s="750" t="s">
        <v>533</v>
      </c>
      <c r="AL61" s="765"/>
      <c r="AM61" s="768">
        <v>5670875</v>
      </c>
      <c r="AN61" s="781">
        <v>81722</v>
      </c>
      <c r="AO61" s="793">
        <v>6.6</v>
      </c>
      <c r="AP61" s="804">
        <v>57444</v>
      </c>
      <c r="AQ61" s="819">
        <v>-0.3</v>
      </c>
      <c r="AR61" s="827">
        <v>6.9</v>
      </c>
    </row>
    <row r="62" spans="1:44" ht="13">
      <c r="A62" s="728"/>
      <c r="AK62" s="752"/>
      <c r="AL62" s="764" t="s">
        <v>280</v>
      </c>
      <c r="AM62" s="769">
        <v>3282381</v>
      </c>
      <c r="AN62" s="782">
        <v>47164</v>
      </c>
      <c r="AO62" s="794">
        <v>7.5</v>
      </c>
      <c r="AP62" s="805">
        <v>30666</v>
      </c>
      <c r="AQ62" s="818">
        <v>-2.1</v>
      </c>
      <c r="AR62" s="828">
        <v>9.6</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t="13" hidden="1"/>
    <row r="71" spans="1:46" ht="13" hidden="1"/>
    <row r="72" spans="1:46" ht="13" hidden="1"/>
    <row r="73" spans="1:46" ht="13" hidden="1"/>
  </sheetData>
  <sheetProtection algorithmName="SHA-512" hashValue="QkO7xzHoWPOHFHLMjLgwMVffkImOR1DufSMUl0HzltyHfaxwSNqxqR/B4U/lJaG3q4uCLbsVdLl3sI3OOMfCUA==" saltValue="a1w7+Ahlm198iOddm8c+x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oQp3sherwuXSR9mn+YJLqU7uWweXfregkGQAY5DvggK7ee3MVXkaWjwDNqpQ2aHMhdt0J7CTiTIOaM4UU1CDyg==" saltValue="02Sc3LMOIm3IRwROOPQ+2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Efl9pLeGGb2n8sCgGMUn4MTsAkusLb8g+UROOIH72mA1/23lSv/vuWN8iCEW0puGYuaKOgLnsOiDheIclHR5Ig==" saltValue="JvEhzEZzf3rstuoVAs/+j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8</v>
      </c>
      <c r="C46" s="840"/>
      <c r="D46" s="840"/>
      <c r="E46" s="844" t="s">
        <v>17</v>
      </c>
      <c r="F46" s="848" t="s">
        <v>535</v>
      </c>
      <c r="G46" s="852" t="s">
        <v>536</v>
      </c>
      <c r="H46" s="852" t="s">
        <v>537</v>
      </c>
      <c r="I46" s="852" t="s">
        <v>538</v>
      </c>
      <c r="J46" s="857" t="s">
        <v>230</v>
      </c>
    </row>
    <row r="47" spans="2:10" ht="57.75" customHeight="1">
      <c r="B47" s="837"/>
      <c r="C47" s="841" t="s">
        <v>3</v>
      </c>
      <c r="D47" s="841"/>
      <c r="E47" s="845"/>
      <c r="F47" s="849">
        <v>6.53</v>
      </c>
      <c r="G47" s="853">
        <v>5.68</v>
      </c>
      <c r="H47" s="853">
        <v>6.01</v>
      </c>
      <c r="I47" s="853">
        <v>5.14</v>
      </c>
      <c r="J47" s="858">
        <v>5.75</v>
      </c>
    </row>
    <row r="48" spans="2:10" ht="57.75" customHeight="1">
      <c r="B48" s="838"/>
      <c r="C48" s="842" t="s">
        <v>4</v>
      </c>
      <c r="D48" s="842"/>
      <c r="E48" s="846"/>
      <c r="F48" s="850">
        <v>8.2200000000000006</v>
      </c>
      <c r="G48" s="854">
        <v>8.34</v>
      </c>
      <c r="H48" s="854">
        <v>9.61</v>
      </c>
      <c r="I48" s="854">
        <v>8.02</v>
      </c>
      <c r="J48" s="859">
        <v>7.55</v>
      </c>
    </row>
    <row r="49" spans="2:10" ht="57.75" customHeight="1">
      <c r="B49" s="839"/>
      <c r="C49" s="843" t="s">
        <v>16</v>
      </c>
      <c r="D49" s="843"/>
      <c r="E49" s="847"/>
      <c r="F49" s="851">
        <v>2.92</v>
      </c>
      <c r="G49" s="855" t="s">
        <v>539</v>
      </c>
      <c r="H49" s="855">
        <v>4.07</v>
      </c>
      <c r="I49" s="855" t="s">
        <v>518</v>
      </c>
      <c r="J49" s="860">
        <v>0.27</v>
      </c>
    </row>
    <row r="50" spans="2:10" ht="13"/>
  </sheetData>
  <sheetProtection algorithmName="SHA-512" hashValue="0hB7TmV6yFCTgOicISeZufmNW9I2cpjDSI67q0+DHbvjaP6TrECT8ERyclDpXZadsdyNCKumWhkul6VoSZOwrQ==" saltValue="uqvHtTmAELGBwRRoiY4Fd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17</v>
      </c>
      <c r="F33" s="877" t="s">
        <v>535</v>
      </c>
      <c r="G33" s="880" t="s">
        <v>536</v>
      </c>
      <c r="H33" s="880" t="s">
        <v>537</v>
      </c>
      <c r="I33" s="880" t="s">
        <v>538</v>
      </c>
      <c r="J33" s="883" t="s">
        <v>230</v>
      </c>
      <c r="K33" s="861"/>
      <c r="L33" s="861"/>
      <c r="M33" s="861"/>
      <c r="N33" s="861"/>
      <c r="O33" s="861"/>
      <c r="P33" s="861"/>
    </row>
    <row r="34" spans="1:16" ht="39" customHeight="1">
      <c r="A34" s="861"/>
      <c r="B34" s="863"/>
      <c r="C34" s="869" t="s">
        <v>234</v>
      </c>
      <c r="D34" s="869"/>
      <c r="E34" s="874"/>
      <c r="F34" s="878" t="s">
        <v>540</v>
      </c>
      <c r="G34" s="881">
        <v>0</v>
      </c>
      <c r="H34" s="881" t="s">
        <v>219</v>
      </c>
      <c r="I34" s="881" t="s">
        <v>445</v>
      </c>
      <c r="J34" s="884" t="s">
        <v>542</v>
      </c>
      <c r="K34" s="861"/>
      <c r="L34" s="861"/>
      <c r="M34" s="861"/>
      <c r="N34" s="861"/>
      <c r="O34" s="861"/>
      <c r="P34" s="861"/>
    </row>
    <row r="35" spans="1:16" ht="39" customHeight="1">
      <c r="A35" s="861"/>
      <c r="B35" s="864"/>
      <c r="C35" s="870" t="s">
        <v>467</v>
      </c>
      <c r="D35" s="870"/>
      <c r="E35" s="875"/>
      <c r="F35" s="879">
        <v>10.6</v>
      </c>
      <c r="G35" s="882">
        <v>10.34</v>
      </c>
      <c r="H35" s="882">
        <v>11.01</v>
      </c>
      <c r="I35" s="882">
        <v>11.84</v>
      </c>
      <c r="J35" s="885">
        <v>11.84</v>
      </c>
      <c r="K35" s="861"/>
      <c r="L35" s="861"/>
      <c r="M35" s="861"/>
      <c r="N35" s="861"/>
      <c r="O35" s="861"/>
      <c r="P35" s="861"/>
    </row>
    <row r="36" spans="1:16" ht="39" customHeight="1">
      <c r="A36" s="861"/>
      <c r="B36" s="864"/>
      <c r="C36" s="870" t="s">
        <v>269</v>
      </c>
      <c r="D36" s="870"/>
      <c r="E36" s="875"/>
      <c r="F36" s="879">
        <v>8.19</v>
      </c>
      <c r="G36" s="882">
        <v>8.3000000000000007</v>
      </c>
      <c r="H36" s="882">
        <v>9.57</v>
      </c>
      <c r="I36" s="882">
        <v>7.97</v>
      </c>
      <c r="J36" s="885">
        <v>7.44</v>
      </c>
      <c r="K36" s="861"/>
      <c r="L36" s="861"/>
      <c r="M36" s="861"/>
      <c r="N36" s="861"/>
      <c r="O36" s="861"/>
      <c r="P36" s="861"/>
    </row>
    <row r="37" spans="1:16" ht="39" customHeight="1">
      <c r="A37" s="861"/>
      <c r="B37" s="864"/>
      <c r="C37" s="870" t="s">
        <v>464</v>
      </c>
      <c r="D37" s="870"/>
      <c r="E37" s="875"/>
      <c r="F37" s="879">
        <v>1.5699999999999998</v>
      </c>
      <c r="G37" s="882">
        <v>1.48</v>
      </c>
      <c r="H37" s="882">
        <v>1.98</v>
      </c>
      <c r="I37" s="882">
        <v>1.88</v>
      </c>
      <c r="J37" s="885">
        <v>1.44</v>
      </c>
      <c r="K37" s="861"/>
      <c r="L37" s="861"/>
      <c r="M37" s="861"/>
      <c r="N37" s="861"/>
      <c r="O37" s="861"/>
      <c r="P37" s="861"/>
    </row>
    <row r="38" spans="1:16" ht="39" customHeight="1">
      <c r="A38" s="861"/>
      <c r="B38" s="864"/>
      <c r="C38" s="870" t="s">
        <v>240</v>
      </c>
      <c r="D38" s="870"/>
      <c r="E38" s="875"/>
      <c r="F38" s="879">
        <v>0.63</v>
      </c>
      <c r="G38" s="882">
        <v>0.71</v>
      </c>
      <c r="H38" s="882">
        <v>0.79</v>
      </c>
      <c r="I38" s="882">
        <v>0.79</v>
      </c>
      <c r="J38" s="885">
        <v>0.71</v>
      </c>
      <c r="K38" s="861"/>
      <c r="L38" s="861"/>
      <c r="M38" s="861"/>
      <c r="N38" s="861"/>
      <c r="O38" s="861"/>
      <c r="P38" s="861"/>
    </row>
    <row r="39" spans="1:16" ht="39" customHeight="1">
      <c r="A39" s="861"/>
      <c r="B39" s="864"/>
      <c r="C39" s="870" t="s">
        <v>215</v>
      </c>
      <c r="D39" s="870"/>
      <c r="E39" s="875"/>
      <c r="F39" s="879">
        <v>0.88</v>
      </c>
      <c r="G39" s="882">
        <v>0.68</v>
      </c>
      <c r="H39" s="882">
        <v>1.1599999999999999</v>
      </c>
      <c r="I39" s="882">
        <v>0.64</v>
      </c>
      <c r="J39" s="885">
        <v>0.66</v>
      </c>
      <c r="K39" s="861"/>
      <c r="L39" s="861"/>
      <c r="M39" s="861"/>
      <c r="N39" s="861"/>
      <c r="O39" s="861"/>
      <c r="P39" s="861"/>
    </row>
    <row r="40" spans="1:16" ht="39" customHeight="1">
      <c r="A40" s="861"/>
      <c r="B40" s="864"/>
      <c r="C40" s="870" t="s">
        <v>322</v>
      </c>
      <c r="D40" s="870"/>
      <c r="E40" s="875"/>
      <c r="F40" s="879">
        <v>2.e-002</v>
      </c>
      <c r="G40" s="882">
        <v>1.e-002</v>
      </c>
      <c r="H40" s="882">
        <v>0</v>
      </c>
      <c r="I40" s="882">
        <v>2.e-002</v>
      </c>
      <c r="J40" s="885">
        <v>7.0000000000000007e-002</v>
      </c>
      <c r="K40" s="861"/>
      <c r="L40" s="861"/>
      <c r="M40" s="861"/>
      <c r="N40" s="861"/>
      <c r="O40" s="861"/>
      <c r="P40" s="861"/>
    </row>
    <row r="41" spans="1:16" ht="39" customHeight="1">
      <c r="A41" s="861"/>
      <c r="B41" s="864"/>
      <c r="C41" s="870" t="s">
        <v>469</v>
      </c>
      <c r="D41" s="870"/>
      <c r="E41" s="875"/>
      <c r="F41" s="879">
        <v>1.01</v>
      </c>
      <c r="G41" s="882">
        <v>0.65</v>
      </c>
      <c r="H41" s="882">
        <v>0.36</v>
      </c>
      <c r="I41" s="882">
        <v>0.46</v>
      </c>
      <c r="J41" s="885">
        <v>4.e-002</v>
      </c>
      <c r="K41" s="861"/>
      <c r="L41" s="861"/>
      <c r="M41" s="861"/>
      <c r="N41" s="861"/>
      <c r="O41" s="861"/>
      <c r="P41" s="861"/>
    </row>
    <row r="42" spans="1:16" ht="39" customHeight="1">
      <c r="A42" s="861"/>
      <c r="B42" s="865"/>
      <c r="C42" s="870" t="s">
        <v>541</v>
      </c>
      <c r="D42" s="870"/>
      <c r="E42" s="875"/>
      <c r="F42" s="879" t="s">
        <v>201</v>
      </c>
      <c r="G42" s="882" t="s">
        <v>201</v>
      </c>
      <c r="H42" s="882" t="s">
        <v>201</v>
      </c>
      <c r="I42" s="882" t="s">
        <v>201</v>
      </c>
      <c r="J42" s="885" t="s">
        <v>201</v>
      </c>
      <c r="K42" s="861"/>
      <c r="L42" s="861"/>
      <c r="M42" s="861"/>
      <c r="N42" s="861"/>
      <c r="O42" s="861"/>
      <c r="P42" s="861"/>
    </row>
    <row r="43" spans="1:16" ht="39" customHeight="1">
      <c r="A43" s="861"/>
      <c r="B43" s="866"/>
      <c r="C43" s="871" t="s">
        <v>493</v>
      </c>
      <c r="D43" s="871"/>
      <c r="E43" s="876"/>
      <c r="F43" s="851">
        <v>6.e-002</v>
      </c>
      <c r="G43" s="855">
        <v>6.e-002</v>
      </c>
      <c r="H43" s="855">
        <v>5.e-002</v>
      </c>
      <c r="I43" s="855">
        <v>6.e-002</v>
      </c>
      <c r="J43" s="860">
        <v>7.0000000000000007e-002</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6.5">
      <c r="A45" s="861"/>
      <c r="B45" s="861"/>
      <c r="C45" s="861"/>
      <c r="D45" s="861"/>
      <c r="E45" s="861"/>
      <c r="F45" s="861"/>
      <c r="G45" s="861"/>
      <c r="H45" s="861"/>
      <c r="I45" s="861"/>
      <c r="J45" s="861"/>
      <c r="K45" s="861"/>
      <c r="L45" s="861"/>
      <c r="M45" s="861"/>
      <c r="N45" s="861"/>
      <c r="O45" s="861"/>
      <c r="P45" s="861"/>
    </row>
  </sheetData>
  <sheetProtection algorithmName="SHA-512" hashValue="11z5T2qldLtOqMZ/2Ub3H4qJBCryYuoOXowoFN00ruIVtXkuBdVpod5Tha9N48+M25PPfihcFa8Hnk8BLuocLA==" saltValue="bhB72olqdT8FS9v7SU5WT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20</v>
      </c>
      <c r="P43" s="734"/>
      <c r="Q43" s="734"/>
      <c r="R43" s="734"/>
      <c r="S43" s="734"/>
      <c r="T43" s="734"/>
      <c r="U43" s="734"/>
    </row>
    <row r="44" spans="1:21" ht="30.75" customHeight="1">
      <c r="A44" s="734"/>
      <c r="B44" s="886" t="s">
        <v>24</v>
      </c>
      <c r="C44" s="900"/>
      <c r="D44" s="900"/>
      <c r="E44" s="919"/>
      <c r="F44" s="919"/>
      <c r="G44" s="919"/>
      <c r="H44" s="919"/>
      <c r="I44" s="919"/>
      <c r="J44" s="928" t="s">
        <v>17</v>
      </c>
      <c r="K44" s="936" t="s">
        <v>535</v>
      </c>
      <c r="L44" s="945" t="s">
        <v>536</v>
      </c>
      <c r="M44" s="945" t="s">
        <v>537</v>
      </c>
      <c r="N44" s="945" t="s">
        <v>538</v>
      </c>
      <c r="O44" s="954" t="s">
        <v>230</v>
      </c>
      <c r="P44" s="734"/>
      <c r="Q44" s="734"/>
      <c r="R44" s="734"/>
      <c r="S44" s="734"/>
      <c r="T44" s="734"/>
      <c r="U44" s="734"/>
    </row>
    <row r="45" spans="1:21" ht="30.75" customHeight="1">
      <c r="A45" s="734"/>
      <c r="B45" s="887" t="s">
        <v>26</v>
      </c>
      <c r="C45" s="901"/>
      <c r="D45" s="911"/>
      <c r="E45" s="920" t="s">
        <v>23</v>
      </c>
      <c r="F45" s="920"/>
      <c r="G45" s="920"/>
      <c r="H45" s="920"/>
      <c r="I45" s="920"/>
      <c r="J45" s="929"/>
      <c r="K45" s="937">
        <v>3254</v>
      </c>
      <c r="L45" s="946">
        <v>3313</v>
      </c>
      <c r="M45" s="946">
        <v>3411</v>
      </c>
      <c r="N45" s="946">
        <v>3476</v>
      </c>
      <c r="O45" s="955">
        <v>3409</v>
      </c>
      <c r="P45" s="734"/>
      <c r="Q45" s="734"/>
      <c r="R45" s="734"/>
      <c r="S45" s="734"/>
      <c r="T45" s="734"/>
      <c r="U45" s="734"/>
    </row>
    <row r="46" spans="1:21" ht="30.75" customHeight="1">
      <c r="A46" s="734"/>
      <c r="B46" s="888"/>
      <c r="C46" s="902"/>
      <c r="D46" s="912"/>
      <c r="E46" s="921" t="s">
        <v>29</v>
      </c>
      <c r="F46" s="921"/>
      <c r="G46" s="921"/>
      <c r="H46" s="921"/>
      <c r="I46" s="921"/>
      <c r="J46" s="930"/>
      <c r="K46" s="938" t="s">
        <v>201</v>
      </c>
      <c r="L46" s="947" t="s">
        <v>201</v>
      </c>
      <c r="M46" s="947" t="s">
        <v>201</v>
      </c>
      <c r="N46" s="947" t="s">
        <v>201</v>
      </c>
      <c r="O46" s="956" t="s">
        <v>201</v>
      </c>
      <c r="P46" s="734"/>
      <c r="Q46" s="734"/>
      <c r="R46" s="734"/>
      <c r="S46" s="734"/>
      <c r="T46" s="734"/>
      <c r="U46" s="734"/>
    </row>
    <row r="47" spans="1:21" ht="30.75" customHeight="1">
      <c r="A47" s="734"/>
      <c r="B47" s="888"/>
      <c r="C47" s="902"/>
      <c r="D47" s="912"/>
      <c r="E47" s="921" t="s">
        <v>32</v>
      </c>
      <c r="F47" s="921"/>
      <c r="G47" s="921"/>
      <c r="H47" s="921"/>
      <c r="I47" s="921"/>
      <c r="J47" s="930"/>
      <c r="K47" s="938" t="s">
        <v>201</v>
      </c>
      <c r="L47" s="947" t="s">
        <v>201</v>
      </c>
      <c r="M47" s="947" t="s">
        <v>201</v>
      </c>
      <c r="N47" s="947" t="s">
        <v>201</v>
      </c>
      <c r="O47" s="956" t="s">
        <v>201</v>
      </c>
      <c r="P47" s="734"/>
      <c r="Q47" s="734"/>
      <c r="R47" s="734"/>
      <c r="S47" s="734"/>
      <c r="T47" s="734"/>
      <c r="U47" s="734"/>
    </row>
    <row r="48" spans="1:21" ht="30.75" customHeight="1">
      <c r="A48" s="734"/>
      <c r="B48" s="888"/>
      <c r="C48" s="902"/>
      <c r="D48" s="912"/>
      <c r="E48" s="921" t="s">
        <v>38</v>
      </c>
      <c r="F48" s="921"/>
      <c r="G48" s="921"/>
      <c r="H48" s="921"/>
      <c r="I48" s="921"/>
      <c r="J48" s="930"/>
      <c r="K48" s="938">
        <v>1504</v>
      </c>
      <c r="L48" s="947">
        <v>1467</v>
      </c>
      <c r="M48" s="947">
        <v>1461</v>
      </c>
      <c r="N48" s="947">
        <v>1529</v>
      </c>
      <c r="O48" s="956">
        <v>1525</v>
      </c>
      <c r="P48" s="734"/>
      <c r="Q48" s="734"/>
      <c r="R48" s="734"/>
      <c r="S48" s="734"/>
      <c r="T48" s="734"/>
      <c r="U48" s="734"/>
    </row>
    <row r="49" spans="1:21" ht="30.75" customHeight="1">
      <c r="A49" s="734"/>
      <c r="B49" s="888"/>
      <c r="C49" s="902"/>
      <c r="D49" s="912"/>
      <c r="E49" s="921" t="s">
        <v>0</v>
      </c>
      <c r="F49" s="921"/>
      <c r="G49" s="921"/>
      <c r="H49" s="921"/>
      <c r="I49" s="921"/>
      <c r="J49" s="930"/>
      <c r="K49" s="938" t="s">
        <v>201</v>
      </c>
      <c r="L49" s="947" t="s">
        <v>201</v>
      </c>
      <c r="M49" s="947" t="s">
        <v>201</v>
      </c>
      <c r="N49" s="947" t="s">
        <v>201</v>
      </c>
      <c r="O49" s="956" t="s">
        <v>201</v>
      </c>
      <c r="P49" s="734"/>
      <c r="Q49" s="734"/>
      <c r="R49" s="734"/>
      <c r="S49" s="734"/>
      <c r="T49" s="734"/>
      <c r="U49" s="734"/>
    </row>
    <row r="50" spans="1:21" ht="30.75" customHeight="1">
      <c r="A50" s="734"/>
      <c r="B50" s="888"/>
      <c r="C50" s="902"/>
      <c r="D50" s="912"/>
      <c r="E50" s="921" t="s">
        <v>40</v>
      </c>
      <c r="F50" s="921"/>
      <c r="G50" s="921"/>
      <c r="H50" s="921"/>
      <c r="I50" s="921"/>
      <c r="J50" s="930"/>
      <c r="K50" s="938">
        <v>199</v>
      </c>
      <c r="L50" s="947">
        <v>71</v>
      </c>
      <c r="M50" s="947">
        <v>7</v>
      </c>
      <c r="N50" s="947">
        <v>238</v>
      </c>
      <c r="O50" s="956">
        <v>238</v>
      </c>
      <c r="P50" s="734"/>
      <c r="Q50" s="734"/>
      <c r="R50" s="734"/>
      <c r="S50" s="734"/>
      <c r="T50" s="734"/>
      <c r="U50" s="734"/>
    </row>
    <row r="51" spans="1:21" ht="30.75" customHeight="1">
      <c r="A51" s="734"/>
      <c r="B51" s="889"/>
      <c r="C51" s="903"/>
      <c r="D51" s="913"/>
      <c r="E51" s="921" t="s">
        <v>45</v>
      </c>
      <c r="F51" s="921"/>
      <c r="G51" s="921"/>
      <c r="H51" s="921"/>
      <c r="I51" s="921"/>
      <c r="J51" s="930"/>
      <c r="K51" s="938" t="s">
        <v>201</v>
      </c>
      <c r="L51" s="947" t="s">
        <v>201</v>
      </c>
      <c r="M51" s="947" t="s">
        <v>201</v>
      </c>
      <c r="N51" s="947" t="s">
        <v>201</v>
      </c>
      <c r="O51" s="956" t="s">
        <v>201</v>
      </c>
      <c r="P51" s="734"/>
      <c r="Q51" s="734"/>
      <c r="R51" s="734"/>
      <c r="S51" s="734"/>
      <c r="T51" s="734"/>
      <c r="U51" s="734"/>
    </row>
    <row r="52" spans="1:21" ht="30.75" customHeight="1">
      <c r="A52" s="734"/>
      <c r="B52" s="890" t="s">
        <v>47</v>
      </c>
      <c r="C52" s="904"/>
      <c r="D52" s="913"/>
      <c r="E52" s="921" t="s">
        <v>48</v>
      </c>
      <c r="F52" s="921"/>
      <c r="G52" s="921"/>
      <c r="H52" s="921"/>
      <c r="I52" s="921"/>
      <c r="J52" s="930"/>
      <c r="K52" s="938">
        <v>3377</v>
      </c>
      <c r="L52" s="947">
        <v>3380</v>
      </c>
      <c r="M52" s="947">
        <v>3287</v>
      </c>
      <c r="N52" s="947">
        <v>3276</v>
      </c>
      <c r="O52" s="956">
        <v>3334</v>
      </c>
      <c r="P52" s="734"/>
      <c r="Q52" s="734"/>
      <c r="R52" s="734"/>
      <c r="S52" s="734"/>
      <c r="T52" s="734"/>
      <c r="U52" s="734"/>
    </row>
    <row r="53" spans="1:21" ht="30.75" customHeight="1">
      <c r="A53" s="734"/>
      <c r="B53" s="891" t="s">
        <v>49</v>
      </c>
      <c r="C53" s="905"/>
      <c r="D53" s="914"/>
      <c r="E53" s="922" t="s">
        <v>52</v>
      </c>
      <c r="F53" s="922"/>
      <c r="G53" s="922"/>
      <c r="H53" s="922"/>
      <c r="I53" s="922"/>
      <c r="J53" s="931"/>
      <c r="K53" s="939">
        <v>1580</v>
      </c>
      <c r="L53" s="948">
        <v>1471</v>
      </c>
      <c r="M53" s="948">
        <v>1592</v>
      </c>
      <c r="N53" s="948">
        <v>1967</v>
      </c>
      <c r="O53" s="957">
        <v>1838</v>
      </c>
      <c r="P53" s="734"/>
      <c r="Q53" s="734"/>
      <c r="R53" s="734"/>
      <c r="S53" s="734"/>
      <c r="T53" s="734"/>
      <c r="U53" s="734"/>
    </row>
    <row r="54" spans="1:21" ht="24" customHeight="1">
      <c r="A54" s="734"/>
      <c r="B54" s="892"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5</v>
      </c>
      <c r="C56" s="906"/>
      <c r="D56" s="906"/>
      <c r="E56" s="906"/>
      <c r="F56" s="906"/>
      <c r="G56" s="906"/>
      <c r="H56" s="906"/>
      <c r="I56" s="906"/>
      <c r="J56" s="906"/>
      <c r="K56" s="940"/>
      <c r="L56" s="940"/>
      <c r="M56" s="940"/>
      <c r="N56" s="940"/>
      <c r="O56" s="958" t="s">
        <v>25</v>
      </c>
      <c r="P56" s="734"/>
      <c r="Q56" s="734"/>
      <c r="R56" s="734"/>
      <c r="S56" s="734"/>
      <c r="T56" s="734"/>
      <c r="U56" s="734"/>
    </row>
    <row r="57" spans="1:21" ht="31.5" customHeight="1">
      <c r="A57" s="734"/>
      <c r="B57" s="894"/>
      <c r="C57" s="907"/>
      <c r="D57" s="907"/>
      <c r="E57" s="923"/>
      <c r="F57" s="923"/>
      <c r="G57" s="923"/>
      <c r="H57" s="923"/>
      <c r="I57" s="923"/>
      <c r="J57" s="932" t="s">
        <v>17</v>
      </c>
      <c r="K57" s="941" t="s">
        <v>535</v>
      </c>
      <c r="L57" s="949" t="s">
        <v>536</v>
      </c>
      <c r="M57" s="949" t="s">
        <v>537</v>
      </c>
      <c r="N57" s="949" t="s">
        <v>538</v>
      </c>
      <c r="O57" s="959" t="s">
        <v>230</v>
      </c>
      <c r="P57" s="734"/>
      <c r="Q57" s="734"/>
      <c r="R57" s="734"/>
      <c r="S57" s="734"/>
      <c r="T57" s="734"/>
      <c r="U57" s="734"/>
    </row>
    <row r="58" spans="1:21" ht="31.5" customHeight="1">
      <c r="B58" s="895" t="s">
        <v>62</v>
      </c>
      <c r="C58" s="908"/>
      <c r="D58" s="915" t="s">
        <v>65</v>
      </c>
      <c r="E58" s="924"/>
      <c r="F58" s="924"/>
      <c r="G58" s="924"/>
      <c r="H58" s="924"/>
      <c r="I58" s="924"/>
      <c r="J58" s="933"/>
      <c r="K58" s="942"/>
      <c r="L58" s="950"/>
      <c r="M58" s="950"/>
      <c r="N58" s="950"/>
      <c r="O58" s="960"/>
    </row>
    <row r="59" spans="1:21" ht="31.5" customHeight="1">
      <c r="B59" s="896"/>
      <c r="C59" s="909"/>
      <c r="D59" s="916" t="s">
        <v>12</v>
      </c>
      <c r="E59" s="925"/>
      <c r="F59" s="925"/>
      <c r="G59" s="925"/>
      <c r="H59" s="925"/>
      <c r="I59" s="925"/>
      <c r="J59" s="934"/>
      <c r="K59" s="943"/>
      <c r="L59" s="951"/>
      <c r="M59" s="951"/>
      <c r="N59" s="951"/>
      <c r="O59" s="961"/>
    </row>
    <row r="60" spans="1:21" ht="31.5" customHeight="1">
      <c r="B60" s="897"/>
      <c r="C60" s="910"/>
      <c r="D60" s="917" t="s">
        <v>67</v>
      </c>
      <c r="E60" s="926"/>
      <c r="F60" s="926"/>
      <c r="G60" s="926"/>
      <c r="H60" s="926"/>
      <c r="I60" s="926"/>
      <c r="J60" s="935"/>
      <c r="K60" s="944"/>
      <c r="L60" s="952"/>
      <c r="M60" s="952"/>
      <c r="N60" s="952"/>
      <c r="O60" s="962"/>
    </row>
    <row r="61" spans="1:21" ht="24" customHeight="1">
      <c r="B61" s="898"/>
      <c r="C61" s="898"/>
      <c r="D61" s="918" t="s">
        <v>46</v>
      </c>
      <c r="E61" s="927"/>
      <c r="F61" s="927"/>
      <c r="G61" s="927"/>
      <c r="H61" s="927"/>
      <c r="I61" s="927"/>
      <c r="J61" s="927"/>
      <c r="K61" s="927"/>
      <c r="L61" s="927"/>
      <c r="M61" s="927"/>
      <c r="N61" s="927"/>
      <c r="O61" s="927"/>
    </row>
    <row r="62" spans="1:21" ht="24" customHeight="1">
      <c r="B62" s="899"/>
      <c r="C62" s="899"/>
      <c r="D62" s="918" t="s">
        <v>39</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ePSKsSC9C98yw4IRGf/esO8FiOokJSi+93ILEewanb3qIESz/Fsf8kjqQ/+tEXkiBLK9ybwnFtOZwsO1X4g/Pw==" saltValue="lKQ201tmm5kTDKw//9kH9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20</v>
      </c>
    </row>
    <row r="40" spans="2:13" ht="27.75" customHeight="1">
      <c r="B40" s="886" t="s">
        <v>24</v>
      </c>
      <c r="C40" s="900"/>
      <c r="D40" s="900"/>
      <c r="E40" s="919"/>
      <c r="F40" s="919"/>
      <c r="G40" s="919"/>
      <c r="H40" s="928" t="s">
        <v>17</v>
      </c>
      <c r="I40" s="936" t="s">
        <v>535</v>
      </c>
      <c r="J40" s="945" t="s">
        <v>536</v>
      </c>
      <c r="K40" s="945" t="s">
        <v>537</v>
      </c>
      <c r="L40" s="945" t="s">
        <v>538</v>
      </c>
      <c r="M40" s="978" t="s">
        <v>230</v>
      </c>
    </row>
    <row r="41" spans="2:13" ht="27.75" customHeight="1">
      <c r="B41" s="887" t="s">
        <v>34</v>
      </c>
      <c r="C41" s="901"/>
      <c r="D41" s="911"/>
      <c r="E41" s="967" t="s">
        <v>54</v>
      </c>
      <c r="F41" s="967"/>
      <c r="G41" s="967"/>
      <c r="H41" s="973"/>
      <c r="I41" s="937">
        <v>30714</v>
      </c>
      <c r="J41" s="946">
        <v>33092</v>
      </c>
      <c r="K41" s="946">
        <v>32122</v>
      </c>
      <c r="L41" s="946">
        <v>30763</v>
      </c>
      <c r="M41" s="955">
        <v>30309</v>
      </c>
    </row>
    <row r="42" spans="2:13" ht="27.75" customHeight="1">
      <c r="B42" s="888"/>
      <c r="C42" s="902"/>
      <c r="D42" s="912"/>
      <c r="E42" s="968" t="s">
        <v>73</v>
      </c>
      <c r="F42" s="968"/>
      <c r="G42" s="968"/>
      <c r="H42" s="974"/>
      <c r="I42" s="938">
        <v>91</v>
      </c>
      <c r="J42" s="947">
        <v>2332</v>
      </c>
      <c r="K42" s="947">
        <v>2325</v>
      </c>
      <c r="L42" s="947">
        <v>2087</v>
      </c>
      <c r="M42" s="956">
        <v>1849</v>
      </c>
    </row>
    <row r="43" spans="2:13" ht="27.75" customHeight="1">
      <c r="B43" s="888"/>
      <c r="C43" s="902"/>
      <c r="D43" s="912"/>
      <c r="E43" s="968" t="s">
        <v>74</v>
      </c>
      <c r="F43" s="968"/>
      <c r="G43" s="968"/>
      <c r="H43" s="974"/>
      <c r="I43" s="938">
        <v>21122</v>
      </c>
      <c r="J43" s="947">
        <v>20668</v>
      </c>
      <c r="K43" s="947">
        <v>20801</v>
      </c>
      <c r="L43" s="947">
        <v>20054</v>
      </c>
      <c r="M43" s="956">
        <v>20258</v>
      </c>
    </row>
    <row r="44" spans="2:13" ht="27.75" customHeight="1">
      <c r="B44" s="888"/>
      <c r="C44" s="902"/>
      <c r="D44" s="912"/>
      <c r="E44" s="968" t="s">
        <v>76</v>
      </c>
      <c r="F44" s="968"/>
      <c r="G44" s="968"/>
      <c r="H44" s="974"/>
      <c r="I44" s="938" t="s">
        <v>201</v>
      </c>
      <c r="J44" s="947" t="s">
        <v>201</v>
      </c>
      <c r="K44" s="947" t="s">
        <v>201</v>
      </c>
      <c r="L44" s="947" t="s">
        <v>201</v>
      </c>
      <c r="M44" s="956" t="s">
        <v>201</v>
      </c>
    </row>
    <row r="45" spans="2:13" ht="27.75" customHeight="1">
      <c r="B45" s="888"/>
      <c r="C45" s="902"/>
      <c r="D45" s="912"/>
      <c r="E45" s="968" t="s">
        <v>78</v>
      </c>
      <c r="F45" s="968"/>
      <c r="G45" s="968"/>
      <c r="H45" s="974"/>
      <c r="I45" s="938">
        <v>5795</v>
      </c>
      <c r="J45" s="947">
        <v>5836</v>
      </c>
      <c r="K45" s="947">
        <v>5838</v>
      </c>
      <c r="L45" s="947">
        <v>6130</v>
      </c>
      <c r="M45" s="956">
        <v>6414</v>
      </c>
    </row>
    <row r="46" spans="2:13" ht="27.75" customHeight="1">
      <c r="B46" s="888"/>
      <c r="C46" s="902"/>
      <c r="D46" s="913"/>
      <c r="E46" s="968" t="s">
        <v>77</v>
      </c>
      <c r="F46" s="968"/>
      <c r="G46" s="968"/>
      <c r="H46" s="974"/>
      <c r="I46" s="938" t="s">
        <v>201</v>
      </c>
      <c r="J46" s="947" t="s">
        <v>201</v>
      </c>
      <c r="K46" s="947" t="s">
        <v>201</v>
      </c>
      <c r="L46" s="947" t="s">
        <v>201</v>
      </c>
      <c r="M46" s="956" t="s">
        <v>201</v>
      </c>
    </row>
    <row r="47" spans="2:13" ht="27.75" customHeight="1">
      <c r="B47" s="888"/>
      <c r="C47" s="902"/>
      <c r="D47" s="965"/>
      <c r="E47" s="969" t="s">
        <v>80</v>
      </c>
      <c r="F47" s="972"/>
      <c r="G47" s="972"/>
      <c r="H47" s="975"/>
      <c r="I47" s="938" t="s">
        <v>201</v>
      </c>
      <c r="J47" s="947" t="s">
        <v>201</v>
      </c>
      <c r="K47" s="947" t="s">
        <v>201</v>
      </c>
      <c r="L47" s="947" t="s">
        <v>201</v>
      </c>
      <c r="M47" s="956" t="s">
        <v>201</v>
      </c>
    </row>
    <row r="48" spans="2:13" ht="27.75" customHeight="1">
      <c r="B48" s="888"/>
      <c r="C48" s="902"/>
      <c r="D48" s="912"/>
      <c r="E48" s="968" t="s">
        <v>85</v>
      </c>
      <c r="F48" s="968"/>
      <c r="G48" s="968"/>
      <c r="H48" s="974"/>
      <c r="I48" s="938" t="s">
        <v>201</v>
      </c>
      <c r="J48" s="947" t="s">
        <v>201</v>
      </c>
      <c r="K48" s="947" t="s">
        <v>201</v>
      </c>
      <c r="L48" s="947" t="s">
        <v>201</v>
      </c>
      <c r="M48" s="956" t="s">
        <v>201</v>
      </c>
    </row>
    <row r="49" spans="2:13" ht="27.75" customHeight="1">
      <c r="B49" s="889"/>
      <c r="C49" s="903"/>
      <c r="D49" s="912"/>
      <c r="E49" s="968" t="s">
        <v>91</v>
      </c>
      <c r="F49" s="968"/>
      <c r="G49" s="968"/>
      <c r="H49" s="974"/>
      <c r="I49" s="938" t="s">
        <v>201</v>
      </c>
      <c r="J49" s="947" t="s">
        <v>201</v>
      </c>
      <c r="K49" s="947" t="s">
        <v>201</v>
      </c>
      <c r="L49" s="947" t="s">
        <v>201</v>
      </c>
      <c r="M49" s="956" t="s">
        <v>201</v>
      </c>
    </row>
    <row r="50" spans="2:13" ht="27.75" customHeight="1">
      <c r="B50" s="963" t="s">
        <v>93</v>
      </c>
      <c r="C50" s="964"/>
      <c r="D50" s="966"/>
      <c r="E50" s="968" t="s">
        <v>95</v>
      </c>
      <c r="F50" s="968"/>
      <c r="G50" s="968"/>
      <c r="H50" s="974"/>
      <c r="I50" s="938">
        <v>7834</v>
      </c>
      <c r="J50" s="947">
        <v>7231</v>
      </c>
      <c r="K50" s="947">
        <v>7206</v>
      </c>
      <c r="L50" s="947">
        <v>6580</v>
      </c>
      <c r="M50" s="956">
        <v>6659</v>
      </c>
    </row>
    <row r="51" spans="2:13" ht="27.75" customHeight="1">
      <c r="B51" s="888"/>
      <c r="C51" s="902"/>
      <c r="D51" s="912"/>
      <c r="E51" s="968" t="s">
        <v>98</v>
      </c>
      <c r="F51" s="968"/>
      <c r="G51" s="968"/>
      <c r="H51" s="974"/>
      <c r="I51" s="938">
        <v>933</v>
      </c>
      <c r="J51" s="947">
        <v>887</v>
      </c>
      <c r="K51" s="947">
        <v>784</v>
      </c>
      <c r="L51" s="947">
        <v>974</v>
      </c>
      <c r="M51" s="956">
        <v>851</v>
      </c>
    </row>
    <row r="52" spans="2:13" ht="27.75" customHeight="1">
      <c r="B52" s="889"/>
      <c r="C52" s="903"/>
      <c r="D52" s="912"/>
      <c r="E52" s="968" t="s">
        <v>42</v>
      </c>
      <c r="F52" s="968"/>
      <c r="G52" s="968"/>
      <c r="H52" s="974"/>
      <c r="I52" s="938">
        <v>35720</v>
      </c>
      <c r="J52" s="947">
        <v>37465</v>
      </c>
      <c r="K52" s="947">
        <v>37219</v>
      </c>
      <c r="L52" s="947">
        <v>36886</v>
      </c>
      <c r="M52" s="956">
        <v>36510</v>
      </c>
    </row>
    <row r="53" spans="2:13" ht="27.75" customHeight="1">
      <c r="B53" s="891" t="s">
        <v>49</v>
      </c>
      <c r="C53" s="905"/>
      <c r="D53" s="914"/>
      <c r="E53" s="970" t="s">
        <v>100</v>
      </c>
      <c r="F53" s="970"/>
      <c r="G53" s="970"/>
      <c r="H53" s="976"/>
      <c r="I53" s="939">
        <v>13235</v>
      </c>
      <c r="J53" s="948">
        <v>16346</v>
      </c>
      <c r="K53" s="948">
        <v>15876</v>
      </c>
      <c r="L53" s="948">
        <v>14595</v>
      </c>
      <c r="M53" s="957">
        <v>14810</v>
      </c>
    </row>
    <row r="54" spans="2:13" ht="27.75" customHeight="1">
      <c r="B54" s="892"/>
      <c r="C54" s="867"/>
      <c r="D54" s="867"/>
      <c r="E54" s="971"/>
      <c r="F54" s="971"/>
      <c r="G54" s="971"/>
      <c r="H54" s="971"/>
      <c r="I54" s="977"/>
      <c r="J54" s="977"/>
      <c r="K54" s="977"/>
      <c r="L54" s="977"/>
      <c r="M54" s="977"/>
    </row>
    <row r="55" spans="2:13" ht="13"/>
  </sheetData>
  <sheetProtection algorithmName="SHA-512" hashValue="ZDg7tsHJTV1tG07Icn1NZeF4hs9sXdqAHc8sRAaRp1A59+57rzvMVHluGhyUtTn+Is1egAA0pJsFhl+P0JS+Tg==" saltValue="J/vSHbSgMdjZYrnCtgFB3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96</v>
      </c>
    </row>
    <row r="54" spans="2:8" ht="29.25" customHeight="1">
      <c r="B54" s="979" t="s">
        <v>8</v>
      </c>
      <c r="C54" s="985"/>
      <c r="D54" s="985"/>
      <c r="E54" s="994" t="s">
        <v>17</v>
      </c>
      <c r="F54" s="1001" t="s">
        <v>537</v>
      </c>
      <c r="G54" s="1001" t="s">
        <v>538</v>
      </c>
      <c r="H54" s="1009" t="s">
        <v>230</v>
      </c>
    </row>
    <row r="55" spans="2:8" ht="52.5" customHeight="1">
      <c r="B55" s="980"/>
      <c r="C55" s="986" t="s">
        <v>104</v>
      </c>
      <c r="D55" s="986"/>
      <c r="E55" s="995"/>
      <c r="F55" s="1002">
        <v>1354</v>
      </c>
      <c r="G55" s="1002">
        <v>1122</v>
      </c>
      <c r="H55" s="1010">
        <v>1269</v>
      </c>
    </row>
    <row r="56" spans="2:8" ht="52.5" customHeight="1">
      <c r="B56" s="981"/>
      <c r="C56" s="987" t="s">
        <v>108</v>
      </c>
      <c r="D56" s="987"/>
      <c r="E56" s="996"/>
      <c r="F56" s="1003">
        <v>696</v>
      </c>
      <c r="G56" s="1003">
        <v>696</v>
      </c>
      <c r="H56" s="1011">
        <v>791</v>
      </c>
    </row>
    <row r="57" spans="2:8" ht="53.25" customHeight="1">
      <c r="B57" s="981"/>
      <c r="C57" s="988" t="s">
        <v>70</v>
      </c>
      <c r="D57" s="988"/>
      <c r="E57" s="997"/>
      <c r="F57" s="1004">
        <v>5857</v>
      </c>
      <c r="G57" s="1004">
        <v>5019</v>
      </c>
      <c r="H57" s="1012">
        <v>4692</v>
      </c>
    </row>
    <row r="58" spans="2:8" ht="45.75" customHeight="1">
      <c r="B58" s="982"/>
      <c r="C58" s="989" t="s">
        <v>496</v>
      </c>
      <c r="D58" s="992"/>
      <c r="E58" s="998"/>
      <c r="F58" s="1005">
        <v>2112</v>
      </c>
      <c r="G58" s="1005">
        <v>2039</v>
      </c>
      <c r="H58" s="1013">
        <v>1970</v>
      </c>
    </row>
    <row r="59" spans="2:8" ht="45.75" customHeight="1">
      <c r="B59" s="982"/>
      <c r="C59" s="989" t="s">
        <v>548</v>
      </c>
      <c r="D59" s="992"/>
      <c r="E59" s="998"/>
      <c r="F59" s="1005">
        <v>1312</v>
      </c>
      <c r="G59" s="1005">
        <v>1224</v>
      </c>
      <c r="H59" s="1013">
        <v>1090</v>
      </c>
    </row>
    <row r="60" spans="2:8" ht="45.75" customHeight="1">
      <c r="B60" s="982"/>
      <c r="C60" s="989" t="s">
        <v>549</v>
      </c>
      <c r="D60" s="992"/>
      <c r="E60" s="998"/>
      <c r="F60" s="1005">
        <v>687</v>
      </c>
      <c r="G60" s="1005">
        <v>690</v>
      </c>
      <c r="H60" s="1013">
        <v>691</v>
      </c>
    </row>
    <row r="61" spans="2:8" ht="45.75" customHeight="1">
      <c r="B61" s="982"/>
      <c r="C61" s="989" t="s">
        <v>173</v>
      </c>
      <c r="D61" s="992"/>
      <c r="E61" s="998"/>
      <c r="F61" s="1005">
        <v>364</v>
      </c>
      <c r="G61" s="1005">
        <v>263</v>
      </c>
      <c r="H61" s="1013">
        <v>208</v>
      </c>
    </row>
    <row r="62" spans="2:8" ht="45.75" customHeight="1">
      <c r="B62" s="983"/>
      <c r="C62" s="990" t="s">
        <v>550</v>
      </c>
      <c r="D62" s="993"/>
      <c r="E62" s="999"/>
      <c r="F62" s="1006">
        <v>235</v>
      </c>
      <c r="G62" s="1006">
        <v>195</v>
      </c>
      <c r="H62" s="1014">
        <v>195</v>
      </c>
    </row>
    <row r="63" spans="2:8" ht="52.5" customHeight="1">
      <c r="B63" s="984"/>
      <c r="C63" s="991" t="s">
        <v>114</v>
      </c>
      <c r="D63" s="991"/>
      <c r="E63" s="1000"/>
      <c r="F63" s="1007">
        <v>7907</v>
      </c>
      <c r="G63" s="1007">
        <v>6838</v>
      </c>
      <c r="H63" s="1015">
        <v>6751</v>
      </c>
    </row>
    <row r="64" spans="2:8" ht="13"/>
  </sheetData>
  <sheetProtection algorithmName="SHA-512" hashValue="n5WLebRNI+pyN6Iim81jAij/tD0zZd/I3FXb/m9p5OVL9GBhNh+73//2A1SzXTKMVAT5aHNmakcKdcUd9iZeGw==" saltValue="DBsChjfYUq8l4CPEIADaw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16" customWidth="1"/>
    <col min="2" max="8" width="13.375" style="1016" customWidth="1"/>
    <col min="9" max="16384" width="11.125" style="1016"/>
  </cols>
  <sheetData>
    <row r="1" spans="1:8">
      <c r="A1" s="750"/>
      <c r="B1" s="762"/>
      <c r="C1" s="766"/>
      <c r="D1" s="779"/>
      <c r="E1" s="791"/>
      <c r="F1" s="791"/>
      <c r="G1" s="791"/>
      <c r="H1" s="825"/>
    </row>
    <row r="2" spans="1:8">
      <c r="A2" s="751"/>
      <c r="B2" s="763"/>
      <c r="C2" s="1023"/>
      <c r="D2" s="780" t="s">
        <v>83</v>
      </c>
      <c r="E2" s="792"/>
      <c r="F2" s="1031" t="s">
        <v>534</v>
      </c>
      <c r="G2" s="816"/>
      <c r="H2" s="826"/>
    </row>
    <row r="3" spans="1:8">
      <c r="A3" s="780" t="s">
        <v>530</v>
      </c>
      <c r="B3" s="765"/>
      <c r="C3" s="1024"/>
      <c r="D3" s="1027">
        <v>70209</v>
      </c>
      <c r="E3" s="1029"/>
      <c r="F3" s="1032">
        <v>62383</v>
      </c>
      <c r="G3" s="1034"/>
      <c r="H3" s="1037"/>
    </row>
    <row r="4" spans="1:8">
      <c r="A4" s="752"/>
      <c r="B4" s="764"/>
      <c r="C4" s="1025"/>
      <c r="D4" s="1028">
        <v>47345</v>
      </c>
      <c r="E4" s="1030"/>
      <c r="F4" s="1033">
        <v>35325</v>
      </c>
      <c r="G4" s="1035"/>
      <c r="H4" s="1038"/>
    </row>
    <row r="5" spans="1:8">
      <c r="A5" s="780" t="s">
        <v>486</v>
      </c>
      <c r="B5" s="765"/>
      <c r="C5" s="1024"/>
      <c r="D5" s="1027">
        <v>119750</v>
      </c>
      <c r="E5" s="1029"/>
      <c r="F5" s="1032">
        <v>63812</v>
      </c>
      <c r="G5" s="1034"/>
      <c r="H5" s="1037"/>
    </row>
    <row r="6" spans="1:8">
      <c r="A6" s="752"/>
      <c r="B6" s="764"/>
      <c r="C6" s="1025"/>
      <c r="D6" s="1028">
        <v>83180</v>
      </c>
      <c r="E6" s="1030"/>
      <c r="F6" s="1033">
        <v>33848</v>
      </c>
      <c r="G6" s="1035"/>
      <c r="H6" s="1038"/>
    </row>
    <row r="7" spans="1:8">
      <c r="A7" s="780" t="s">
        <v>531</v>
      </c>
      <c r="B7" s="765"/>
      <c r="C7" s="1024"/>
      <c r="D7" s="1027">
        <v>83477</v>
      </c>
      <c r="E7" s="1029"/>
      <c r="F7" s="1032">
        <v>54225</v>
      </c>
      <c r="G7" s="1034"/>
      <c r="H7" s="1037"/>
    </row>
    <row r="8" spans="1:8">
      <c r="A8" s="752"/>
      <c r="B8" s="764"/>
      <c r="C8" s="1025"/>
      <c r="D8" s="1028">
        <v>36185</v>
      </c>
      <c r="E8" s="1030"/>
      <c r="F8" s="1033">
        <v>27337</v>
      </c>
      <c r="G8" s="1035"/>
      <c r="H8" s="1038"/>
    </row>
    <row r="9" spans="1:8">
      <c r="A9" s="780" t="s">
        <v>137</v>
      </c>
      <c r="B9" s="765"/>
      <c r="C9" s="1024"/>
      <c r="D9" s="1027">
        <v>64482</v>
      </c>
      <c r="E9" s="1029"/>
      <c r="F9" s="1032">
        <v>54016</v>
      </c>
      <c r="G9" s="1034"/>
      <c r="H9" s="1037"/>
    </row>
    <row r="10" spans="1:8">
      <c r="A10" s="752"/>
      <c r="B10" s="764"/>
      <c r="C10" s="1025"/>
      <c r="D10" s="1028">
        <v>32722</v>
      </c>
      <c r="E10" s="1030"/>
      <c r="F10" s="1033">
        <v>28078</v>
      </c>
      <c r="G10" s="1035"/>
      <c r="H10" s="1038"/>
    </row>
    <row r="11" spans="1:8">
      <c r="A11" s="780" t="s">
        <v>532</v>
      </c>
      <c r="B11" s="765"/>
      <c r="C11" s="1024"/>
      <c r="D11" s="1027">
        <v>70690</v>
      </c>
      <c r="E11" s="1029"/>
      <c r="F11" s="1032">
        <v>52786</v>
      </c>
      <c r="G11" s="1034"/>
      <c r="H11" s="1037"/>
    </row>
    <row r="12" spans="1:8">
      <c r="A12" s="752"/>
      <c r="B12" s="764"/>
      <c r="C12" s="1026"/>
      <c r="D12" s="1028">
        <v>36388</v>
      </c>
      <c r="E12" s="1030"/>
      <c r="F12" s="1033">
        <v>28742</v>
      </c>
      <c r="G12" s="1035"/>
      <c r="H12" s="1038"/>
    </row>
    <row r="13" spans="1:8">
      <c r="A13" s="780"/>
      <c r="B13" s="765"/>
      <c r="C13" s="1024"/>
      <c r="D13" s="1027">
        <v>81722</v>
      </c>
      <c r="E13" s="1029"/>
      <c r="F13" s="1032">
        <v>57444</v>
      </c>
      <c r="G13" s="1036"/>
      <c r="H13" s="1037"/>
    </row>
    <row r="14" spans="1:8">
      <c r="A14" s="752"/>
      <c r="B14" s="764"/>
      <c r="C14" s="1025"/>
      <c r="D14" s="1028">
        <v>47164</v>
      </c>
      <c r="E14" s="1030"/>
      <c r="F14" s="1033">
        <v>30666</v>
      </c>
      <c r="G14" s="1035"/>
      <c r="H14" s="1038"/>
    </row>
    <row r="17" spans="1:11">
      <c r="A17" s="1016" t="s">
        <v>21</v>
      </c>
    </row>
    <row r="18" spans="1:11">
      <c r="A18" s="1017"/>
      <c r="B18" s="1017" t="str">
        <f>実質収支比率等に係る経年分析!F$46</f>
        <v>R01</v>
      </c>
      <c r="C18" s="1017" t="str">
        <f>実質収支比率等に係る経年分析!G$46</f>
        <v>R02</v>
      </c>
      <c r="D18" s="1017" t="str">
        <f>実質収支比率等に係る経年分析!H$46</f>
        <v>R03</v>
      </c>
      <c r="E18" s="1017" t="str">
        <f>実質収支比率等に係る経年分析!I$46</f>
        <v>R04</v>
      </c>
      <c r="F18" s="1017" t="str">
        <f>実質収支比率等に係る経年分析!J$46</f>
        <v>R05</v>
      </c>
    </row>
    <row r="19" spans="1:11">
      <c r="A19" s="1017" t="s">
        <v>90</v>
      </c>
      <c r="B19" s="1017">
        <f>ROUND(VALUE(SUBSTITUTE(実質収支比率等に係る経年分析!F$48,"▲","-")),2)</f>
        <v>8.2200000000000006</v>
      </c>
      <c r="C19" s="1017">
        <f>ROUND(VALUE(SUBSTITUTE(実質収支比率等に係る経年分析!G$48,"▲","-")),2)</f>
        <v>8.34</v>
      </c>
      <c r="D19" s="1017">
        <f>ROUND(VALUE(SUBSTITUTE(実質収支比率等に係る経年分析!H$48,"▲","-")),2)</f>
        <v>9.61</v>
      </c>
      <c r="E19" s="1017">
        <f>ROUND(VALUE(SUBSTITUTE(実質収支比率等に係る経年分析!I$48,"▲","-")),2)</f>
        <v>8.02</v>
      </c>
      <c r="F19" s="1017">
        <f>ROUND(VALUE(SUBSTITUTE(実質収支比率等に係る経年分析!J$48,"▲","-")),2)</f>
        <v>7.55</v>
      </c>
    </row>
    <row r="20" spans="1:11">
      <c r="A20" s="1017" t="s">
        <v>33</v>
      </c>
      <c r="B20" s="1017">
        <f>ROUND(VALUE(SUBSTITUTE(実質収支比率等に係る経年分析!F$47,"▲","-")),2)</f>
        <v>6.53</v>
      </c>
      <c r="C20" s="1017">
        <f>ROUND(VALUE(SUBSTITUTE(実質収支比率等に係る経年分析!G$47,"▲","-")),2)</f>
        <v>5.68</v>
      </c>
      <c r="D20" s="1017">
        <f>ROUND(VALUE(SUBSTITUTE(実質収支比率等に係る経年分析!H$47,"▲","-")),2)</f>
        <v>6.01</v>
      </c>
      <c r="E20" s="1017">
        <f>ROUND(VALUE(SUBSTITUTE(実質収支比率等に係る経年分析!I$47,"▲","-")),2)</f>
        <v>5.14</v>
      </c>
      <c r="F20" s="1017">
        <f>ROUND(VALUE(SUBSTITUTE(実質収支比率等に係る経年分析!J$47,"▲","-")),2)</f>
        <v>5.75</v>
      </c>
    </row>
    <row r="21" spans="1:11">
      <c r="A21" s="1017" t="s">
        <v>118</v>
      </c>
      <c r="B21" s="1017">
        <f>IF(ISNUMBER(VALUE(SUBSTITUTE(実質収支比率等に係る経年分析!F$49,"▲","-"))),ROUND(VALUE(SUBSTITUTE(実質収支比率等に係る経年分析!F$49,"▲","-")),2),NA())</f>
        <v>2.92</v>
      </c>
      <c r="C21" s="1017">
        <f>IF(ISNUMBER(VALUE(SUBSTITUTE(実質収支比率等に係る経年分析!G$49,"▲","-"))),ROUND(VALUE(SUBSTITUTE(実質収支比率等に係る経年分析!G$49,"▲","-")),2),NA())</f>
        <v>-0.4</v>
      </c>
      <c r="D21" s="1017">
        <f>IF(ISNUMBER(VALUE(SUBSTITUTE(実質収支比率等に係る経年分析!H$49,"▲","-"))),ROUND(VALUE(SUBSTITUTE(実質収支比率等に係る経年分析!H$49,"▲","-")),2),NA())</f>
        <v>4.07</v>
      </c>
      <c r="E21" s="1017">
        <f>IF(ISNUMBER(VALUE(SUBSTITUTE(実質収支比率等に係る経年分析!I$49,"▲","-"))),ROUND(VALUE(SUBSTITUTE(実質収支比率等に係る経年分析!I$49,"▲","-")),2),NA())</f>
        <v>-1.1100000000000001</v>
      </c>
      <c r="F21" s="1017">
        <f>IF(ISNUMBER(VALUE(SUBSTITUTE(実質収支比率等に係る経年分析!J$49,"▲","-"))),ROUND(VALUE(SUBSTITUTE(実質収支比率等に係る経年分析!J$49,"▲","-")),2),NA())</f>
        <v>0.27</v>
      </c>
    </row>
    <row r="24" spans="1:11">
      <c r="A24" s="1016" t="s">
        <v>102</v>
      </c>
    </row>
    <row r="25" spans="1:11">
      <c r="A25" s="1018"/>
      <c r="B25" s="1018" t="str">
        <f>'連結実質赤字比率に係る赤字・黒字の構成分析'!F$33</f>
        <v>R01</v>
      </c>
      <c r="C25" s="1018"/>
      <c r="D25" s="1018" t="str">
        <f>'連結実質赤字比率に係る赤字・黒字の構成分析'!G$33</f>
        <v>R02</v>
      </c>
      <c r="E25" s="1018"/>
      <c r="F25" s="1018" t="str">
        <f>'連結実質赤字比率に係る赤字・黒字の構成分析'!H$33</f>
        <v>R03</v>
      </c>
      <c r="G25" s="1018"/>
      <c r="H25" s="1018" t="str">
        <f>'連結実質赤字比率に係る赤字・黒字の構成分析'!I$33</f>
        <v>R04</v>
      </c>
      <c r="I25" s="1018"/>
      <c r="J25" s="1018" t="str">
        <f>'連結実質赤字比率に係る赤字・黒字の構成分析'!J$33</f>
        <v>R05</v>
      </c>
      <c r="K25" s="1018"/>
    </row>
    <row r="26" spans="1:11">
      <c r="A26" s="1018"/>
      <c r="B26" s="1018" t="s">
        <v>119</v>
      </c>
      <c r="C26" s="1018" t="s">
        <v>68</v>
      </c>
      <c r="D26" s="1018" t="s">
        <v>119</v>
      </c>
      <c r="E26" s="1018" t="s">
        <v>68</v>
      </c>
      <c r="F26" s="1018" t="s">
        <v>119</v>
      </c>
      <c r="G26" s="1018" t="s">
        <v>68</v>
      </c>
      <c r="H26" s="1018" t="s">
        <v>119</v>
      </c>
      <c r="I26" s="1018" t="s">
        <v>68</v>
      </c>
      <c r="J26" s="1018" t="s">
        <v>119</v>
      </c>
      <c r="K26" s="1018" t="s">
        <v>68</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#N/A</v>
      </c>
      <c r="C27" s="1018">
        <f>IF(ROUND(VALUE(SUBSTITUTE('連結実質赤字比率に係る赤字・黒字の構成分析'!F$43,"▲","-")),2)&gt;=0,ABS(ROUND(VALUE(SUBSTITUTE('連結実質赤字比率に係る赤字・黒字の構成分析'!F$43,"▲","-")),2)),NA())</f>
        <v>6.e-002</v>
      </c>
      <c r="D27" s="1018" t="e">
        <f>IF(ROUND(VALUE(SUBSTITUTE('連結実質赤字比率に係る赤字・黒字の構成分析'!G$43,"▲","-")),2)&lt;0,ABS(ROUND(VALUE(SUBSTITUTE('連結実質赤字比率に係る赤字・黒字の構成分析'!G$43,"▲","-")),2)),NA())</f>
        <v>#N/A</v>
      </c>
      <c r="E27" s="1018">
        <f>IF(ROUND(VALUE(SUBSTITUTE('連結実質赤字比率に係る赤字・黒字の構成分析'!G$43,"▲","-")),2)&gt;=0,ABS(ROUND(VALUE(SUBSTITUTE('連結実質赤字比率に係る赤字・黒字の構成分析'!G$43,"▲","-")),2)),NA())</f>
        <v>6.e-002</v>
      </c>
      <c r="F27" s="1018" t="e">
        <f>IF(ROUND(VALUE(SUBSTITUTE('連結実質赤字比率に係る赤字・黒字の構成分析'!H$43,"▲","-")),2)&lt;0,ABS(ROUND(VALUE(SUBSTITUTE('連結実質赤字比率に係る赤字・黒字の構成分析'!H$43,"▲","-")),2)),NA())</f>
        <v>#N/A</v>
      </c>
      <c r="G27" s="1018">
        <f>IF(ROUND(VALUE(SUBSTITUTE('連結実質赤字比率に係る赤字・黒字の構成分析'!H$43,"▲","-")),2)&gt;=0,ABS(ROUND(VALUE(SUBSTITUTE('連結実質赤字比率に係る赤字・黒字の構成分析'!H$43,"▲","-")),2)),NA())</f>
        <v>5.e-002</v>
      </c>
      <c r="H27" s="1018" t="e">
        <f>IF(ROUND(VALUE(SUBSTITUTE('連結実質赤字比率に係る赤字・黒字の構成分析'!I$43,"▲","-")),2)&lt;0,ABS(ROUND(VALUE(SUBSTITUTE('連結実質赤字比率に係る赤字・黒字の構成分析'!I$43,"▲","-")),2)),NA())</f>
        <v>#N/A</v>
      </c>
      <c r="I27" s="1018">
        <f>IF(ROUND(VALUE(SUBSTITUTE('連結実質赤字比率に係る赤字・黒字の構成分析'!I$43,"▲","-")),2)&gt;=0,ABS(ROUND(VALUE(SUBSTITUTE('連結実質赤字比率に係る赤字・黒字の構成分析'!I$43,"▲","-")),2)),NA())</f>
        <v>6.e-002</v>
      </c>
      <c r="J27" s="1018" t="e">
        <f>IF(ROUND(VALUE(SUBSTITUTE('連結実質赤字比率に係る赤字・黒字の構成分析'!J$43,"▲","-")),2)&lt;0,ABS(ROUND(VALUE(SUBSTITUTE('連結実質赤字比率に係る赤字・黒字の構成分析'!J$43,"▲","-")),2)),NA())</f>
        <v>#N/A</v>
      </c>
      <c r="K27" s="1018">
        <f>IF(ROUND(VALUE(SUBSTITUTE('連結実質赤字比率に係る赤字・黒字の構成分析'!J$43,"▲","-")),2)&gt;=0,ABS(ROUND(VALUE(SUBSTITUTE('連結実質赤字比率に係る赤字・黒字の構成分析'!J$43,"▲","-")),2)),NA())</f>
        <v>7.0000000000000007e-002</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str">
        <f>IF('連結実質赤字比率に係る赤字・黒字の構成分析'!C$41="",NA(),'連結実質赤字比率に係る赤字・黒字の構成分析'!C$41)</f>
        <v>大館市下水道事業会計</v>
      </c>
      <c r="B29" s="1018" t="e">
        <f>IF(ROUND(VALUE(SUBSTITUTE('連結実質赤字比率に係る赤字・黒字の構成分析'!F$41,"▲","-")),2)&lt;0,ABS(ROUND(VALUE(SUBSTITUTE('連結実質赤字比率に係る赤字・黒字の構成分析'!F$41,"▲","-")),2)),NA())</f>
        <v>#N/A</v>
      </c>
      <c r="C29" s="1018">
        <f>IF(ROUND(VALUE(SUBSTITUTE('連結実質赤字比率に係る赤字・黒字の構成分析'!F$41,"▲","-")),2)&gt;=0,ABS(ROUND(VALUE(SUBSTITUTE('連結実質赤字比率に係る赤字・黒字の構成分析'!F$41,"▲","-")),2)),NA())</f>
        <v>1.01</v>
      </c>
      <c r="D29" s="1018" t="e">
        <f>IF(ROUND(VALUE(SUBSTITUTE('連結実質赤字比率に係る赤字・黒字の構成分析'!G$41,"▲","-")),2)&lt;0,ABS(ROUND(VALUE(SUBSTITUTE('連結実質赤字比率に係る赤字・黒字の構成分析'!G$41,"▲","-")),2)),NA())</f>
        <v>#N/A</v>
      </c>
      <c r="E29" s="1018">
        <f>IF(ROUND(VALUE(SUBSTITUTE('連結実質赤字比率に係る赤字・黒字の構成分析'!G$41,"▲","-")),2)&gt;=0,ABS(ROUND(VALUE(SUBSTITUTE('連結実質赤字比率に係る赤字・黒字の構成分析'!G$41,"▲","-")),2)),NA())</f>
        <v>0.65</v>
      </c>
      <c r="F29" s="1018" t="e">
        <f>IF(ROUND(VALUE(SUBSTITUTE('連結実質赤字比率に係る赤字・黒字の構成分析'!H$41,"▲","-")),2)&lt;0,ABS(ROUND(VALUE(SUBSTITUTE('連結実質赤字比率に係る赤字・黒字の構成分析'!H$41,"▲","-")),2)),NA())</f>
        <v>#N/A</v>
      </c>
      <c r="G29" s="1018">
        <f>IF(ROUND(VALUE(SUBSTITUTE('連結実質赤字比率に係る赤字・黒字の構成分析'!H$41,"▲","-")),2)&gt;=0,ABS(ROUND(VALUE(SUBSTITUTE('連結実質赤字比率に係る赤字・黒字の構成分析'!H$41,"▲","-")),2)),NA())</f>
        <v>0.36</v>
      </c>
      <c r="H29" s="1018" t="e">
        <f>IF(ROUND(VALUE(SUBSTITUTE('連結実質赤字比率に係る赤字・黒字の構成分析'!I$41,"▲","-")),2)&lt;0,ABS(ROUND(VALUE(SUBSTITUTE('連結実質赤字比率に係る赤字・黒字の構成分析'!I$41,"▲","-")),2)),NA())</f>
        <v>#N/A</v>
      </c>
      <c r="I29" s="1018">
        <f>IF(ROUND(VALUE(SUBSTITUTE('連結実質赤字比率に係る赤字・黒字の構成分析'!I$41,"▲","-")),2)&gt;=0,ABS(ROUND(VALUE(SUBSTITUTE('連結実質赤字比率に係る赤字・黒字の構成分析'!I$41,"▲","-")),2)),NA())</f>
        <v>0.46</v>
      </c>
      <c r="J29" s="1018" t="e">
        <f>IF(ROUND(VALUE(SUBSTITUTE('連結実質赤字比率に係る赤字・黒字の構成分析'!J$41,"▲","-")),2)&lt;0,ABS(ROUND(VALUE(SUBSTITUTE('連結実質赤字比率に係る赤字・黒字の構成分析'!J$41,"▲","-")),2)),NA())</f>
        <v>#N/A</v>
      </c>
      <c r="K29" s="1018">
        <f>IF(ROUND(VALUE(SUBSTITUTE('連結実質赤字比率に係る赤字・黒字の構成分析'!J$41,"▲","-")),2)&gt;=0,ABS(ROUND(VALUE(SUBSTITUTE('連結実質赤字比率に係る赤字・黒字の構成分析'!J$41,"▲","-")),2)),NA())</f>
        <v>4.e-002</v>
      </c>
    </row>
    <row r="30" spans="1:11">
      <c r="A30" s="1018" t="str">
        <f>IF('連結実質赤字比率に係る赤字・黒字の構成分析'!C$40="",NA(),'連結実質赤字比率に係る赤字・黒字の構成分析'!C$40)</f>
        <v>大館市休日夜間急患センター特別会計</v>
      </c>
      <c r="B30" s="1018" t="e">
        <f>IF(ROUND(VALUE(SUBSTITUTE('連結実質赤字比率に係る赤字・黒字の構成分析'!F$40,"▲","-")),2)&lt;0,ABS(ROUND(VALUE(SUBSTITUTE('連結実質赤字比率に係る赤字・黒字の構成分析'!F$40,"▲","-")),2)),NA())</f>
        <v>#N/A</v>
      </c>
      <c r="C30" s="1018">
        <f>IF(ROUND(VALUE(SUBSTITUTE('連結実質赤字比率に係る赤字・黒字の構成分析'!F$40,"▲","-")),2)&gt;=0,ABS(ROUND(VALUE(SUBSTITUTE('連結実質赤字比率に係る赤字・黒字の構成分析'!F$40,"▲","-")),2)),NA())</f>
        <v>2.e-002</v>
      </c>
      <c r="D30" s="1018" t="e">
        <f>IF(ROUND(VALUE(SUBSTITUTE('連結実質赤字比率に係る赤字・黒字の構成分析'!G$40,"▲","-")),2)&lt;0,ABS(ROUND(VALUE(SUBSTITUTE('連結実質赤字比率に係る赤字・黒字の構成分析'!G$40,"▲","-")),2)),NA())</f>
        <v>#N/A</v>
      </c>
      <c r="E30" s="1018">
        <f>IF(ROUND(VALUE(SUBSTITUTE('連結実質赤字比率に係る赤字・黒字の構成分析'!G$40,"▲","-")),2)&gt;=0,ABS(ROUND(VALUE(SUBSTITUTE('連結実質赤字比率に係る赤字・黒字の構成分析'!G$40,"▲","-")),2)),NA())</f>
        <v>1.e-002</v>
      </c>
      <c r="F30" s="1018" t="e">
        <f>IF(ROUND(VALUE(SUBSTITUTE('連結実質赤字比率に係る赤字・黒字の構成分析'!H$40,"▲","-")),2)&lt;0,ABS(ROUND(VALUE(SUBSTITUTE('連結実質赤字比率に係る赤字・黒字の構成分析'!H$40,"▲","-")),2)),NA())</f>
        <v>#N/A</v>
      </c>
      <c r="G30" s="1018">
        <f>IF(ROUND(VALUE(SUBSTITUTE('連結実質赤字比率に係る赤字・黒字の構成分析'!H$40,"▲","-")),2)&gt;=0,ABS(ROUND(VALUE(SUBSTITUTE('連結実質赤字比率に係る赤字・黒字の構成分析'!H$40,"▲","-")),2)),NA())</f>
        <v>0</v>
      </c>
      <c r="H30" s="1018" t="e">
        <f>IF(ROUND(VALUE(SUBSTITUTE('連結実質赤字比率に係る赤字・黒字の構成分析'!I$40,"▲","-")),2)&lt;0,ABS(ROUND(VALUE(SUBSTITUTE('連結実質赤字比率に係る赤字・黒字の構成分析'!I$40,"▲","-")),2)),NA())</f>
        <v>#N/A</v>
      </c>
      <c r="I30" s="1018">
        <f>IF(ROUND(VALUE(SUBSTITUTE('連結実質赤字比率に係る赤字・黒字の構成分析'!I$40,"▲","-")),2)&gt;=0,ABS(ROUND(VALUE(SUBSTITUTE('連結実質赤字比率に係る赤字・黒字の構成分析'!I$40,"▲","-")),2)),NA())</f>
        <v>2.e-002</v>
      </c>
      <c r="J30" s="1018" t="e">
        <f>IF(ROUND(VALUE(SUBSTITUTE('連結実質赤字比率に係る赤字・黒字の構成分析'!J$40,"▲","-")),2)&lt;0,ABS(ROUND(VALUE(SUBSTITUTE('連結実質赤字比率に係る赤字・黒字の構成分析'!J$40,"▲","-")),2)),NA())</f>
        <v>#N/A</v>
      </c>
      <c r="K30" s="1018">
        <f>IF(ROUND(VALUE(SUBSTITUTE('連結実質赤字比率に係る赤字・黒字の構成分析'!J$40,"▲","-")),2)&gt;=0,ABS(ROUND(VALUE(SUBSTITUTE('連結実質赤字比率に係る赤字・黒字の構成分析'!J$40,"▲","-")),2)),NA())</f>
        <v>7.0000000000000007e-002</v>
      </c>
    </row>
    <row r="31" spans="1:11">
      <c r="A31" s="1018" t="str">
        <f>IF('連結実質赤字比率に係る赤字・黒字の構成分析'!C$39="",NA(),'連結実質赤字比率に係る赤字・黒字の構成分析'!C$39)</f>
        <v>大館市国民健康保険特別会計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0.88</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0.68</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1.1599999999999999</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0.64</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0.66</v>
      </c>
    </row>
    <row r="32" spans="1:11">
      <c r="A32" s="1018" t="str">
        <f>IF('連結実質赤字比率に係る赤字・黒字の構成分析'!C$38="",NA(),'連結実質赤字比率に係る赤字・黒字の構成分析'!C$38)</f>
        <v>大館市工業用水道事業会計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0.63</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0.71</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0.79</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0.79</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0.71</v>
      </c>
    </row>
    <row r="33" spans="1:16">
      <c r="A33" s="1018" t="str">
        <f>IF('連結実質赤字比率に係る赤字・黒字の構成分析'!C$37="",NA(),'連結実質赤字比率に係る赤字・黒字の構成分析'!C$37)</f>
        <v>大館市介護保険特別会計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1.5699999999999998</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1.48</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1.98</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1.88</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1.44</v>
      </c>
    </row>
    <row r="34" spans="1:16">
      <c r="A34" s="1018" t="str">
        <f>IF('連結実質赤字比率に係る赤字・黒字の構成分析'!C$36="",NA(),'連結実質赤字比率に係る赤字・黒字の構成分析'!C$36)</f>
        <v>一般会計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8.19</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8.3000000000000007</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9.57</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7.97</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7.44</v>
      </c>
    </row>
    <row r="35" spans="1:16">
      <c r="A35" s="1018" t="str">
        <f>IF('連結実質赤字比率に係る赤字・黒字の構成分析'!C$35="",NA(),'連結実質赤字比率に係る赤字・黒字の構成分析'!C$35)</f>
        <v>大館市水道事業会計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10.6</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10.34</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11.01</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11.84</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11.84</v>
      </c>
    </row>
    <row r="36" spans="1:16">
      <c r="A36" s="1018" t="str">
        <f>IF('連結実質赤字比率に係る赤字・黒字の構成分析'!C$34="",NA(),'連結実質赤字比率に係る赤字・黒字の構成分析'!C$34)</f>
        <v>大館市病院事業会計</v>
      </c>
      <c r="B36" s="1018">
        <f>IF(ROUND(VALUE(SUBSTITUTE('連結実質赤字比率に係る赤字・黒字の構成分析'!F$34,"▲","-")),2)&lt;0,ABS(ROUND(VALUE(SUBSTITUTE('連結実質赤字比率に係る赤字・黒字の構成分析'!F$34,"▲","-")),2)),NA())</f>
        <v>0.46</v>
      </c>
      <c r="C36" s="1018" t="e">
        <f>IF(ROUND(VALUE(SUBSTITUTE('連結実質赤字比率に係る赤字・黒字の構成分析'!F$34,"▲","-")),2)&gt;=0,ABS(ROUND(VALUE(SUBSTITUTE('連結実質赤字比率に係る赤字・黒字の構成分析'!F$34,"▲","-")),2)),NA())</f>
        <v>#N/A</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0</v>
      </c>
      <c r="F36" s="1018">
        <f>IF(ROUND(VALUE(SUBSTITUTE('連結実質赤字比率に係る赤字・黒字の構成分析'!H$34,"▲","-")),2)&lt;0,ABS(ROUND(VALUE(SUBSTITUTE('連結実質赤字比率に係る赤字・黒字の構成分析'!H$34,"▲","-")),2)),NA())</f>
        <v>0.66</v>
      </c>
      <c r="G36" s="1018" t="e">
        <f>IF(ROUND(VALUE(SUBSTITUTE('連結実質赤字比率に係る赤字・黒字の構成分析'!H$34,"▲","-")),2)&gt;=0,ABS(ROUND(VALUE(SUBSTITUTE('連結実質赤字比率に係る赤字・黒字の構成分析'!H$34,"▲","-")),2)),NA())</f>
        <v>#N/A</v>
      </c>
      <c r="H36" s="1018">
        <f>IF(ROUND(VALUE(SUBSTITUTE('連結実質赤字比率に係る赤字・黒字の構成分析'!I$34,"▲","-")),2)&lt;0,ABS(ROUND(VALUE(SUBSTITUTE('連結実質赤字比率に係る赤字・黒字の構成分析'!I$34,"▲","-")),2)),NA())</f>
        <v>1.21</v>
      </c>
      <c r="I36" s="1018" t="e">
        <f>IF(ROUND(VALUE(SUBSTITUTE('連結実質赤字比率に係る赤字・黒字の構成分析'!I$34,"▲","-")),2)&gt;=0,ABS(ROUND(VALUE(SUBSTITUTE('連結実質赤字比率に係る赤字・黒字の構成分析'!I$34,"▲","-")),2)),NA())</f>
        <v>#N/A</v>
      </c>
      <c r="J36" s="1018">
        <f>IF(ROUND(VALUE(SUBSTITUTE('連結実質赤字比率に係る赤字・黒字の構成分析'!J$34,"▲","-")),2)&lt;0,ABS(ROUND(VALUE(SUBSTITUTE('連結実質赤字比率に係る赤字・黒字の構成分析'!J$34,"▲","-")),2)),NA())</f>
        <v>3.68</v>
      </c>
      <c r="K36" s="1018" t="e">
        <f>IF(ROUND(VALUE(SUBSTITUTE('連結実質赤字比率に係る赤字・黒字の構成分析'!J$34,"▲","-")),2)&gt;=0,ABS(ROUND(VALUE(SUBSTITUTE('連結実質赤字比率に係る赤字・黒字の構成分析'!J$34,"▲","-")),2)),NA())</f>
        <v>#N/A</v>
      </c>
    </row>
    <row r="39" spans="1:16">
      <c r="A39" s="1016" t="s">
        <v>10</v>
      </c>
    </row>
    <row r="40" spans="1:16">
      <c r="A40" s="1019"/>
      <c r="B40" s="1019" t="str">
        <f>'実質公債費比率（分子）の構造'!K$44</f>
        <v>R01</v>
      </c>
      <c r="C40" s="1019"/>
      <c r="D40" s="1019"/>
      <c r="E40" s="1019" t="str">
        <f>'実質公債費比率（分子）の構造'!L$44</f>
        <v>R02</v>
      </c>
      <c r="F40" s="1019"/>
      <c r="G40" s="1019"/>
      <c r="H40" s="1019" t="str">
        <f>'実質公債費比率（分子）の構造'!M$44</f>
        <v>R03</v>
      </c>
      <c r="I40" s="1019"/>
      <c r="J40" s="1019"/>
      <c r="K40" s="1019" t="str">
        <f>'実質公債費比率（分子）の構造'!N$44</f>
        <v>R04</v>
      </c>
      <c r="L40" s="1019"/>
      <c r="M40" s="1019"/>
      <c r="N40" s="1019" t="str">
        <f>'実質公債費比率（分子）の構造'!O$44</f>
        <v>R05</v>
      </c>
      <c r="O40" s="1019"/>
      <c r="P40" s="1019"/>
    </row>
    <row r="41" spans="1:16">
      <c r="A41" s="1019"/>
      <c r="B41" s="1019" t="s">
        <v>120</v>
      </c>
      <c r="C41" s="1019"/>
      <c r="D41" s="1019" t="s">
        <v>122</v>
      </c>
      <c r="E41" s="1019" t="s">
        <v>120</v>
      </c>
      <c r="F41" s="1019"/>
      <c r="G41" s="1019" t="s">
        <v>122</v>
      </c>
      <c r="H41" s="1019" t="s">
        <v>120</v>
      </c>
      <c r="I41" s="1019"/>
      <c r="J41" s="1019" t="s">
        <v>122</v>
      </c>
      <c r="K41" s="1019" t="s">
        <v>120</v>
      </c>
      <c r="L41" s="1019"/>
      <c r="M41" s="1019" t="s">
        <v>122</v>
      </c>
      <c r="N41" s="1019" t="s">
        <v>120</v>
      </c>
      <c r="O41" s="1019"/>
      <c r="P41" s="1019" t="s">
        <v>122</v>
      </c>
    </row>
    <row r="42" spans="1:16">
      <c r="A42" s="1019" t="s">
        <v>124</v>
      </c>
      <c r="B42" s="1019"/>
      <c r="C42" s="1019"/>
      <c r="D42" s="1019">
        <f>'実質公債費比率（分子）の構造'!K$52</f>
        <v>3377</v>
      </c>
      <c r="E42" s="1019"/>
      <c r="F42" s="1019"/>
      <c r="G42" s="1019">
        <f>'実質公債費比率（分子）の構造'!L$52</f>
        <v>3380</v>
      </c>
      <c r="H42" s="1019"/>
      <c r="I42" s="1019"/>
      <c r="J42" s="1019">
        <f>'実質公債費比率（分子）の構造'!M$52</f>
        <v>3287</v>
      </c>
      <c r="K42" s="1019"/>
      <c r="L42" s="1019"/>
      <c r="M42" s="1019">
        <f>'実質公債費比率（分子）の構造'!N$52</f>
        <v>3276</v>
      </c>
      <c r="N42" s="1019"/>
      <c r="O42" s="1019"/>
      <c r="P42" s="1019">
        <f>'実質公債費比率（分子）の構造'!O$52</f>
        <v>3334</v>
      </c>
    </row>
    <row r="43" spans="1:16">
      <c r="A43" s="1019" t="s">
        <v>45</v>
      </c>
      <c r="B43" s="1019" t="str">
        <f>'実質公債費比率（分子）の構造'!K$51</f>
        <v>-</v>
      </c>
      <c r="C43" s="1019"/>
      <c r="D43" s="1019"/>
      <c r="E43" s="1019" t="str">
        <f>'実質公債費比率（分子）の構造'!L$51</f>
        <v>-</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40</v>
      </c>
      <c r="B44" s="1019">
        <f>'実質公債費比率（分子）の構造'!K$50</f>
        <v>199</v>
      </c>
      <c r="C44" s="1019"/>
      <c r="D44" s="1019"/>
      <c r="E44" s="1019">
        <f>'実質公債費比率（分子）の構造'!L$50</f>
        <v>71</v>
      </c>
      <c r="F44" s="1019"/>
      <c r="G44" s="1019"/>
      <c r="H44" s="1019">
        <f>'実質公債費比率（分子）の構造'!M$50</f>
        <v>7</v>
      </c>
      <c r="I44" s="1019"/>
      <c r="J44" s="1019"/>
      <c r="K44" s="1019">
        <f>'実質公債費比率（分子）の構造'!N$50</f>
        <v>238</v>
      </c>
      <c r="L44" s="1019"/>
      <c r="M44" s="1019"/>
      <c r="N44" s="1019">
        <f>'実質公債費比率（分子）の構造'!O$50</f>
        <v>238</v>
      </c>
      <c r="O44" s="1019"/>
      <c r="P44" s="1019"/>
    </row>
    <row r="45" spans="1:16">
      <c r="A45" s="1019" t="s">
        <v>0</v>
      </c>
      <c r="B45" s="1019" t="str">
        <f>'実質公債費比率（分子）の構造'!K$49</f>
        <v>-</v>
      </c>
      <c r="C45" s="1019"/>
      <c r="D45" s="1019"/>
      <c r="E45" s="1019" t="str">
        <f>'実質公債費比率（分子）の構造'!L$49</f>
        <v>-</v>
      </c>
      <c r="F45" s="1019"/>
      <c r="G45" s="1019"/>
      <c r="H45" s="1019" t="str">
        <f>'実質公債費比率（分子）の構造'!M$49</f>
        <v>-</v>
      </c>
      <c r="I45" s="1019"/>
      <c r="J45" s="1019"/>
      <c r="K45" s="1019" t="str">
        <f>'実質公債費比率（分子）の構造'!N$49</f>
        <v>-</v>
      </c>
      <c r="L45" s="1019"/>
      <c r="M45" s="1019"/>
      <c r="N45" s="1019" t="str">
        <f>'実質公債費比率（分子）の構造'!O$49</f>
        <v>-</v>
      </c>
      <c r="O45" s="1019"/>
      <c r="P45" s="1019"/>
    </row>
    <row r="46" spans="1:16">
      <c r="A46" s="1019" t="s">
        <v>38</v>
      </c>
      <c r="B46" s="1019">
        <f>'実質公債費比率（分子）の構造'!K$48</f>
        <v>1504</v>
      </c>
      <c r="C46" s="1019"/>
      <c r="D46" s="1019"/>
      <c r="E46" s="1019">
        <f>'実質公債費比率（分子）の構造'!L$48</f>
        <v>1467</v>
      </c>
      <c r="F46" s="1019"/>
      <c r="G46" s="1019"/>
      <c r="H46" s="1019">
        <f>'実質公債費比率（分子）の構造'!M$48</f>
        <v>1461</v>
      </c>
      <c r="I46" s="1019"/>
      <c r="J46" s="1019"/>
      <c r="K46" s="1019">
        <f>'実質公債費比率（分子）の構造'!N$48</f>
        <v>1529</v>
      </c>
      <c r="L46" s="1019"/>
      <c r="M46" s="1019"/>
      <c r="N46" s="1019">
        <f>'実質公債費比率（分子）の構造'!O$48</f>
        <v>1525</v>
      </c>
      <c r="O46" s="1019"/>
      <c r="P46" s="1019"/>
    </row>
    <row r="47" spans="1:16">
      <c r="A47" s="1019" t="s">
        <v>32</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27</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23</v>
      </c>
      <c r="B49" s="1019">
        <f>'実質公債費比率（分子）の構造'!K$45</f>
        <v>3254</v>
      </c>
      <c r="C49" s="1019"/>
      <c r="D49" s="1019"/>
      <c r="E49" s="1019">
        <f>'実質公債費比率（分子）の構造'!L$45</f>
        <v>3313</v>
      </c>
      <c r="F49" s="1019"/>
      <c r="G49" s="1019"/>
      <c r="H49" s="1019">
        <f>'実質公債費比率（分子）の構造'!M$45</f>
        <v>3411</v>
      </c>
      <c r="I49" s="1019"/>
      <c r="J49" s="1019"/>
      <c r="K49" s="1019">
        <f>'実質公債費比率（分子）の構造'!N$45</f>
        <v>3476</v>
      </c>
      <c r="L49" s="1019"/>
      <c r="M49" s="1019"/>
      <c r="N49" s="1019">
        <f>'実質公債費比率（分子）の構造'!O$45</f>
        <v>3409</v>
      </c>
      <c r="O49" s="1019"/>
      <c r="P49" s="1019"/>
    </row>
    <row r="50" spans="1:16">
      <c r="A50" s="1019" t="s">
        <v>52</v>
      </c>
      <c r="B50" s="1019" t="e">
        <f>NA()</f>
        <v>#N/A</v>
      </c>
      <c r="C50" s="1019">
        <f>IF(ISNUMBER('実質公債費比率（分子）の構造'!K$53),'実質公債費比率（分子）の構造'!K$53,NA())</f>
        <v>1580</v>
      </c>
      <c r="D50" s="1019" t="e">
        <f>NA()</f>
        <v>#N/A</v>
      </c>
      <c r="E50" s="1019" t="e">
        <f>NA()</f>
        <v>#N/A</v>
      </c>
      <c r="F50" s="1019">
        <f>IF(ISNUMBER('実質公債費比率（分子）の構造'!L$53),'実質公債費比率（分子）の構造'!L$53,NA())</f>
        <v>1471</v>
      </c>
      <c r="G50" s="1019" t="e">
        <f>NA()</f>
        <v>#N/A</v>
      </c>
      <c r="H50" s="1019" t="e">
        <f>NA()</f>
        <v>#N/A</v>
      </c>
      <c r="I50" s="1019">
        <f>IF(ISNUMBER('実質公債費比率（分子）の構造'!M$53),'実質公債費比率（分子）の構造'!M$53,NA())</f>
        <v>1592</v>
      </c>
      <c r="J50" s="1019" t="e">
        <f>NA()</f>
        <v>#N/A</v>
      </c>
      <c r="K50" s="1019" t="e">
        <f>NA()</f>
        <v>#N/A</v>
      </c>
      <c r="L50" s="1019">
        <f>IF(ISNUMBER('実質公債費比率（分子）の構造'!N$53),'実質公債費比率（分子）の構造'!N$53,NA())</f>
        <v>1967</v>
      </c>
      <c r="M50" s="1019" t="e">
        <f>NA()</f>
        <v>#N/A</v>
      </c>
      <c r="N50" s="1019" t="e">
        <f>NA()</f>
        <v>#N/A</v>
      </c>
      <c r="O50" s="1019">
        <f>IF(ISNUMBER('実質公債費比率（分子）の構造'!O$53),'実質公債費比率（分子）の構造'!O$53,NA())</f>
        <v>1838</v>
      </c>
      <c r="P50" s="1019" t="e">
        <f>NA()</f>
        <v>#N/A</v>
      </c>
    </row>
    <row r="53" spans="1:16">
      <c r="A53" s="1016" t="s">
        <v>58</v>
      </c>
    </row>
    <row r="54" spans="1:16">
      <c r="A54" s="1018"/>
      <c r="B54" s="1018" t="str">
        <f>'将来負担比率（分子）の構造'!I$40</f>
        <v>R01</v>
      </c>
      <c r="C54" s="1018"/>
      <c r="D54" s="1018"/>
      <c r="E54" s="1018" t="str">
        <f>'将来負担比率（分子）の構造'!J$40</f>
        <v>R02</v>
      </c>
      <c r="F54" s="1018"/>
      <c r="G54" s="1018"/>
      <c r="H54" s="1018" t="str">
        <f>'将来負担比率（分子）の構造'!K$40</f>
        <v>R03</v>
      </c>
      <c r="I54" s="1018"/>
      <c r="J54" s="1018"/>
      <c r="K54" s="1018" t="str">
        <f>'将来負担比率（分子）の構造'!L$40</f>
        <v>R04</v>
      </c>
      <c r="L54" s="1018"/>
      <c r="M54" s="1018"/>
      <c r="N54" s="1018" t="str">
        <f>'将来負担比率（分子）の構造'!M$40</f>
        <v>R05</v>
      </c>
      <c r="O54" s="1018"/>
      <c r="P54" s="1018"/>
    </row>
    <row r="55" spans="1:16">
      <c r="A55" s="1018"/>
      <c r="B55" s="1018" t="s">
        <v>110</v>
      </c>
      <c r="C55" s="1018"/>
      <c r="D55" s="1018" t="s">
        <v>125</v>
      </c>
      <c r="E55" s="1018" t="s">
        <v>110</v>
      </c>
      <c r="F55" s="1018"/>
      <c r="G55" s="1018" t="s">
        <v>125</v>
      </c>
      <c r="H55" s="1018" t="s">
        <v>110</v>
      </c>
      <c r="I55" s="1018"/>
      <c r="J55" s="1018" t="s">
        <v>125</v>
      </c>
      <c r="K55" s="1018" t="s">
        <v>110</v>
      </c>
      <c r="L55" s="1018"/>
      <c r="M55" s="1018" t="s">
        <v>125</v>
      </c>
      <c r="N55" s="1018" t="s">
        <v>110</v>
      </c>
      <c r="O55" s="1018"/>
      <c r="P55" s="1018" t="s">
        <v>125</v>
      </c>
    </row>
    <row r="56" spans="1:16">
      <c r="A56" s="1018" t="s">
        <v>42</v>
      </c>
      <c r="B56" s="1018"/>
      <c r="C56" s="1018"/>
      <c r="D56" s="1018">
        <f>'将来負担比率（分子）の構造'!I$52</f>
        <v>35720</v>
      </c>
      <c r="E56" s="1018"/>
      <c r="F56" s="1018"/>
      <c r="G56" s="1018">
        <f>'将来負担比率（分子）の構造'!J$52</f>
        <v>37465</v>
      </c>
      <c r="H56" s="1018"/>
      <c r="I56" s="1018"/>
      <c r="J56" s="1018">
        <f>'将来負担比率（分子）の構造'!K$52</f>
        <v>37219</v>
      </c>
      <c r="K56" s="1018"/>
      <c r="L56" s="1018"/>
      <c r="M56" s="1018">
        <f>'将来負担比率（分子）の構造'!L$52</f>
        <v>36886</v>
      </c>
      <c r="N56" s="1018"/>
      <c r="O56" s="1018"/>
      <c r="P56" s="1018">
        <f>'将来負担比率（分子）の構造'!M$52</f>
        <v>36510</v>
      </c>
    </row>
    <row r="57" spans="1:16">
      <c r="A57" s="1018" t="s">
        <v>98</v>
      </c>
      <c r="B57" s="1018"/>
      <c r="C57" s="1018"/>
      <c r="D57" s="1018">
        <f>'将来負担比率（分子）の構造'!I$51</f>
        <v>933</v>
      </c>
      <c r="E57" s="1018"/>
      <c r="F57" s="1018"/>
      <c r="G57" s="1018">
        <f>'将来負担比率（分子）の構造'!J$51</f>
        <v>887</v>
      </c>
      <c r="H57" s="1018"/>
      <c r="I57" s="1018"/>
      <c r="J57" s="1018">
        <f>'将来負担比率（分子）の構造'!K$51</f>
        <v>784</v>
      </c>
      <c r="K57" s="1018"/>
      <c r="L57" s="1018"/>
      <c r="M57" s="1018">
        <f>'将来負担比率（分子）の構造'!L$51</f>
        <v>974</v>
      </c>
      <c r="N57" s="1018"/>
      <c r="O57" s="1018"/>
      <c r="P57" s="1018">
        <f>'将来負担比率（分子）の構造'!M$51</f>
        <v>851</v>
      </c>
    </row>
    <row r="58" spans="1:16">
      <c r="A58" s="1018" t="s">
        <v>95</v>
      </c>
      <c r="B58" s="1018"/>
      <c r="C58" s="1018"/>
      <c r="D58" s="1018">
        <f>'将来負担比率（分子）の構造'!I$50</f>
        <v>7834</v>
      </c>
      <c r="E58" s="1018"/>
      <c r="F58" s="1018"/>
      <c r="G58" s="1018">
        <f>'将来負担比率（分子）の構造'!J$50</f>
        <v>7231</v>
      </c>
      <c r="H58" s="1018"/>
      <c r="I58" s="1018"/>
      <c r="J58" s="1018">
        <f>'将来負担比率（分子）の構造'!K$50</f>
        <v>7206</v>
      </c>
      <c r="K58" s="1018"/>
      <c r="L58" s="1018"/>
      <c r="M58" s="1018">
        <f>'将来負担比率（分子）の構造'!L$50</f>
        <v>6580</v>
      </c>
      <c r="N58" s="1018"/>
      <c r="O58" s="1018"/>
      <c r="P58" s="1018">
        <f>'将来負担比率（分子）の構造'!M$50</f>
        <v>6659</v>
      </c>
    </row>
    <row r="59" spans="1:16">
      <c r="A59" s="1018" t="s">
        <v>91</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85</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77</v>
      </c>
      <c r="B61" s="1018" t="str">
        <f>'将来負担比率（分子）の構造'!I$46</f>
        <v>-</v>
      </c>
      <c r="C61" s="1018"/>
      <c r="D61" s="1018"/>
      <c r="E61" s="1018" t="str">
        <f>'将来負担比率（分子）の構造'!J$46</f>
        <v>-</v>
      </c>
      <c r="F61" s="1018"/>
      <c r="G61" s="1018"/>
      <c r="H61" s="1018" t="str">
        <f>'将来負担比率（分子）の構造'!K$46</f>
        <v>-</v>
      </c>
      <c r="I61" s="1018"/>
      <c r="J61" s="1018"/>
      <c r="K61" s="1018" t="str">
        <f>'将来負担比率（分子）の構造'!L$46</f>
        <v>-</v>
      </c>
      <c r="L61" s="1018"/>
      <c r="M61" s="1018"/>
      <c r="N61" s="1018" t="str">
        <f>'将来負担比率（分子）の構造'!M$46</f>
        <v>-</v>
      </c>
      <c r="O61" s="1018"/>
      <c r="P61" s="1018"/>
    </row>
    <row r="62" spans="1:16">
      <c r="A62" s="1018" t="s">
        <v>78</v>
      </c>
      <c r="B62" s="1018">
        <f>'将来負担比率（分子）の構造'!I$45</f>
        <v>5795</v>
      </c>
      <c r="C62" s="1018"/>
      <c r="D62" s="1018"/>
      <c r="E62" s="1018">
        <f>'将来負担比率（分子）の構造'!J$45</f>
        <v>5836</v>
      </c>
      <c r="F62" s="1018"/>
      <c r="G62" s="1018"/>
      <c r="H62" s="1018">
        <f>'将来負担比率（分子）の構造'!K$45</f>
        <v>5838</v>
      </c>
      <c r="I62" s="1018"/>
      <c r="J62" s="1018"/>
      <c r="K62" s="1018">
        <f>'将来負担比率（分子）の構造'!L$45</f>
        <v>6130</v>
      </c>
      <c r="L62" s="1018"/>
      <c r="M62" s="1018"/>
      <c r="N62" s="1018">
        <f>'将来負担比率（分子）の構造'!M$45</f>
        <v>6414</v>
      </c>
      <c r="O62" s="1018"/>
      <c r="P62" s="1018"/>
    </row>
    <row r="63" spans="1:16">
      <c r="A63" s="1018" t="s">
        <v>76</v>
      </c>
      <c r="B63" s="1018" t="str">
        <f>'将来負担比率（分子）の構造'!I$44</f>
        <v>-</v>
      </c>
      <c r="C63" s="1018"/>
      <c r="D63" s="1018"/>
      <c r="E63" s="1018" t="str">
        <f>'将来負担比率（分子）の構造'!J$44</f>
        <v>-</v>
      </c>
      <c r="F63" s="1018"/>
      <c r="G63" s="1018"/>
      <c r="H63" s="1018" t="str">
        <f>'将来負担比率（分子）の構造'!K$44</f>
        <v>-</v>
      </c>
      <c r="I63" s="1018"/>
      <c r="J63" s="1018"/>
      <c r="K63" s="1018" t="str">
        <f>'将来負担比率（分子）の構造'!L$44</f>
        <v>-</v>
      </c>
      <c r="L63" s="1018"/>
      <c r="M63" s="1018"/>
      <c r="N63" s="1018" t="str">
        <f>'将来負担比率（分子）の構造'!M$44</f>
        <v>-</v>
      </c>
      <c r="O63" s="1018"/>
      <c r="P63" s="1018"/>
    </row>
    <row r="64" spans="1:16">
      <c r="A64" s="1018" t="s">
        <v>74</v>
      </c>
      <c r="B64" s="1018">
        <f>'将来負担比率（分子）の構造'!I$43</f>
        <v>21122</v>
      </c>
      <c r="C64" s="1018"/>
      <c r="D64" s="1018"/>
      <c r="E64" s="1018">
        <f>'将来負担比率（分子）の構造'!J$43</f>
        <v>20668</v>
      </c>
      <c r="F64" s="1018"/>
      <c r="G64" s="1018"/>
      <c r="H64" s="1018">
        <f>'将来負担比率（分子）の構造'!K$43</f>
        <v>20801</v>
      </c>
      <c r="I64" s="1018"/>
      <c r="J64" s="1018"/>
      <c r="K64" s="1018">
        <f>'将来負担比率（分子）の構造'!L$43</f>
        <v>20054</v>
      </c>
      <c r="L64" s="1018"/>
      <c r="M64" s="1018"/>
      <c r="N64" s="1018">
        <f>'将来負担比率（分子）の構造'!M$43</f>
        <v>20258</v>
      </c>
      <c r="O64" s="1018"/>
      <c r="P64" s="1018"/>
    </row>
    <row r="65" spans="1:16">
      <c r="A65" s="1018" t="s">
        <v>73</v>
      </c>
      <c r="B65" s="1018">
        <f>'将来負担比率（分子）の構造'!I$42</f>
        <v>91</v>
      </c>
      <c r="C65" s="1018"/>
      <c r="D65" s="1018"/>
      <c r="E65" s="1018">
        <f>'将来負担比率（分子）の構造'!J$42</f>
        <v>2332</v>
      </c>
      <c r="F65" s="1018"/>
      <c r="G65" s="1018"/>
      <c r="H65" s="1018">
        <f>'将来負担比率（分子）の構造'!K$42</f>
        <v>2325</v>
      </c>
      <c r="I65" s="1018"/>
      <c r="J65" s="1018"/>
      <c r="K65" s="1018">
        <f>'将来負担比率（分子）の構造'!L$42</f>
        <v>2087</v>
      </c>
      <c r="L65" s="1018"/>
      <c r="M65" s="1018"/>
      <c r="N65" s="1018">
        <f>'将来負担比率（分子）の構造'!M$42</f>
        <v>1849</v>
      </c>
      <c r="O65" s="1018"/>
      <c r="P65" s="1018"/>
    </row>
    <row r="66" spans="1:16">
      <c r="A66" s="1018" t="s">
        <v>54</v>
      </c>
      <c r="B66" s="1018">
        <f>'将来負担比率（分子）の構造'!I$41</f>
        <v>30714</v>
      </c>
      <c r="C66" s="1018"/>
      <c r="D66" s="1018"/>
      <c r="E66" s="1018">
        <f>'将来負担比率（分子）の構造'!J$41</f>
        <v>33092</v>
      </c>
      <c r="F66" s="1018"/>
      <c r="G66" s="1018"/>
      <c r="H66" s="1018">
        <f>'将来負担比率（分子）の構造'!K$41</f>
        <v>32122</v>
      </c>
      <c r="I66" s="1018"/>
      <c r="J66" s="1018"/>
      <c r="K66" s="1018">
        <f>'将来負担比率（分子）の構造'!L$41</f>
        <v>30763</v>
      </c>
      <c r="L66" s="1018"/>
      <c r="M66" s="1018"/>
      <c r="N66" s="1018">
        <f>'将来負担比率（分子）の構造'!M$41</f>
        <v>30309</v>
      </c>
      <c r="O66" s="1018"/>
      <c r="P66" s="1018"/>
    </row>
    <row r="67" spans="1:16">
      <c r="A67" s="1018" t="s">
        <v>100</v>
      </c>
      <c r="B67" s="1018" t="e">
        <f>NA()</f>
        <v>#N/A</v>
      </c>
      <c r="C67" s="1018">
        <f>IF(ISNUMBER('将来負担比率（分子）の構造'!I$53),IF('将来負担比率（分子）の構造'!I$53&lt;0,0,'将来負担比率（分子）の構造'!I$53),NA())</f>
        <v>13235</v>
      </c>
      <c r="D67" s="1018" t="e">
        <f>NA()</f>
        <v>#N/A</v>
      </c>
      <c r="E67" s="1018" t="e">
        <f>NA()</f>
        <v>#N/A</v>
      </c>
      <c r="F67" s="1018">
        <f>IF(ISNUMBER('将来負担比率（分子）の構造'!J$53),IF('将来負担比率（分子）の構造'!J$53&lt;0,0,'将来負担比率（分子）の構造'!J$53),NA())</f>
        <v>16346</v>
      </c>
      <c r="G67" s="1018" t="e">
        <f>NA()</f>
        <v>#N/A</v>
      </c>
      <c r="H67" s="1018" t="e">
        <f>NA()</f>
        <v>#N/A</v>
      </c>
      <c r="I67" s="1018">
        <f>IF(ISNUMBER('将来負担比率（分子）の構造'!K$53),IF('将来負担比率（分子）の構造'!K$53&lt;0,0,'将来負担比率（分子）の構造'!K$53),NA())</f>
        <v>15876</v>
      </c>
      <c r="J67" s="1018" t="e">
        <f>NA()</f>
        <v>#N/A</v>
      </c>
      <c r="K67" s="1018" t="e">
        <f>NA()</f>
        <v>#N/A</v>
      </c>
      <c r="L67" s="1018">
        <f>IF(ISNUMBER('将来負担比率（分子）の構造'!L$53),IF('将来負担比率（分子）の構造'!L$53&lt;0,0,'将来負担比率（分子）の構造'!L$53),NA())</f>
        <v>14595</v>
      </c>
      <c r="M67" s="1018" t="e">
        <f>NA()</f>
        <v>#N/A</v>
      </c>
      <c r="N67" s="1018" t="e">
        <f>NA()</f>
        <v>#N/A</v>
      </c>
      <c r="O67" s="1018">
        <f>IF(ISNUMBER('将来負担比率（分子）の構造'!M$53),IF('将来負担比率（分子）の構造'!M$53&lt;0,0,'将来負担比率（分子）の構造'!M$53),NA())</f>
        <v>14810</v>
      </c>
      <c r="P67" s="1018" t="e">
        <f>NA()</f>
        <v>#N/A</v>
      </c>
    </row>
    <row r="70" spans="1:16">
      <c r="A70" s="1021" t="s">
        <v>126</v>
      </c>
      <c r="B70" s="1021"/>
      <c r="C70" s="1021"/>
      <c r="D70" s="1021"/>
      <c r="E70" s="1021"/>
      <c r="F70" s="1021"/>
    </row>
    <row r="71" spans="1:16">
      <c r="A71" s="1020"/>
      <c r="B71" s="1020" t="str">
        <f>基金残高に係る経年分析!F54</f>
        <v>R03</v>
      </c>
      <c r="C71" s="1020" t="str">
        <f>基金残高に係る経年分析!G54</f>
        <v>R04</v>
      </c>
      <c r="D71" s="1020" t="str">
        <f>基金残高に係る経年分析!H54</f>
        <v>R05</v>
      </c>
    </row>
    <row r="72" spans="1:16">
      <c r="A72" s="1020" t="s">
        <v>127</v>
      </c>
      <c r="B72" s="1022">
        <f>基金残高に係る経年分析!F55</f>
        <v>1354</v>
      </c>
      <c r="C72" s="1022">
        <f>基金残高に係る経年分析!G55</f>
        <v>1122</v>
      </c>
      <c r="D72" s="1022">
        <f>基金残高に係る経年分析!H55</f>
        <v>1269</v>
      </c>
    </row>
    <row r="73" spans="1:16">
      <c r="A73" s="1020" t="s">
        <v>128</v>
      </c>
      <c r="B73" s="1022">
        <f>基金残高に係る経年分析!F56</f>
        <v>696</v>
      </c>
      <c r="C73" s="1022">
        <f>基金残高に係る経年分析!G56</f>
        <v>696</v>
      </c>
      <c r="D73" s="1022">
        <f>基金残高に係る経年分析!H56</f>
        <v>791</v>
      </c>
    </row>
    <row r="74" spans="1:16">
      <c r="A74" s="1020" t="s">
        <v>130</v>
      </c>
      <c r="B74" s="1022">
        <f>基金残高に係る経年分析!F57</f>
        <v>5857</v>
      </c>
      <c r="C74" s="1022">
        <f>基金残高に係る経年分析!G57</f>
        <v>5019</v>
      </c>
      <c r="D74" s="1022">
        <f>基金残高に係る経年分析!H57</f>
        <v>4692</v>
      </c>
    </row>
  </sheetData>
  <sheetProtection algorithmName="SHA-512" hashValue="uxfqcyGwEKHNczfoNjoqQYkh82eE8Xa5r+4tbC4y+YAd9Nj3VfjHgIXH2lrd77ZDoF84v+2wLjZa0kmhv3za1w==" saltValue="fkNCh2fyM8WZauY8OnW0W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2025-03-17T02:11:31Z</cp:lastPrinted>
  <dcterms:created xsi:type="dcterms:W3CDTF">2025-02-19T00:44:28Z</dcterms:created>
  <dcterms:modified xsi:type="dcterms:W3CDTF">2025-03-28T02:01:32Z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2025-03-28T02:01:32Z</vt:filetime>
  </property>
</Properties>
</file>