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192\Desktop\2025.01.28公営企業に係る「経営比較分析表」の分析等について\"/>
    </mc:Choice>
  </mc:AlternateContent>
  <xr:revisionPtr revIDLastSave="0" documentId="13_ncr:1_{C838A06A-0EF7-417D-B5ED-983AC7B305DC}" xr6:coauthVersionLast="44" xr6:coauthVersionMax="44" xr10:uidLastSave="{00000000-0000-0000-0000-000000000000}"/>
  <workbookProtection workbookAlgorithmName="SHA-512" workbookHashValue="HchsVFSKHox5rr9rUd2ZSsmaqL6LPAjJX2C5sbAfIyJyGO209xzOUNYdOgvYzHFVvMQTB2bwJIi1TR/UMDdeaw==" workbookSaltValue="lWYrwCgQ7zVqMuYgRy9Pa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I10" i="4"/>
  <c r="AL8" i="4"/>
  <c r="P8"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<sst xmlns="http://schemas.openxmlformats.org/spreadsheetml/2006/main" count="247" uniqueCount="121">
  <si>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</si>
  <si>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</si>
  <si>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</si>
  <si>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</si>
  <si>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</si>
  <si>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</si>
  <si>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</si>
  <si>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</si>
  <si>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</si>
  <si>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</si>
  <si>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</si>
  <si>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</si>
  <si>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</si>
  <si>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</si>
  <si>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</si>
  <si>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</si>
  <si>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</si>
  <si>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</si>
  <si>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</si>
  <si>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</si>
  <si>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</si>
  <si>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</si>
  <si>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</si>
  <si>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</si>
  <si>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</si>
  <si>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</si>
  <si>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</si>
  <si>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</si>
  <si>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</si>
  <si>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</si>
  <si>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</si>
  <si>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</si>
  <si>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</si>
  <si>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</si>
  <si>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</si>
  <si>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</si>
  <si>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</si>
  <si>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</si>
  <si>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</si>
  <si>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</si>
  <si>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</si>
  <si>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</si>
  <si>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</si>
  <si>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</si>
  <si>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</si>
  <si>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</si>
  <si>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</si>
  <si>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</si>
  <si>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</si>
  <si>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</si>
  <si>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</si>
  <si>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</si>
  <si>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</si>
  <si>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</si>
  <si>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</si>
  <si>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</si>
  <si>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</si>
  <si>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</si>
  <si>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</si>
  <si>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</si>
  <si>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</si>
  <si>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</si>
  <si>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</si>
  <si>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</si>
  <si>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</si>
  <si>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</si>
  <si>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</si>
  <si>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</si>
  <si>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</si>
  <si>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</si>
  <si>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</si>
  <si>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</si>
  <si>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</si>
  <si>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</si>
  <si>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</si>
  <si>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</si>
  <si>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</si>
  <si>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</si>
  <si>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</si>
  <si>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</si>
  <si>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</si>
  <si>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</si>
  <si>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</si>
  <si>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</si>
  <si>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</si>
  <si>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</si>
  <si>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</si>
  <si>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</si>
  <si>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</si>
  <si>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</si>
  <si>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</si>
  <si>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</si>
  <si>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</si>
  <si>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</si>
  <si>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</si>
  <si>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</si>
  <si>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</si>
  <si>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</si>
  <si>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</si>
  <si>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</si>
  <si>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</si>
  <si>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</si>
  <si>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</si>
  <si>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</si>
  <si>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</si>
  <si>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</si>
  <si>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</si>
  <si>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</si>
  <si>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</si>
  <si>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</si>
  <si>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</si>
  <si>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</si>
  <si>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</si>
  <si>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</si>
  <si>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</si>
  <si>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</si>
  <si>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</si>
  <si>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</si>
  <si>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修繕や更新と、これまでの建設投資に対する償還金の返済もあり、維持管理費は今後も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</si>
  <si>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中長期的な予測の基に効率的な課題の改善に努めていきたい。</t>
    <phoneticPr fontId="4"/>
  </si>
  <si>
    <t>　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</si>
</sst>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FC-4E22-83ED-7E17E4AAC07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7FC-4E22-83ED-7E17E4AAC07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DA0-4A1C-AEC2-33B4801CEE1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1DA0-4A1C-AEC2-33B4801CEE1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E0B-4987-A8D5-D40DDCB0140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AE0B-4987-A8D5-D40DDCB0140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91.22</c:v>
                </c:pt>
                <c:pt idx="1">
                  <c:v>92.41</c:v>
                </c:pt>
                <c:pt idx="2">
                  <c:v>91.23</c:v>
                </c:pt>
                <c:pt idx="3">
                  <c:v>88.51</c:v>
                </c:pt>
                <c:pt idx="4">
                  <c:v>123.96</c:v>
                </c:pt>
              </c:numCache>
            </c:numRef>
          </c:val>
          <c:extLst>
            <c:ext xmlns:c16="http://schemas.microsoft.com/office/drawing/2014/chart" uri="{C3380CC4-5D6E-409C-BE32-E72D297353CC}">
              <c16:uniqueId val="{00000000-3D35-440D-8894-BF42BDA0004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35-440D-8894-BF42BDA0004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2B-4AF0-A9A1-3E1FC52B89D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2B-4AF0-A9A1-3E1FC52B89D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4F-4A5B-ABB2-BE489F6A29D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4F-4A5B-ABB2-BE489F6A29D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6A-4838-B250-0FCF1AD6323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6A-4838-B250-0FCF1AD6323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03-4A2D-A568-DC28A6D27DC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03-4A2D-A568-DC28A6D27DC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438.37</c:v>
                </c:pt>
                <c:pt idx="1">
                  <c:v>409.47</c:v>
                </c:pt>
                <c:pt idx="2">
                  <c:v>388.25</c:v>
                </c:pt>
                <c:pt idx="3">
                  <c:v>386.89</c:v>
                </c:pt>
                <c:pt idx="4">
                  <c:v>404.04</c:v>
                </c:pt>
              </c:numCache>
            </c:numRef>
          </c:val>
          <c:extLst>
            <c:ext xmlns:c16="http://schemas.microsoft.com/office/drawing/2014/chart" uri="{C3380CC4-5D6E-409C-BE32-E72D297353CC}">
              <c16:uniqueId val="{00000000-4970-4861-B8C8-FEFBA22E96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4970-4861-B8C8-FEFBA22E96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67.05</c:v>
                </c:pt>
                <c:pt idx="1">
                  <c:v>67.540000000000006</c:v>
                </c:pt>
                <c:pt idx="2">
                  <c:v>60.19</c:v>
                </c:pt>
                <c:pt idx="3">
                  <c:v>59.85</c:v>
                </c:pt>
                <c:pt idx="4">
                  <c:v>81.459999999999994</c:v>
                </c:pt>
              </c:numCache>
            </c:numRef>
          </c:val>
          <c:extLst>
            <c:ext xmlns:c16="http://schemas.microsoft.com/office/drawing/2014/chart" uri="{C3380CC4-5D6E-409C-BE32-E72D297353CC}">
              <c16:uniqueId val="{00000000-823F-4E1A-8835-D3EAA51BF4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823F-4E1A-8835-D3EAA51BF4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155.79</c:v>
                </c:pt>
                <c:pt idx="1">
                  <c:v>156.78</c:v>
                </c:pt>
                <c:pt idx="2">
                  <c:v>176.9</c:v>
                </c:pt>
                <c:pt idx="3">
                  <c:v>176</c:v>
                </c:pt>
                <c:pt idx="4">
                  <c:v>119.97</c:v>
                </c:pt>
              </c:numCache>
            </c:numRef>
          </c:val>
          <c:extLst>
            <c:ext xmlns:c16="http://schemas.microsoft.com/office/drawing/2014/chart" uri="{C3380CC4-5D6E-409C-BE32-E72D297353CC}">
              <c16:uniqueId val="{00000000-AF46-4C7A-984C-180A0070C2F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AF46-4C7A-984C-180A0070C2F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東成瀬村</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54">
        <f>データ!S6</f>
        <v>2396</v>
      </c>
      <c r="AM8" s="54"/>
      <c r="AN8" s="54"/>
      <c r="AO8" s="54"/>
      <c r="AP8" s="54"/>
      <c r="AQ8" s="54"/>
      <c r="AR8" s="54"/>
      <c r="AS8" s="54"/>
      <c r="AT8" s="53">
        <f>データ!T6</f>
        <v>203.69</v>
      </c>
      <c r="AU8" s="53"/>
      <c r="AV8" s="53"/>
      <c r="AW8" s="53"/>
      <c r="AX8" s="53"/>
      <c r="AY8" s="53"/>
      <c r="AZ8" s="53"/>
      <c r="BA8" s="53"/>
      <c r="BB8" s="53">
        <f>データ!U6</f>
        <v>11.76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77.959999999999994</v>
      </c>
      <c r="Q10" s="53"/>
      <c r="R10" s="53"/>
      <c r="S10" s="53"/>
      <c r="T10" s="53"/>
      <c r="U10" s="53"/>
      <c r="V10" s="53"/>
      <c r="W10" s="53">
        <f>データ!Q6</f>
        <v>100</v>
      </c>
      <c r="X10" s="53"/>
      <c r="Y10" s="53"/>
      <c r="Z10" s="53"/>
      <c r="AA10" s="53"/>
      <c r="AB10" s="53"/>
      <c r="AC10" s="53"/>
      <c r="AD10" s="54">
        <f>データ!R6</f>
        <v>2420</v>
      </c>
      <c r="AE10" s="54"/>
      <c r="AF10" s="54"/>
      <c r="AG10" s="54"/>
      <c r="AH10" s="54"/>
      <c r="AI10" s="54"/>
      <c r="AJ10" s="54"/>
      <c r="AK10" s="2"/>
      <c r="AL10" s="54">
        <f>データ!V6</f>
        <v>1861</v>
      </c>
      <c r="AM10" s="54"/>
      <c r="AN10" s="54"/>
      <c r="AO10" s="54"/>
      <c r="AP10" s="54"/>
      <c r="AQ10" s="54"/>
      <c r="AR10" s="54"/>
      <c r="AS10" s="54"/>
      <c r="AT10" s="53">
        <f>データ!W6</f>
        <v>0.6</v>
      </c>
      <c r="AU10" s="53"/>
      <c r="AV10" s="53"/>
      <c r="AW10" s="53"/>
      <c r="AX10" s="53"/>
      <c r="AY10" s="53"/>
      <c r="AZ10" s="53"/>
      <c r="BA10" s="53"/>
      <c r="BB10" s="53">
        <f>データ!X6</f>
        <v>3101.67</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119</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120</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H6FMFzJF4f3DVB5fnmoiBZ3l/2lRoaTqf3WzKsnfPbjSCnqP831rFSZcOLf5HZCF6d6ippviOAZsCQG7p8aWZA==" saltValue="Q/YZhva8BgxsYHv8kuvP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54640</v>
      </c>
      <c r="D6" s="19">
        <f t="shared" si="3"/>
        <v>47</v>
      </c>
      <c r="E6" s="19">
        <f t="shared" si="3"/>
        <v>18</v>
      </c>
      <c r="F6" s="19">
        <f t="shared" si="3"/>
        <v>0</v>
      </c>
      <c r="G6" s="19">
        <f t="shared" si="3"/>
        <v>0</v>
      </c>
      <c r="H6" s="19" t="str">
        <f t="shared" si="3"/>
        <v>秋田県　東成瀬村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77.959999999999994</v>
      </c>
      <c r="Q6" s="20">
        <f t="shared" si="3"/>
        <v>100</v>
      </c>
      <c r="R6" s="20">
        <f t="shared" si="3"/>
        <v>2420</v>
      </c>
      <c r="S6" s="20">
        <f t="shared" si="3"/>
        <v>2396</v>
      </c>
      <c r="T6" s="20">
        <f t="shared" si="3"/>
        <v>203.69</v>
      </c>
      <c r="U6" s="20">
        <f t="shared" si="3"/>
        <v>11.76</v>
      </c>
      <c r="V6" s="20">
        <f t="shared" si="3"/>
        <v>1861</v>
      </c>
      <c r="W6" s="20">
        <f t="shared" si="3"/>
        <v>0.6</v>
      </c>
      <c r="X6" s="20">
        <f t="shared" si="3"/>
        <v>3101.67</v>
      </c>
      <c r="Y6" s="21">
        <f>IF(Y7="",NA(),Y7)</f>
        <v>91.22</v>
      </c>
      <c r="Z6" s="21">
        <f t="shared" ref="Z6:AH6" si="4">IF(Z7="",NA(),Z7)</f>
        <v>92.41</v>
      </c>
      <c r="AA6" s="21">
        <f t="shared" si="4"/>
        <v>91.23</v>
      </c>
      <c r="AB6" s="21">
        <f t="shared" si="4"/>
        <v>88.51</v>
      </c>
      <c r="AC6" s="21">
        <f t="shared" si="4"/>
        <v>123.96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438.37</v>
      </c>
      <c r="BG6" s="21">
        <f t="shared" ref="BG6:BO6" si="7">IF(BG7="",NA(),BG7)</f>
        <v>409.47</v>
      </c>
      <c r="BH6" s="21">
        <f t="shared" si="7"/>
        <v>388.25</v>
      </c>
      <c r="BI6" s="21">
        <f t="shared" si="7"/>
        <v>386.89</v>
      </c>
      <c r="BJ6" s="21">
        <f t="shared" si="7"/>
        <v>404.04</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67.05</v>
      </c>
      <c r="BR6" s="21">
        <f t="shared" ref="BR6:BZ6" si="8">IF(BR7="",NA(),BR7)</f>
        <v>67.540000000000006</v>
      </c>
      <c r="BS6" s="21">
        <f t="shared" si="8"/>
        <v>60.19</v>
      </c>
      <c r="BT6" s="21">
        <f t="shared" si="8"/>
        <v>59.85</v>
      </c>
      <c r="BU6" s="21">
        <f t="shared" si="8"/>
        <v>81.459999999999994</v>
      </c>
      <c r="BV6" s="21">
        <f t="shared" si="8"/>
        <v>62.5</v>
      </c>
      <c r="BW6" s="21">
        <f t="shared" si="8"/>
        <v>60.59</v>
      </c>
      <c r="BX6" s="21">
        <f t="shared" si="8"/>
        <v>60</v>
      </c>
      <c r="BY6" s="21">
        <f t="shared" si="8"/>
        <v>59.01</v>
      </c>
      <c r="BZ6" s="21">
        <f t="shared" si="8"/>
        <v>56.06</v>
      </c>
      <c r="CA6" s="20" t="str">
        <f>IF(CA7="","",IF(CA7="-","【-】","【"&amp;SUBSTITUTE(TEXT(CA7,"#,##0.00"),"-","△")&amp;"】"))</f>
        <v>【53.65】</v>
      </c>
      <c r="CB6" s="21">
        <f>IF(CB7="",NA(),CB7)</f>
        <v>155.79</v>
      </c>
      <c r="CC6" s="21">
        <f t="shared" ref="CC6:CK6" si="9">IF(CC7="",NA(),CC7)</f>
        <v>156.78</v>
      </c>
      <c r="CD6" s="21">
        <f t="shared" si="9"/>
        <v>176.9</v>
      </c>
      <c r="CE6" s="21">
        <f t="shared" si="9"/>
        <v>176</v>
      </c>
      <c r="CF6" s="21">
        <f t="shared" si="9"/>
        <v>119.97</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54640</v>
      </c>
      <c r="D7" s="23">
        <v>47</v>
      </c>
      <c r="E7" s="23">
        <v>18</v>
      </c>
      <c r="F7" s="23">
        <v>0</v>
      </c>
      <c r="G7" s="23">
        <v>0</v>
      </c>
      <c r="H7" s="23" t="s">
        <v>98</v>
      </c>
      <c r="I7" s="23" t="s">
        <v>99</v>
      </c>
      <c r="J7" s="23" t="s">
        <v>100</v>
      </c>
      <c r="K7" s="23" t="s">
        <v>101</v>
      </c>
      <c r="L7" s="23" t="s">
        <v>102</v>
      </c>
      <c r="M7" s="23" t="s">
        <v>103</v>
      </c>
      <c r="N7" s="24" t="s">
        <v>104</v>
      </c>
      <c r="O7" s="24" t="s">
        <v>105</v>
      </c>
      <c r="P7" s="24">
        <v>77.959999999999994</v>
      </c>
      <c r="Q7" s="24">
        <v>100</v>
      </c>
      <c r="R7" s="24">
        <v>2420</v>
      </c>
      <c r="S7" s="24">
        <v>2396</v>
      </c>
      <c r="T7" s="24">
        <v>203.69</v>
      </c>
      <c r="U7" s="24">
        <v>11.76</v>
      </c>
      <c r="V7" s="24">
        <v>1861</v>
      </c>
      <c r="W7" s="24">
        <v>0.6</v>
      </c>
      <c r="X7" s="24">
        <v>3101.67</v>
      </c>
      <c r="Y7" s="24">
        <v>91.22</v>
      </c>
      <c r="Z7" s="24">
        <v>92.41</v>
      </c>
      <c r="AA7" s="24">
        <v>91.23</v>
      </c>
      <c r="AB7" s="24">
        <v>88.51</v>
      </c>
      <c r="AC7" s="24">
        <v>123.96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438.37</v>
      </c>
      <c r="BG7" s="24">
        <v>409.47</v>
      </c>
      <c r="BH7" s="24">
        <v>388.25</v>
      </c>
      <c r="BI7" s="24">
        <v>386.89</v>
      </c>
      <c r="BJ7" s="24">
        <v>404.04</v>
      </c>
      <c r="BK7" s="24">
        <v>270.57</v>
      </c>
      <c r="BL7" s="24">
        <v>294.27</v>
      </c>
      <c r="BM7" s="24">
        <v>294.08999999999997</v>
      </c>
      <c r="BN7" s="24">
        <v>294.08999999999997</v>
      </c>
      <c r="BO7" s="24">
        <v>338.47</v>
      </c>
      <c r="BP7" s="24">
        <v>349.83</v>
      </c>
      <c r="BQ7" s="24">
        <v>67.05</v>
      </c>
      <c r="BR7" s="24">
        <v>67.540000000000006</v>
      </c>
      <c r="BS7" s="24">
        <v>60.19</v>
      </c>
      <c r="BT7" s="24">
        <v>59.85</v>
      </c>
      <c r="BU7" s="24">
        <v>81.459999999999994</v>
      </c>
      <c r="BV7" s="24">
        <v>62.5</v>
      </c>
      <c r="BW7" s="24">
        <v>60.59</v>
      </c>
      <c r="BX7" s="24">
        <v>60</v>
      </c>
      <c r="BY7" s="24">
        <v>59.01</v>
      </c>
      <c r="BZ7" s="24">
        <v>56.06</v>
      </c>
      <c r="CA7" s="24">
        <v>53.65</v>
      </c>
      <c r="CB7" s="24">
        <v>155.79</v>
      </c>
      <c r="CC7" s="24">
        <v>156.78</v>
      </c>
      <c r="CD7" s="24">
        <v>176.9</v>
      </c>
      <c r="CE7" s="24">
        <v>176</v>
      </c>
      <c r="CF7" s="24">
        <v>119.97</v>
      </c>
      <c r="CG7" s="24">
        <v>269.33</v>
      </c>
      <c r="CH7" s="24">
        <v>280.23</v>
      </c>
      <c r="CI7" s="24">
        <v>282.70999999999998</v>
      </c>
      <c r="CJ7" s="24">
        <v>291.82</v>
      </c>
      <c r="CK7" s="24">
        <v>304.36</v>
      </c>
      <c r="CL7" s="24">
        <v>307.86</v>
      </c>
      <c r="CM7" s="24">
        <v>100</v>
      </c>
      <c r="CN7" s="24">
        <v>100</v>
      </c>
      <c r="CO7" s="24">
        <v>100</v>
      </c>
      <c r="CP7" s="24">
        <v>100</v>
      </c>
      <c r="CQ7" s="24">
        <v>100</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勝</cp:lastModifiedBy>
  <dcterms:created xsi:type="dcterms:W3CDTF">2025-01-24T07:39:59Z</dcterms:created>
  <dcterms:modified xsi:type="dcterms:W3CDTF">2025-01-28T07:19:08Z</dcterms:modified>
  <cp:category/>
</cp:coreProperties>
</file>