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U:\0200_企画財政課\02 財務管財班\01 財務担当\財務関係\⑤公営企業\経営比較分析表\R6\"/>
    </mc:Choice>
  </mc:AlternateContent>
  <xr:revisionPtr revIDLastSave="0" documentId="8_{EBB7DFD8-92C4-4A43-8041-62F9A0FFE2A2}" xr6:coauthVersionLast="36" xr6:coauthVersionMax="36" xr10:uidLastSave="{00000000-0000-0000-0000-000000000000}"/>
  <workbookProtection workbookAlgorithmName="SHA-512" workbookHashValue="UfMVL2327O3md5yuBS7W1Fsaf8YBALISujZgMxAALKcStVnlWDt8wH1Ltu9EnfwJXWKnaXkpYKFfryHG7MFLNg==" workbookSaltValue="O05NjVqn5kr6kMW+EejFiQ==" workbookSpinCount="100000" lockStructure="1"/>
  <bookViews>
    <workbookView xWindow="0" yWindow="0" windowWidth="23040" windowHeight="921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K85" i="4"/>
  <c r="J85" i="4"/>
  <c r="G85" i="4"/>
  <c r="F85" i="4"/>
  <c r="AL10" i="4"/>
  <c r="I8" i="4"/>
</calcChain>
</file>

<file path=xl/sharedStrings.xml><?xml version="1.0" encoding="utf-8"?>
<sst xmlns="http://schemas.openxmlformats.org/spreadsheetml/2006/main" count="319" uniqueCount="117">
  <si>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</si>
  <si>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</si>
  <si>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</si>
  <si>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</si>
  <si>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</si>
  <si>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</si>
  <si>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</si>
  <si>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</si>
  <si>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</si>
  <si>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</si>
  <si>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</si>
  <si>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</si>
  <si>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</si>
  <si>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</si>
  <si>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</si>
  <si>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</si>
  <si>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</si>
  <si>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</si>
  <si>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</si>
  <si>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</si>
  <si>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</si>
  <si>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</si>
  <si>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</si>
  <si>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</si>
  <si>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</si>
  <si>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</si>
  <si>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</si>
  <si>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</si>
  <si>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</si>
  <si>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</si>
  <si>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</si>
  <si>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</si>
  <si>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</si>
  <si>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</si>
  <si>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</si>
  <si>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</si>
  <si>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</si>
  <si>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</si>
  <si>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</si>
  <si>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</si>
  <si>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</si>
  <si>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</si>
  <si>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</si>
  <si>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</si>
  <si>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</si>
  <si>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</si>
  <si>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</si>
  <si>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</si>
  <si>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</si>
  <si>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</si>
  <si>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</si>
  <si>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</si>
  <si>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</si>
  <si>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</si>
  <si>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</si>
  <si>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</si>
  <si>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</si>
  <si>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</si>
  <si>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</si>
  <si>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</si>
  <si>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</si>
  <si>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</si>
  <si>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</si>
  <si>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</si>
  <si>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</si>
  <si>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</si>
  <si>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</si>
  <si>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</si>
  <si>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</si>
  <si>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</si>
  <si>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</si>
  <si>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</si>
  <si>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</si>
  <si>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</si>
  <si>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</si>
  <si>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</si>
  <si>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</si>
  <si>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</si>
  <si>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</si>
  <si>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</si>
  <si>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</si>
  <si>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</si>
  <si>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</si>
  <si>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</si>
  <si>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</si>
  <si>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</si>
  <si>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</si>
  <si>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</si>
  <si>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</si>
  <si>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</si>
  <si>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</si>
  <si>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</si>
  <si>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</si>
  <si>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</si>
  <si>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</si>
  <si>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</si>
  <si>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</si>
  <si>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</si>
  <si>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</si>
  <si>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</si>
  <si>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</si>
  <si>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</si>
  <si>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</si>
  <si>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</si>
  <si>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</si>
  <si>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</si>
  <si>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</si>
  <si>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</si>
  <si>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</si>
  <si>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</si>
  <si>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</si>
  <si>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</si>
  <si>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"R"yy</t>
    <phoneticPr fontId="4"/>
  </si>
  <si>
    <t>←書式設定</t>
    <rPh sb="1" eb="3">
      <t>ショシキ</t>
    </rPh>
    <rPh sb="3" eb="5">
      <t>セッテイ</t>
    </rPh>
    <phoneticPr fontId="4"/>
  </si>
  <si>
    <t>　平成16年3月に供用を開始した特定環境保全公共下水道の処理施設「西馬音内浄化センター」も稼働から20年経過し、主要施設の主機材のオーバーホール、修繕費などの維持管理費が大きくなってきます。
　今後は、令和3年度に策定した「ストックマネジメント計画」に基づき施設の効率的な修繕を進めるとともに、国庫補助金や企業債を有効活用した資金計画との整合を図りながら、一般会計からの繰入金が現在より極端に増加とならないよう、施設整備に取り組んでいきます。</t>
    <rPh sb="101" eb="103">
      <t>レイワ</t>
    </rPh>
    <rPh sb="104" eb="106">
      <t>ネンド</t>
    </rPh>
    <rPh sb="107" eb="109">
      <t>サクテイ</t>
    </rPh>
    <phoneticPr fontId="4"/>
  </si>
  <si>
    <t>　経常収支比率は100％を超えており経営収支黒字となっているが、使用料収入以外の一般会計繰入金によるところが大きく、更なる費用削減など経営改善に向けた取組みが必要であります。
　経費を使用料で賄っているかの指標である経費回収率は類似団体平均値を上回っていますが、老朽施設の更新投資等に充てる財源の確保には至っておりません。
　水洗化率は類似団体と比較しても低く、使用料で回収すべき経費を使用料以外の収入で賄っている状態が続いています。
　今後、下水道使用料の大幅な自然増は期待できず、現状は経営状況の大幅な改善は見込めないため、必要に応じて収益の多くを占める下水道使用料の改定や、効率化による経費節減等の検討を進めていきます。</t>
    <rPh sb="1" eb="5">
      <t>ケイジョウシュウシ</t>
    </rPh>
    <rPh sb="13" eb="14">
      <t>コ</t>
    </rPh>
    <rPh sb="18" eb="20">
      <t>ケイエイ</t>
    </rPh>
    <rPh sb="20" eb="22">
      <t>シュウシ</t>
    </rPh>
    <rPh sb="22" eb="24">
      <t>クロジ</t>
    </rPh>
    <rPh sb="32" eb="39">
      <t>シヨウリョウシュウニュウイガイ</t>
    </rPh>
    <rPh sb="40" eb="44">
      <t>イッパンカイケイ</t>
    </rPh>
    <rPh sb="44" eb="47">
      <t>クリイレキン</t>
    </rPh>
    <rPh sb="54" eb="55">
      <t>オオ</t>
    </rPh>
    <rPh sb="58" eb="59">
      <t>サラ</t>
    </rPh>
    <rPh sb="61" eb="63">
      <t>ヒヨウ</t>
    </rPh>
    <rPh sb="63" eb="65">
      <t>サクゲン</t>
    </rPh>
    <rPh sb="67" eb="71">
      <t>ケイエイカイゼン</t>
    </rPh>
    <rPh sb="72" eb="73">
      <t>ム</t>
    </rPh>
    <rPh sb="75" eb="77">
      <t>トリク</t>
    </rPh>
    <rPh sb="79" eb="81">
      <t>ヒツヨウ</t>
    </rPh>
    <rPh sb="136" eb="141">
      <t>コウシントウシトウ</t>
    </rPh>
    <rPh sb="142" eb="143">
      <t>ア</t>
    </rPh>
    <rPh sb="145" eb="147">
      <t>ザイゲン</t>
    </rPh>
    <rPh sb="148" eb="150">
      <t>カクホ</t>
    </rPh>
    <rPh sb="152" eb="153">
      <t>イタ</t>
    </rPh>
    <phoneticPr fontId="4"/>
  </si>
  <si>
    <t>　現在の下水道事業は、維持管理費用や経年劣化が進む施設・設備の更新費用の増大、その資金調達などが直面する大きな課題となっています。しかしながら、一般会計繰入金を財源とする長期的かつ安定は期待できず、厳しい事業経営を迫られています。
　また、将来にわたる人口減少により料金収入の増収も難しい状況です。
　今後の収益の確保においては、令和５年度末に改定した経営戦略に基づき、下水道使用料の見直しや包括的民間委託の導入拡大など更なる経費削減策を図り、経営基盤の強化や事業の効率化に取り組んでいきます。</t>
    <rPh sb="1" eb="3">
      <t>ゲンザイ</t>
    </rPh>
    <rPh sb="4" eb="7">
      <t>ゲスイドウ</t>
    </rPh>
    <rPh sb="7" eb="9">
      <t>ジギョウ</t>
    </rPh>
    <rPh sb="18" eb="22">
      <t>ケイネンレッカ</t>
    </rPh>
    <rPh sb="23" eb="24">
      <t>スス</t>
    </rPh>
    <rPh sb="25" eb="27">
      <t>シセツ</t>
    </rPh>
    <rPh sb="28" eb="30">
      <t>セツビ</t>
    </rPh>
    <rPh sb="31" eb="33">
      <t>コウシン</t>
    </rPh>
    <rPh sb="33" eb="35">
      <t>ヒヨウ</t>
    </rPh>
    <rPh sb="36" eb="38">
      <t>ゾウダイ</t>
    </rPh>
    <rPh sb="80" eb="82">
      <t>ザイゲン</t>
    </rPh>
    <rPh sb="135" eb="137">
      <t>ゾウシュウ</t>
    </rPh>
    <rPh sb="138" eb="139">
      <t>ムズカ</t>
    </rPh>
    <rPh sb="141" eb="143">
      <t>ジョウキョウ</t>
    </rPh>
    <rPh sb="162" eb="164">
      <t>レイワ</t>
    </rPh>
    <rPh sb="165" eb="168">
      <t>ネンドマツ</t>
    </rPh>
    <rPh sb="169" eb="171">
      <t>カイテイ</t>
    </rPh>
    <rPh sb="173" eb="177">
      <t>ケイエイセンリャク</t>
    </rPh>
    <rPh sb="178" eb="179">
      <t>モト</t>
    </rPh>
    <rPh sb="201" eb="203">
      <t>ドウニュウ</t>
    </rPh>
    <rPh sb="203" eb="205">
      <t>カクダイ</t>
    </rPh>
    <rPh sb="222" eb="226">
      <t>ケイエイキバン</t>
    </rPh>
    <rPh sb="227" eb="229">
      <t>キョウカ</t>
    </rPh>
    <rPh sb="230" eb="232">
      <t>ジギョウ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</si>
</sst>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15"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6" fillId="0" borderId="0" xfId="0" applyFont="1" applyAlignment="1" applyProtection="1">
      <alignment horizontal="left" vertical="top" wrapText="1"/>
      <protection locked="0"/>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DF1-4D57-B6CF-5F6815FF2189}"/>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0.06</c:v>
                </c:pt>
              </c:numCache>
            </c:numRef>
          </c:val>
          <c:smooth val="0"/>
          <c:extLst>
            <c:ext xmlns:c16="http://schemas.microsoft.com/office/drawing/2014/chart" uri="{C3380CC4-5D6E-409C-BE32-E72D297353CC}">
              <c16:uniqueId val="{00000001-7DF1-4D57-B6CF-5F6815FF2189}"/>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48.77</c:v>
                </c:pt>
              </c:numCache>
            </c:numRef>
          </c:val>
          <c:extLst>
            <c:ext xmlns:c16="http://schemas.microsoft.com/office/drawing/2014/chart" uri="{C3380CC4-5D6E-409C-BE32-E72D297353CC}">
              <c16:uniqueId val="{00000000-541C-4731-91DD-8C1EF07341CA}"/>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42.09</c:v>
                </c:pt>
              </c:numCache>
            </c:numRef>
          </c:val>
          <c:smooth val="0"/>
          <c:extLst>
            <c:ext xmlns:c16="http://schemas.microsoft.com/office/drawing/2014/chart" uri="{C3380CC4-5D6E-409C-BE32-E72D297353CC}">
              <c16:uniqueId val="{00000001-541C-4731-91DD-8C1EF07341CA}"/>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0</c:v>
                </c:pt>
                <c:pt idx="2">
                  <c:v>0</c:v>
                </c:pt>
                <c:pt idx="3">
                  <c:v>0</c:v>
                </c:pt>
                <c:pt idx="4">
                  <c:v>61.41</c:v>
                </c:pt>
              </c:numCache>
            </c:numRef>
          </c:val>
          <c:extLst>
            <c:ext xmlns:c16="http://schemas.microsoft.com/office/drawing/2014/chart" uri="{C3380CC4-5D6E-409C-BE32-E72D297353CC}">
              <c16:uniqueId val="{00000000-0DC6-4CC9-838A-2B8F023D8DAE}"/>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84.73</c:v>
                </c:pt>
              </c:numCache>
            </c:numRef>
          </c:val>
          <c:smooth val="0"/>
          <c:extLst>
            <c:ext xmlns:c16="http://schemas.microsoft.com/office/drawing/2014/chart" uri="{C3380CC4-5D6E-409C-BE32-E72D297353CC}">
              <c16:uniqueId val="{00000001-0DC6-4CC9-838A-2B8F023D8DAE}"/>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0</c:v>
                </c:pt>
                <c:pt idx="2">
                  <c:v>0</c:v>
                </c:pt>
                <c:pt idx="3">
                  <c:v>0</c:v>
                </c:pt>
                <c:pt idx="4">
                  <c:v>119.88</c:v>
                </c:pt>
              </c:numCache>
            </c:numRef>
          </c:val>
          <c:extLst>
            <c:ext xmlns:c16="http://schemas.microsoft.com/office/drawing/2014/chart" uri="{C3380CC4-5D6E-409C-BE32-E72D297353CC}">
              <c16:uniqueId val="{00000000-8FDE-4C65-BE61-3FE82F7F5FC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107.11</c:v>
                </c:pt>
              </c:numCache>
            </c:numRef>
          </c:val>
          <c:smooth val="0"/>
          <c:extLst>
            <c:ext xmlns:c16="http://schemas.microsoft.com/office/drawing/2014/chart" uri="{C3380CC4-5D6E-409C-BE32-E72D297353CC}">
              <c16:uniqueId val="{00000001-8FDE-4C65-BE61-3FE82F7F5FC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0</c:v>
                </c:pt>
                <c:pt idx="2">
                  <c:v>0</c:v>
                </c:pt>
                <c:pt idx="3">
                  <c:v>0</c:v>
                </c:pt>
                <c:pt idx="4">
                  <c:v>3.58</c:v>
                </c:pt>
              </c:numCache>
            </c:numRef>
          </c:val>
          <c:extLst>
            <c:ext xmlns:c16="http://schemas.microsoft.com/office/drawing/2014/chart" uri="{C3380CC4-5D6E-409C-BE32-E72D297353CC}">
              <c16:uniqueId val="{00000000-7340-44B0-A54C-15194C13DE6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26.77</c:v>
                </c:pt>
              </c:numCache>
            </c:numRef>
          </c:val>
          <c:smooth val="0"/>
          <c:extLst>
            <c:ext xmlns:c16="http://schemas.microsoft.com/office/drawing/2014/chart" uri="{C3380CC4-5D6E-409C-BE32-E72D297353CC}">
              <c16:uniqueId val="{00000001-7340-44B0-A54C-15194C13DE6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147A-418B-9D27-82FCACE454D3}"/>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7.0000000000000007E-2</c:v>
                </c:pt>
              </c:numCache>
            </c:numRef>
          </c:val>
          <c:smooth val="0"/>
          <c:extLst>
            <c:ext xmlns:c16="http://schemas.microsoft.com/office/drawing/2014/chart" uri="{C3380CC4-5D6E-409C-BE32-E72D297353CC}">
              <c16:uniqueId val="{00000001-147A-418B-9D27-82FCACE454D3}"/>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26A-44B3-A456-1D958C5ACC16}"/>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69.540000000000006</c:v>
                </c:pt>
              </c:numCache>
            </c:numRef>
          </c:val>
          <c:smooth val="0"/>
          <c:extLst>
            <c:ext xmlns:c16="http://schemas.microsoft.com/office/drawing/2014/chart" uri="{C3380CC4-5D6E-409C-BE32-E72D297353CC}">
              <c16:uniqueId val="{00000001-E26A-44B3-A456-1D958C5ACC16}"/>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0</c:v>
                </c:pt>
                <c:pt idx="2">
                  <c:v>0</c:v>
                </c:pt>
                <c:pt idx="3">
                  <c:v>0</c:v>
                </c:pt>
                <c:pt idx="4">
                  <c:v>30.88</c:v>
                </c:pt>
              </c:numCache>
            </c:numRef>
          </c:val>
          <c:extLst>
            <c:ext xmlns:c16="http://schemas.microsoft.com/office/drawing/2014/chart" uri="{C3380CC4-5D6E-409C-BE32-E72D297353CC}">
              <c16:uniqueId val="{00000000-5C15-48F6-858C-1C00FC26916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50.63</c:v>
                </c:pt>
              </c:numCache>
            </c:numRef>
          </c:val>
          <c:smooth val="0"/>
          <c:extLst>
            <c:ext xmlns:c16="http://schemas.microsoft.com/office/drawing/2014/chart" uri="{C3380CC4-5D6E-409C-BE32-E72D297353CC}">
              <c16:uniqueId val="{00000001-5C15-48F6-858C-1C00FC26916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2710.19</c:v>
                </c:pt>
              </c:numCache>
            </c:numRef>
          </c:val>
          <c:extLst>
            <c:ext xmlns:c16="http://schemas.microsoft.com/office/drawing/2014/chart" uri="{C3380CC4-5D6E-409C-BE32-E72D297353CC}">
              <c16:uniqueId val="{00000000-4BAD-4511-BD5C-144314E1FF7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1168.69</c:v>
                </c:pt>
              </c:numCache>
            </c:numRef>
          </c:val>
          <c:smooth val="0"/>
          <c:extLst>
            <c:ext xmlns:c16="http://schemas.microsoft.com/office/drawing/2014/chart" uri="{C3380CC4-5D6E-409C-BE32-E72D297353CC}">
              <c16:uniqueId val="{00000001-4BAD-4511-BD5C-144314E1FF7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0</c:v>
                </c:pt>
                <c:pt idx="2">
                  <c:v>0</c:v>
                </c:pt>
                <c:pt idx="3">
                  <c:v>0</c:v>
                </c:pt>
                <c:pt idx="4">
                  <c:v>152.85</c:v>
                </c:pt>
              </c:numCache>
            </c:numRef>
          </c:val>
          <c:extLst>
            <c:ext xmlns:c16="http://schemas.microsoft.com/office/drawing/2014/chart" uri="{C3380CC4-5D6E-409C-BE32-E72D297353CC}">
              <c16:uniqueId val="{00000000-E86B-4D48-815B-1523FA18A85B}"/>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70.709999999999994</c:v>
                </c:pt>
              </c:numCache>
            </c:numRef>
          </c:val>
          <c:smooth val="0"/>
          <c:extLst>
            <c:ext xmlns:c16="http://schemas.microsoft.com/office/drawing/2014/chart" uri="{C3380CC4-5D6E-409C-BE32-E72D297353CC}">
              <c16:uniqueId val="{00000001-E86B-4D48-815B-1523FA18A85B}"/>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0</c:v>
                </c:pt>
                <c:pt idx="2">
                  <c:v>0</c:v>
                </c:pt>
                <c:pt idx="3">
                  <c:v>0</c:v>
                </c:pt>
                <c:pt idx="4">
                  <c:v>105.19</c:v>
                </c:pt>
              </c:numCache>
            </c:numRef>
          </c:val>
          <c:extLst>
            <c:ext xmlns:c16="http://schemas.microsoft.com/office/drawing/2014/chart" uri="{C3380CC4-5D6E-409C-BE32-E72D297353CC}">
              <c16:uniqueId val="{00000000-2CCA-4AFF-B905-A931C5292CF7}"/>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233.15</c:v>
                </c:pt>
              </c:numCache>
            </c:numRef>
          </c:val>
          <c:smooth val="0"/>
          <c:extLst>
            <c:ext xmlns:c16="http://schemas.microsoft.com/office/drawing/2014/chart" uri="{C3380CC4-5D6E-409C-BE32-E72D297353CC}">
              <c16:uniqueId val="{00000001-2CCA-4AFF-B905-A931C5292CF7}"/>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【48.91】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【1,156.82】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【86.21】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【43.28】</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【215.73】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【75.33】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【29.62】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【0.11】</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2">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2">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74" t="str">
        <f>データ!H6</f>
        <v>秋田県　羽後町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75" t="s">
        <v>9</v>
      </c>
      <c r="BM7" s="76"/>
      <c r="BN7" s="76"/>
      <c r="BO7" s="76"/>
      <c r="BP7" s="76"/>
      <c r="BQ7" s="76"/>
      <c r="BR7" s="76"/>
      <c r="BS7" s="76"/>
      <c r="BT7" s="76"/>
      <c r="BU7" s="76"/>
      <c r="BV7" s="76"/>
      <c r="BW7" s="76"/>
      <c r="BX7" s="76"/>
      <c r="BY7" s="77"/>
    </row>
    <row r="8" spans="1:78" ht="18.75" customHeight="1" x14ac:dyDescent="0.2">
      <c r="A8" s="2"/>
      <c r="B8" s="71" t="str">
        <f>データ!I6</f>
        <v>法適用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45">
        <f>データ!S6</f>
        <v>13367</v>
      </c>
      <c r="AM8" s="45"/>
      <c r="AN8" s="45"/>
      <c r="AO8" s="45"/>
      <c r="AP8" s="45"/>
      <c r="AQ8" s="45"/>
      <c r="AR8" s="45"/>
      <c r="AS8" s="45"/>
      <c r="AT8" s="46">
        <f>データ!T6</f>
        <v>434.46</v>
      </c>
      <c r="AU8" s="46"/>
      <c r="AV8" s="46"/>
      <c r="AW8" s="46"/>
      <c r="AX8" s="46"/>
      <c r="AY8" s="46"/>
      <c r="AZ8" s="46"/>
      <c r="BA8" s="46"/>
      <c r="BB8" s="46">
        <f>データ!U6</f>
        <v>30.77</v>
      </c>
      <c r="BC8" s="46"/>
      <c r="BD8" s="46"/>
      <c r="BE8" s="46"/>
      <c r="BF8" s="46"/>
      <c r="BG8" s="46"/>
      <c r="BH8" s="46"/>
      <c r="BI8" s="46"/>
      <c r="BJ8" s="3"/>
      <c r="BK8" s="3"/>
      <c r="BL8" s="67" t="s">
        <v>10</v>
      </c>
      <c r="BM8" s="68"/>
      <c r="BN8" s="69" t="s">
        <v>11</v>
      </c>
      <c r="BO8" s="69"/>
      <c r="BP8" s="69"/>
      <c r="BQ8" s="69"/>
      <c r="BR8" s="69"/>
      <c r="BS8" s="69"/>
      <c r="BT8" s="69"/>
      <c r="BU8" s="69"/>
      <c r="BV8" s="69"/>
      <c r="BW8" s="69"/>
      <c r="BX8" s="69"/>
      <c r="BY8" s="70"/>
    </row>
    <row r="9" spans="1:78" ht="18.75" customHeight="1" x14ac:dyDescent="0.2">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2">
      <c r="A10" s="2"/>
      <c r="B10" s="46" t="str">
        <f>データ!N6</f>
        <v>-</v>
      </c>
      <c r="C10" s="46"/>
      <c r="D10" s="46"/>
      <c r="E10" s="46"/>
      <c r="F10" s="46"/>
      <c r="G10" s="46"/>
      <c r="H10" s="46"/>
      <c r="I10" s="46">
        <f>データ!O6</f>
        <v>54.37</v>
      </c>
      <c r="J10" s="46"/>
      <c r="K10" s="46"/>
      <c r="L10" s="46"/>
      <c r="M10" s="46"/>
      <c r="N10" s="46"/>
      <c r="O10" s="46"/>
      <c r="P10" s="46">
        <f>データ!P6</f>
        <v>45.35</v>
      </c>
      <c r="Q10" s="46"/>
      <c r="R10" s="46"/>
      <c r="S10" s="46"/>
      <c r="T10" s="46"/>
      <c r="U10" s="46"/>
      <c r="V10" s="46"/>
      <c r="W10" s="46">
        <f>データ!Q6</f>
        <v>91.2</v>
      </c>
      <c r="X10" s="46"/>
      <c r="Y10" s="46"/>
      <c r="Z10" s="46"/>
      <c r="AA10" s="46"/>
      <c r="AB10" s="46"/>
      <c r="AC10" s="46"/>
      <c r="AD10" s="45">
        <f>データ!R6</f>
        <v>3300</v>
      </c>
      <c r="AE10" s="45"/>
      <c r="AF10" s="45"/>
      <c r="AG10" s="45"/>
      <c r="AH10" s="45"/>
      <c r="AI10" s="45"/>
      <c r="AJ10" s="45"/>
      <c r="AK10" s="2"/>
      <c r="AL10" s="45">
        <f>データ!V6</f>
        <v>6019</v>
      </c>
      <c r="AM10" s="45"/>
      <c r="AN10" s="45"/>
      <c r="AO10" s="45"/>
      <c r="AP10" s="45"/>
      <c r="AQ10" s="45"/>
      <c r="AR10" s="45"/>
      <c r="AS10" s="45"/>
      <c r="AT10" s="46">
        <f>データ!W6</f>
        <v>2.39</v>
      </c>
      <c r="AU10" s="46"/>
      <c r="AV10" s="46"/>
      <c r="AW10" s="46"/>
      <c r="AX10" s="46"/>
      <c r="AY10" s="46"/>
      <c r="AZ10" s="46"/>
      <c r="BA10" s="46"/>
      <c r="BB10" s="46">
        <f>データ!X6</f>
        <v>2518.41</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2">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7" t="s">
        <v>26</v>
      </c>
      <c r="BM14" s="38"/>
      <c r="BN14" s="38"/>
      <c r="BO14" s="38"/>
      <c r="BP14" s="38"/>
      <c r="BQ14" s="38"/>
      <c r="BR14" s="38"/>
      <c r="BS14" s="38"/>
      <c r="BT14" s="38"/>
      <c r="BU14" s="38"/>
      <c r="BV14" s="38"/>
      <c r="BW14" s="38"/>
      <c r="BX14" s="38"/>
      <c r="BY14" s="38"/>
      <c r="BZ14" s="39"/>
    </row>
    <row r="15" spans="1:78" ht="13.5" customHeight="1" x14ac:dyDescent="0.2">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115</v>
      </c>
      <c r="BM16" s="62"/>
      <c r="BN16" s="62"/>
      <c r="BO16" s="62"/>
      <c r="BP16" s="62"/>
      <c r="BQ16" s="62"/>
      <c r="BR16" s="62"/>
      <c r="BS16" s="62"/>
      <c r="BT16" s="62"/>
      <c r="BU16" s="62"/>
      <c r="BV16" s="62"/>
      <c r="BW16" s="62"/>
      <c r="BX16" s="62"/>
      <c r="BY16" s="62"/>
      <c r="BZ16" s="63"/>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114</v>
      </c>
      <c r="BM47" s="29"/>
      <c r="BN47" s="29"/>
      <c r="BO47" s="29"/>
      <c r="BP47" s="29"/>
      <c r="BQ47" s="29"/>
      <c r="BR47" s="29"/>
      <c r="BS47" s="29"/>
      <c r="BT47" s="29"/>
      <c r="BU47" s="29"/>
      <c r="BV47" s="29"/>
      <c r="BW47" s="29"/>
      <c r="BX47" s="29"/>
      <c r="BY47" s="29"/>
      <c r="BZ47" s="30"/>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2">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2">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116</v>
      </c>
      <c r="BM66" s="43"/>
      <c r="BN66" s="43"/>
      <c r="BO66" s="43"/>
      <c r="BP66" s="43"/>
      <c r="BQ66" s="43"/>
      <c r="BR66" s="43"/>
      <c r="BS66" s="43"/>
      <c r="BT66" s="43"/>
      <c r="BU66" s="43"/>
      <c r="BV66" s="43"/>
      <c r="BW66" s="43"/>
      <c r="BX66" s="43"/>
      <c r="BY66" s="43"/>
      <c r="BZ66" s="30"/>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43"/>
      <c r="BN67" s="43"/>
      <c r="BO67" s="43"/>
      <c r="BP67" s="43"/>
      <c r="BQ67" s="43"/>
      <c r="BR67" s="43"/>
      <c r="BS67" s="43"/>
      <c r="BT67" s="43"/>
      <c r="BU67" s="43"/>
      <c r="BV67" s="43"/>
      <c r="BW67" s="43"/>
      <c r="BX67" s="43"/>
      <c r="BY67" s="43"/>
      <c r="BZ67" s="30"/>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43"/>
      <c r="BN68" s="43"/>
      <c r="BO68" s="43"/>
      <c r="BP68" s="43"/>
      <c r="BQ68" s="43"/>
      <c r="BR68" s="43"/>
      <c r="BS68" s="43"/>
      <c r="BT68" s="43"/>
      <c r="BU68" s="43"/>
      <c r="BV68" s="43"/>
      <c r="BW68" s="43"/>
      <c r="BX68" s="43"/>
      <c r="BY68" s="43"/>
      <c r="BZ68" s="30"/>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43"/>
      <c r="BN69" s="43"/>
      <c r="BO69" s="43"/>
      <c r="BP69" s="43"/>
      <c r="BQ69" s="43"/>
      <c r="BR69" s="43"/>
      <c r="BS69" s="43"/>
      <c r="BT69" s="43"/>
      <c r="BU69" s="43"/>
      <c r="BV69" s="43"/>
      <c r="BW69" s="43"/>
      <c r="BX69" s="43"/>
      <c r="BY69" s="43"/>
      <c r="BZ69" s="30"/>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43"/>
      <c r="BN70" s="43"/>
      <c r="BO70" s="43"/>
      <c r="BP70" s="43"/>
      <c r="BQ70" s="43"/>
      <c r="BR70" s="43"/>
      <c r="BS70" s="43"/>
      <c r="BT70" s="43"/>
      <c r="BU70" s="43"/>
      <c r="BV70" s="43"/>
      <c r="BW70" s="43"/>
      <c r="BX70" s="43"/>
      <c r="BY70" s="43"/>
      <c r="BZ70" s="30"/>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43"/>
      <c r="BN71" s="43"/>
      <c r="BO71" s="43"/>
      <c r="BP71" s="43"/>
      <c r="BQ71" s="43"/>
      <c r="BR71" s="43"/>
      <c r="BS71" s="43"/>
      <c r="BT71" s="43"/>
      <c r="BU71" s="43"/>
      <c r="BV71" s="43"/>
      <c r="BW71" s="43"/>
      <c r="BX71" s="43"/>
      <c r="BY71" s="43"/>
      <c r="BZ71" s="30"/>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43"/>
      <c r="BN72" s="43"/>
      <c r="BO72" s="43"/>
      <c r="BP72" s="43"/>
      <c r="BQ72" s="43"/>
      <c r="BR72" s="43"/>
      <c r="BS72" s="43"/>
      <c r="BT72" s="43"/>
      <c r="BU72" s="43"/>
      <c r="BV72" s="43"/>
      <c r="BW72" s="43"/>
      <c r="BX72" s="43"/>
      <c r="BY72" s="43"/>
      <c r="BZ72" s="30"/>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43"/>
      <c r="BN73" s="43"/>
      <c r="BO73" s="43"/>
      <c r="BP73" s="43"/>
      <c r="BQ73" s="43"/>
      <c r="BR73" s="43"/>
      <c r="BS73" s="43"/>
      <c r="BT73" s="43"/>
      <c r="BU73" s="43"/>
      <c r="BV73" s="43"/>
      <c r="BW73" s="43"/>
      <c r="BX73" s="43"/>
      <c r="BY73" s="43"/>
      <c r="BZ73" s="30"/>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43"/>
      <c r="BN74" s="43"/>
      <c r="BO74" s="43"/>
      <c r="BP74" s="43"/>
      <c r="BQ74" s="43"/>
      <c r="BR74" s="43"/>
      <c r="BS74" s="43"/>
      <c r="BT74" s="43"/>
      <c r="BU74" s="43"/>
      <c r="BV74" s="43"/>
      <c r="BW74" s="43"/>
      <c r="BX74" s="43"/>
      <c r="BY74" s="43"/>
      <c r="BZ74" s="30"/>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43"/>
      <c r="BN75" s="43"/>
      <c r="BO75" s="43"/>
      <c r="BP75" s="43"/>
      <c r="BQ75" s="43"/>
      <c r="BR75" s="43"/>
      <c r="BS75" s="43"/>
      <c r="BT75" s="43"/>
      <c r="BU75" s="43"/>
      <c r="BV75" s="43"/>
      <c r="BW75" s="43"/>
      <c r="BX75" s="43"/>
      <c r="BY75" s="43"/>
      <c r="BZ75" s="30"/>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43"/>
      <c r="BN76" s="43"/>
      <c r="BO76" s="43"/>
      <c r="BP76" s="43"/>
      <c r="BQ76" s="43"/>
      <c r="BR76" s="43"/>
      <c r="BS76" s="43"/>
      <c r="BT76" s="43"/>
      <c r="BU76" s="43"/>
      <c r="BV76" s="43"/>
      <c r="BW76" s="43"/>
      <c r="BX76" s="43"/>
      <c r="BY76" s="43"/>
      <c r="BZ76" s="30"/>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43"/>
      <c r="BN77" s="43"/>
      <c r="BO77" s="43"/>
      <c r="BP77" s="43"/>
      <c r="BQ77" s="43"/>
      <c r="BR77" s="43"/>
      <c r="BS77" s="43"/>
      <c r="BT77" s="43"/>
      <c r="BU77" s="43"/>
      <c r="BV77" s="43"/>
      <c r="BW77" s="43"/>
      <c r="BX77" s="43"/>
      <c r="BY77" s="43"/>
      <c r="BZ77" s="30"/>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43"/>
      <c r="BN78" s="43"/>
      <c r="BO78" s="43"/>
      <c r="BP78" s="43"/>
      <c r="BQ78" s="43"/>
      <c r="BR78" s="43"/>
      <c r="BS78" s="43"/>
      <c r="BT78" s="43"/>
      <c r="BU78" s="43"/>
      <c r="BV78" s="43"/>
      <c r="BW78" s="43"/>
      <c r="BX78" s="43"/>
      <c r="BY78" s="43"/>
      <c r="BZ78" s="30"/>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43"/>
      <c r="BN79" s="43"/>
      <c r="BO79" s="43"/>
      <c r="BP79" s="43"/>
      <c r="BQ79" s="43"/>
      <c r="BR79" s="43"/>
      <c r="BS79" s="43"/>
      <c r="BT79" s="43"/>
      <c r="BU79" s="43"/>
      <c r="BV79" s="43"/>
      <c r="BW79" s="43"/>
      <c r="BX79" s="43"/>
      <c r="BY79" s="43"/>
      <c r="BZ79" s="30"/>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43"/>
      <c r="BN80" s="43"/>
      <c r="BO80" s="43"/>
      <c r="BP80" s="43"/>
      <c r="BQ80" s="43"/>
      <c r="BR80" s="43"/>
      <c r="BS80" s="43"/>
      <c r="BT80" s="43"/>
      <c r="BU80" s="43"/>
      <c r="BV80" s="43"/>
      <c r="BW80" s="43"/>
      <c r="BX80" s="43"/>
      <c r="BY80" s="43"/>
      <c r="BZ80" s="30"/>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43"/>
      <c r="BN81" s="43"/>
      <c r="BO81" s="43"/>
      <c r="BP81" s="43"/>
      <c r="BQ81" s="43"/>
      <c r="BR81" s="43"/>
      <c r="BS81" s="43"/>
      <c r="BT81" s="43"/>
      <c r="BU81" s="43"/>
      <c r="BV81" s="43"/>
      <c r="BW81" s="43"/>
      <c r="BX81" s="43"/>
      <c r="BY81" s="43"/>
      <c r="BZ81" s="30"/>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2">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2">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2">
      <c r="B85" s="12"/>
      <c r="C85" s="12"/>
      <c r="D85" s="12"/>
      <c r="E85" s="12" t="str">
        <f>データ!AI6</f>
        <v>【105.09】</v>
      </c>
      <c r="F85" s="12" t="str">
        <f>データ!AT6</f>
        <v>【65.73】</v>
      </c>
      <c r="G85" s="12" t="str">
        <f>データ!BE6</f>
        <v>【48.91】</v>
      </c>
      <c r="H85" s="12" t="str">
        <f>データ!BP6</f>
        <v>【1,156.82】</v>
      </c>
      <c r="I85" s="12" t="str">
        <f>データ!CA6</f>
        <v>【75.33】</v>
      </c>
      <c r="J85" s="12" t="str">
        <f>データ!CL6</f>
        <v>【215.73】</v>
      </c>
      <c r="K85" s="12" t="str">
        <f>データ!CW6</f>
        <v>【43.28】</v>
      </c>
      <c r="L85" s="12" t="str">
        <f>データ!DH6</f>
        <v>【86.21】</v>
      </c>
      <c r="M85" s="12" t="str">
        <f>データ!DS6</f>
        <v>【29.62】</v>
      </c>
      <c r="N85" s="12" t="str">
        <f>データ!ED6</f>
        <v>【0.09】</v>
      </c>
      <c r="O85" s="12" t="str">
        <f>データ!EO6</f>
        <v>【0.11】</v>
      </c>
    </row>
  </sheetData>
  <sheetProtection algorithmName="SHA-512" hashValue="tgfex/SMcIEjLYIYLO/4ca5JfmYZzsWOjxL2RyGGgslJZwZY0c7Xq1b6iOdzVDjAroyaeSrbWajO+6XpNHJoKA==" saltValue="0FsqVMhqzHKcwi+54gIRE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 x14ac:dyDescent="0.2"/>
  <cols>
    <col min="2" max="144" width="11.90625" customWidth="1"/>
  </cols>
  <sheetData>
    <row r="1" spans="1:148" x14ac:dyDescent="0.2">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2">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2">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2">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2">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2">
      <c r="A6" s="14" t="s">
        <v>95</v>
      </c>
      <c r="B6" s="19">
        <f>B7</f>
        <v>2023</v>
      </c>
      <c r="C6" s="19">
        <f t="shared" ref="C6:X6" si="3">C7</f>
        <v>54631</v>
      </c>
      <c r="D6" s="19">
        <f t="shared" si="3"/>
        <v>46</v>
      </c>
      <c r="E6" s="19">
        <f t="shared" si="3"/>
        <v>17</v>
      </c>
      <c r="F6" s="19">
        <f t="shared" si="3"/>
        <v>4</v>
      </c>
      <c r="G6" s="19">
        <f t="shared" si="3"/>
        <v>0</v>
      </c>
      <c r="H6" s="19" t="str">
        <f t="shared" si="3"/>
        <v>秋田県　羽後町</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54.37</v>
      </c>
      <c r="P6" s="20">
        <f t="shared" si="3"/>
        <v>45.35</v>
      </c>
      <c r="Q6" s="20">
        <f t="shared" si="3"/>
        <v>91.2</v>
      </c>
      <c r="R6" s="20">
        <f t="shared" si="3"/>
        <v>3300</v>
      </c>
      <c r="S6" s="20">
        <f t="shared" si="3"/>
        <v>13367</v>
      </c>
      <c r="T6" s="20">
        <f t="shared" si="3"/>
        <v>434.46</v>
      </c>
      <c r="U6" s="20">
        <f t="shared" si="3"/>
        <v>30.77</v>
      </c>
      <c r="V6" s="20">
        <f t="shared" si="3"/>
        <v>6019</v>
      </c>
      <c r="W6" s="20">
        <f t="shared" si="3"/>
        <v>2.39</v>
      </c>
      <c r="X6" s="20">
        <f t="shared" si="3"/>
        <v>2518.41</v>
      </c>
      <c r="Y6" s="21" t="str">
        <f>IF(Y7="",NA(),Y7)</f>
        <v>-</v>
      </c>
      <c r="Z6" s="21" t="str">
        <f t="shared" ref="Z6:AH6" si="4">IF(Z7="",NA(),Z7)</f>
        <v>-</v>
      </c>
      <c r="AA6" s="21" t="str">
        <f t="shared" si="4"/>
        <v>-</v>
      </c>
      <c r="AB6" s="21" t="str">
        <f t="shared" si="4"/>
        <v>-</v>
      </c>
      <c r="AC6" s="21">
        <f t="shared" si="4"/>
        <v>119.88</v>
      </c>
      <c r="AD6" s="21" t="str">
        <f t="shared" si="4"/>
        <v>-</v>
      </c>
      <c r="AE6" s="21" t="str">
        <f t="shared" si="4"/>
        <v>-</v>
      </c>
      <c r="AF6" s="21" t="str">
        <f t="shared" si="4"/>
        <v>-</v>
      </c>
      <c r="AG6" s="21" t="str">
        <f t="shared" si="4"/>
        <v>-</v>
      </c>
      <c r="AH6" s="21">
        <f t="shared" si="4"/>
        <v>107.11</v>
      </c>
      <c r="AI6" s="20" t="str">
        <f>IF(AI7="","",IF(AI7="-","【-】","【"&amp;SUBSTITUTE(TEXT(AI7,"#,##0.00"),"-","△")&amp;"】"))</f>
        <v>【105.09】</v>
      </c>
      <c r="AJ6" s="21" t="str">
        <f>IF(AJ7="",NA(),AJ7)</f>
        <v>-</v>
      </c>
      <c r="AK6" s="21" t="str">
        <f t="shared" ref="AK6:AS6" si="5">IF(AK7="",NA(),AK7)</f>
        <v>-</v>
      </c>
      <c r="AL6" s="21" t="str">
        <f t="shared" si="5"/>
        <v>-</v>
      </c>
      <c r="AM6" s="21" t="str">
        <f t="shared" si="5"/>
        <v>-</v>
      </c>
      <c r="AN6" s="20">
        <f t="shared" si="5"/>
        <v>0</v>
      </c>
      <c r="AO6" s="21" t="str">
        <f t="shared" si="5"/>
        <v>-</v>
      </c>
      <c r="AP6" s="21" t="str">
        <f t="shared" si="5"/>
        <v>-</v>
      </c>
      <c r="AQ6" s="21" t="str">
        <f t="shared" si="5"/>
        <v>-</v>
      </c>
      <c r="AR6" s="21" t="str">
        <f t="shared" si="5"/>
        <v>-</v>
      </c>
      <c r="AS6" s="21">
        <f t="shared" si="5"/>
        <v>69.540000000000006</v>
      </c>
      <c r="AT6" s="20" t="str">
        <f>IF(AT7="","",IF(AT7="-","【-】","【"&amp;SUBSTITUTE(TEXT(AT7,"#,##0.00"),"-","△")&amp;"】"))</f>
        <v>【65.73】</v>
      </c>
      <c r="AU6" s="21" t="str">
        <f>IF(AU7="",NA(),AU7)</f>
        <v>-</v>
      </c>
      <c r="AV6" s="21" t="str">
        <f t="shared" ref="AV6:BD6" si="6">IF(AV7="",NA(),AV7)</f>
        <v>-</v>
      </c>
      <c r="AW6" s="21" t="str">
        <f t="shared" si="6"/>
        <v>-</v>
      </c>
      <c r="AX6" s="21" t="str">
        <f t="shared" si="6"/>
        <v>-</v>
      </c>
      <c r="AY6" s="21">
        <f t="shared" si="6"/>
        <v>30.88</v>
      </c>
      <c r="AZ6" s="21" t="str">
        <f t="shared" si="6"/>
        <v>-</v>
      </c>
      <c r="BA6" s="21" t="str">
        <f t="shared" si="6"/>
        <v>-</v>
      </c>
      <c r="BB6" s="21" t="str">
        <f t="shared" si="6"/>
        <v>-</v>
      </c>
      <c r="BC6" s="21" t="str">
        <f t="shared" si="6"/>
        <v>-</v>
      </c>
      <c r="BD6" s="21">
        <f t="shared" si="6"/>
        <v>50.63</v>
      </c>
      <c r="BE6" s="20" t="str">
        <f>IF(BE7="","",IF(BE7="-","【-】","【"&amp;SUBSTITUTE(TEXT(BE7,"#,##0.00"),"-","△")&amp;"】"))</f>
        <v>【48.91】</v>
      </c>
      <c r="BF6" s="21" t="str">
        <f>IF(BF7="",NA(),BF7)</f>
        <v>-</v>
      </c>
      <c r="BG6" s="21" t="str">
        <f t="shared" ref="BG6:BO6" si="7">IF(BG7="",NA(),BG7)</f>
        <v>-</v>
      </c>
      <c r="BH6" s="21" t="str">
        <f t="shared" si="7"/>
        <v>-</v>
      </c>
      <c r="BI6" s="21" t="str">
        <f t="shared" si="7"/>
        <v>-</v>
      </c>
      <c r="BJ6" s="21">
        <f t="shared" si="7"/>
        <v>2710.19</v>
      </c>
      <c r="BK6" s="21" t="str">
        <f t="shared" si="7"/>
        <v>-</v>
      </c>
      <c r="BL6" s="21" t="str">
        <f t="shared" si="7"/>
        <v>-</v>
      </c>
      <c r="BM6" s="21" t="str">
        <f t="shared" si="7"/>
        <v>-</v>
      </c>
      <c r="BN6" s="21" t="str">
        <f t="shared" si="7"/>
        <v>-</v>
      </c>
      <c r="BO6" s="21">
        <f t="shared" si="7"/>
        <v>1168.69</v>
      </c>
      <c r="BP6" s="20" t="str">
        <f>IF(BP7="","",IF(BP7="-","【-】","【"&amp;SUBSTITUTE(TEXT(BP7,"#,##0.00"),"-","△")&amp;"】"))</f>
        <v>【1,156.82】</v>
      </c>
      <c r="BQ6" s="21" t="str">
        <f>IF(BQ7="",NA(),BQ7)</f>
        <v>-</v>
      </c>
      <c r="BR6" s="21" t="str">
        <f t="shared" ref="BR6:BZ6" si="8">IF(BR7="",NA(),BR7)</f>
        <v>-</v>
      </c>
      <c r="BS6" s="21" t="str">
        <f t="shared" si="8"/>
        <v>-</v>
      </c>
      <c r="BT6" s="21" t="str">
        <f t="shared" si="8"/>
        <v>-</v>
      </c>
      <c r="BU6" s="21">
        <f t="shared" si="8"/>
        <v>152.85</v>
      </c>
      <c r="BV6" s="21" t="str">
        <f t="shared" si="8"/>
        <v>-</v>
      </c>
      <c r="BW6" s="21" t="str">
        <f t="shared" si="8"/>
        <v>-</v>
      </c>
      <c r="BX6" s="21" t="str">
        <f t="shared" si="8"/>
        <v>-</v>
      </c>
      <c r="BY6" s="21" t="str">
        <f t="shared" si="8"/>
        <v>-</v>
      </c>
      <c r="BZ6" s="21">
        <f t="shared" si="8"/>
        <v>70.709999999999994</v>
      </c>
      <c r="CA6" s="20" t="str">
        <f>IF(CA7="","",IF(CA7="-","【-】","【"&amp;SUBSTITUTE(TEXT(CA7,"#,##0.00"),"-","△")&amp;"】"))</f>
        <v>【75.33】</v>
      </c>
      <c r="CB6" s="21" t="str">
        <f>IF(CB7="",NA(),CB7)</f>
        <v>-</v>
      </c>
      <c r="CC6" s="21" t="str">
        <f t="shared" ref="CC6:CK6" si="9">IF(CC7="",NA(),CC7)</f>
        <v>-</v>
      </c>
      <c r="CD6" s="21" t="str">
        <f t="shared" si="9"/>
        <v>-</v>
      </c>
      <c r="CE6" s="21" t="str">
        <f t="shared" si="9"/>
        <v>-</v>
      </c>
      <c r="CF6" s="21">
        <f t="shared" si="9"/>
        <v>105.19</v>
      </c>
      <c r="CG6" s="21" t="str">
        <f t="shared" si="9"/>
        <v>-</v>
      </c>
      <c r="CH6" s="21" t="str">
        <f t="shared" si="9"/>
        <v>-</v>
      </c>
      <c r="CI6" s="21" t="str">
        <f t="shared" si="9"/>
        <v>-</v>
      </c>
      <c r="CJ6" s="21" t="str">
        <f t="shared" si="9"/>
        <v>-</v>
      </c>
      <c r="CK6" s="21">
        <f t="shared" si="9"/>
        <v>233.15</v>
      </c>
      <c r="CL6" s="20" t="str">
        <f>IF(CL7="","",IF(CL7="-","【-】","【"&amp;SUBSTITUTE(TEXT(CL7,"#,##0.00"),"-","△")&amp;"】"))</f>
        <v>【215.73】</v>
      </c>
      <c r="CM6" s="21" t="str">
        <f>IF(CM7="",NA(),CM7)</f>
        <v>-</v>
      </c>
      <c r="CN6" s="21" t="str">
        <f t="shared" ref="CN6:CV6" si="10">IF(CN7="",NA(),CN7)</f>
        <v>-</v>
      </c>
      <c r="CO6" s="21" t="str">
        <f t="shared" si="10"/>
        <v>-</v>
      </c>
      <c r="CP6" s="21" t="str">
        <f t="shared" si="10"/>
        <v>-</v>
      </c>
      <c r="CQ6" s="21">
        <f t="shared" si="10"/>
        <v>48.77</v>
      </c>
      <c r="CR6" s="21" t="str">
        <f t="shared" si="10"/>
        <v>-</v>
      </c>
      <c r="CS6" s="21" t="str">
        <f t="shared" si="10"/>
        <v>-</v>
      </c>
      <c r="CT6" s="21" t="str">
        <f t="shared" si="10"/>
        <v>-</v>
      </c>
      <c r="CU6" s="21" t="str">
        <f t="shared" si="10"/>
        <v>-</v>
      </c>
      <c r="CV6" s="21">
        <f t="shared" si="10"/>
        <v>42.09</v>
      </c>
      <c r="CW6" s="20" t="str">
        <f>IF(CW7="","",IF(CW7="-","【-】","【"&amp;SUBSTITUTE(TEXT(CW7,"#,##0.00"),"-","△")&amp;"】"))</f>
        <v>【43.28】</v>
      </c>
      <c r="CX6" s="21" t="str">
        <f>IF(CX7="",NA(),CX7)</f>
        <v>-</v>
      </c>
      <c r="CY6" s="21" t="str">
        <f t="shared" ref="CY6:DG6" si="11">IF(CY7="",NA(),CY7)</f>
        <v>-</v>
      </c>
      <c r="CZ6" s="21" t="str">
        <f t="shared" si="11"/>
        <v>-</v>
      </c>
      <c r="DA6" s="21" t="str">
        <f t="shared" si="11"/>
        <v>-</v>
      </c>
      <c r="DB6" s="21">
        <f t="shared" si="11"/>
        <v>61.41</v>
      </c>
      <c r="DC6" s="21" t="str">
        <f t="shared" si="11"/>
        <v>-</v>
      </c>
      <c r="DD6" s="21" t="str">
        <f t="shared" si="11"/>
        <v>-</v>
      </c>
      <c r="DE6" s="21" t="str">
        <f t="shared" si="11"/>
        <v>-</v>
      </c>
      <c r="DF6" s="21" t="str">
        <f t="shared" si="11"/>
        <v>-</v>
      </c>
      <c r="DG6" s="21">
        <f t="shared" si="11"/>
        <v>84.73</v>
      </c>
      <c r="DH6" s="20" t="str">
        <f>IF(DH7="","",IF(DH7="-","【-】","【"&amp;SUBSTITUTE(TEXT(DH7,"#,##0.00"),"-","△")&amp;"】"))</f>
        <v>【86.21】</v>
      </c>
      <c r="DI6" s="21" t="str">
        <f>IF(DI7="",NA(),DI7)</f>
        <v>-</v>
      </c>
      <c r="DJ6" s="21" t="str">
        <f t="shared" ref="DJ6:DR6" si="12">IF(DJ7="",NA(),DJ7)</f>
        <v>-</v>
      </c>
      <c r="DK6" s="21" t="str">
        <f t="shared" si="12"/>
        <v>-</v>
      </c>
      <c r="DL6" s="21" t="str">
        <f t="shared" si="12"/>
        <v>-</v>
      </c>
      <c r="DM6" s="21">
        <f t="shared" si="12"/>
        <v>3.58</v>
      </c>
      <c r="DN6" s="21" t="str">
        <f t="shared" si="12"/>
        <v>-</v>
      </c>
      <c r="DO6" s="21" t="str">
        <f t="shared" si="12"/>
        <v>-</v>
      </c>
      <c r="DP6" s="21" t="str">
        <f t="shared" si="12"/>
        <v>-</v>
      </c>
      <c r="DQ6" s="21" t="str">
        <f t="shared" si="12"/>
        <v>-</v>
      </c>
      <c r="DR6" s="21">
        <f t="shared" si="12"/>
        <v>26.77</v>
      </c>
      <c r="DS6" s="20" t="str">
        <f>IF(DS7="","",IF(DS7="-","【-】","【"&amp;SUBSTITUTE(TEXT(DS7,"#,##0.00"),"-","△")&amp;"】"))</f>
        <v>【29.62】</v>
      </c>
      <c r="DT6" s="21" t="str">
        <f>IF(DT7="",NA(),DT7)</f>
        <v>-</v>
      </c>
      <c r="DU6" s="21" t="str">
        <f t="shared" ref="DU6:EC6" si="13">IF(DU7="",NA(),DU7)</f>
        <v>-</v>
      </c>
      <c r="DV6" s="21" t="str">
        <f t="shared" si="13"/>
        <v>-</v>
      </c>
      <c r="DW6" s="21" t="str">
        <f t="shared" si="13"/>
        <v>-</v>
      </c>
      <c r="DX6" s="20">
        <f t="shared" si="13"/>
        <v>0</v>
      </c>
      <c r="DY6" s="21" t="str">
        <f t="shared" si="13"/>
        <v>-</v>
      </c>
      <c r="DZ6" s="21" t="str">
        <f t="shared" si="13"/>
        <v>-</v>
      </c>
      <c r="EA6" s="21" t="str">
        <f t="shared" si="13"/>
        <v>-</v>
      </c>
      <c r="EB6" s="21" t="str">
        <f t="shared" si="13"/>
        <v>-</v>
      </c>
      <c r="EC6" s="21">
        <f t="shared" si="13"/>
        <v>7.0000000000000007E-2</v>
      </c>
      <c r="ED6" s="20" t="str">
        <f>IF(ED7="","",IF(ED7="-","【-】","【"&amp;SUBSTITUTE(TEXT(ED7,"#,##0.00"),"-","△")&amp;"】"))</f>
        <v>【0.09】</v>
      </c>
      <c r="EE6" s="21" t="str">
        <f>IF(EE7="",NA(),EE7)</f>
        <v>-</v>
      </c>
      <c r="EF6" s="21" t="str">
        <f t="shared" ref="EF6:EN6" si="14">IF(EF7="",NA(),EF7)</f>
        <v>-</v>
      </c>
      <c r="EG6" s="21" t="str">
        <f t="shared" si="14"/>
        <v>-</v>
      </c>
      <c r="EH6" s="21" t="str">
        <f t="shared" si="14"/>
        <v>-</v>
      </c>
      <c r="EI6" s="20">
        <f t="shared" si="14"/>
        <v>0</v>
      </c>
      <c r="EJ6" s="21" t="str">
        <f t="shared" si="14"/>
        <v>-</v>
      </c>
      <c r="EK6" s="21" t="str">
        <f t="shared" si="14"/>
        <v>-</v>
      </c>
      <c r="EL6" s="21" t="str">
        <f t="shared" si="14"/>
        <v>-</v>
      </c>
      <c r="EM6" s="21" t="str">
        <f t="shared" si="14"/>
        <v>-</v>
      </c>
      <c r="EN6" s="21">
        <f t="shared" si="14"/>
        <v>0.06</v>
      </c>
      <c r="EO6" s="20" t="str">
        <f>IF(EO7="","",IF(EO7="-","【-】","【"&amp;SUBSTITUTE(TEXT(EO7,"#,##0.00"),"-","△")&amp;"】"))</f>
        <v>【0.11】</v>
      </c>
    </row>
    <row r="7" spans="1:148" s="22" customFormat="1" x14ac:dyDescent="0.2">
      <c r="A7" s="14"/>
      <c r="B7" s="23">
        <v>2023</v>
      </c>
      <c r="C7" s="23">
        <v>54631</v>
      </c>
      <c r="D7" s="23">
        <v>46</v>
      </c>
      <c r="E7" s="23">
        <v>17</v>
      </c>
      <c r="F7" s="23">
        <v>4</v>
      </c>
      <c r="G7" s="23">
        <v>0</v>
      </c>
      <c r="H7" s="23" t="s">
        <v>96</v>
      </c>
      <c r="I7" s="23" t="s">
        <v>97</v>
      </c>
      <c r="J7" s="23" t="s">
        <v>98</v>
      </c>
      <c r="K7" s="23" t="s">
        <v>99</v>
      </c>
      <c r="L7" s="23" t="s">
        <v>100</v>
      </c>
      <c r="M7" s="23" t="s">
        <v>101</v>
      </c>
      <c r="N7" s="24" t="s">
        <v>102</v>
      </c>
      <c r="O7" s="24">
        <v>54.37</v>
      </c>
      <c r="P7" s="24">
        <v>45.35</v>
      </c>
      <c r="Q7" s="24">
        <v>91.2</v>
      </c>
      <c r="R7" s="24">
        <v>3300</v>
      </c>
      <c r="S7" s="24">
        <v>13367</v>
      </c>
      <c r="T7" s="24">
        <v>434.46</v>
      </c>
      <c r="U7" s="24">
        <v>30.77</v>
      </c>
      <c r="V7" s="24">
        <v>6019</v>
      </c>
      <c r="W7" s="24">
        <v>2.39</v>
      </c>
      <c r="X7" s="24">
        <v>2518.41</v>
      </c>
      <c r="Y7" s="24" t="s">
        <v>102</v>
      </c>
      <c r="Z7" s="24" t="s">
        <v>102</v>
      </c>
      <c r="AA7" s="24" t="s">
        <v>102</v>
      </c>
      <c r="AB7" s="24" t="s">
        <v>102</v>
      </c>
      <c r="AC7" s="24">
        <v>119.88</v>
      </c>
      <c r="AD7" s="24" t="s">
        <v>102</v>
      </c>
      <c r="AE7" s="24" t="s">
        <v>102</v>
      </c>
      <c r="AF7" s="24" t="s">
        <v>102</v>
      </c>
      <c r="AG7" s="24" t="s">
        <v>102</v>
      </c>
      <c r="AH7" s="24">
        <v>107.11</v>
      </c>
      <c r="AI7" s="24">
        <v>105.09</v>
      </c>
      <c r="AJ7" s="24" t="s">
        <v>102</v>
      </c>
      <c r="AK7" s="24" t="s">
        <v>102</v>
      </c>
      <c r="AL7" s="24" t="s">
        <v>102</v>
      </c>
      <c r="AM7" s="24" t="s">
        <v>102</v>
      </c>
      <c r="AN7" s="24">
        <v>0</v>
      </c>
      <c r="AO7" s="24" t="s">
        <v>102</v>
      </c>
      <c r="AP7" s="24" t="s">
        <v>102</v>
      </c>
      <c r="AQ7" s="24" t="s">
        <v>102</v>
      </c>
      <c r="AR7" s="24" t="s">
        <v>102</v>
      </c>
      <c r="AS7" s="24">
        <v>69.540000000000006</v>
      </c>
      <c r="AT7" s="24">
        <v>65.73</v>
      </c>
      <c r="AU7" s="24" t="s">
        <v>102</v>
      </c>
      <c r="AV7" s="24" t="s">
        <v>102</v>
      </c>
      <c r="AW7" s="24" t="s">
        <v>102</v>
      </c>
      <c r="AX7" s="24" t="s">
        <v>102</v>
      </c>
      <c r="AY7" s="24">
        <v>30.88</v>
      </c>
      <c r="AZ7" s="24" t="s">
        <v>102</v>
      </c>
      <c r="BA7" s="24" t="s">
        <v>102</v>
      </c>
      <c r="BB7" s="24" t="s">
        <v>102</v>
      </c>
      <c r="BC7" s="24" t="s">
        <v>102</v>
      </c>
      <c r="BD7" s="24">
        <v>50.63</v>
      </c>
      <c r="BE7" s="24">
        <v>48.91</v>
      </c>
      <c r="BF7" s="24" t="s">
        <v>102</v>
      </c>
      <c r="BG7" s="24" t="s">
        <v>102</v>
      </c>
      <c r="BH7" s="24" t="s">
        <v>102</v>
      </c>
      <c r="BI7" s="24" t="s">
        <v>102</v>
      </c>
      <c r="BJ7" s="24">
        <v>2710.19</v>
      </c>
      <c r="BK7" s="24" t="s">
        <v>102</v>
      </c>
      <c r="BL7" s="24" t="s">
        <v>102</v>
      </c>
      <c r="BM7" s="24" t="s">
        <v>102</v>
      </c>
      <c r="BN7" s="24" t="s">
        <v>102</v>
      </c>
      <c r="BO7" s="24">
        <v>1168.69</v>
      </c>
      <c r="BP7" s="24">
        <v>1156.82</v>
      </c>
      <c r="BQ7" s="24" t="s">
        <v>102</v>
      </c>
      <c r="BR7" s="24" t="s">
        <v>102</v>
      </c>
      <c r="BS7" s="24" t="s">
        <v>102</v>
      </c>
      <c r="BT7" s="24" t="s">
        <v>102</v>
      </c>
      <c r="BU7" s="24">
        <v>152.85</v>
      </c>
      <c r="BV7" s="24" t="s">
        <v>102</v>
      </c>
      <c r="BW7" s="24" t="s">
        <v>102</v>
      </c>
      <c r="BX7" s="24" t="s">
        <v>102</v>
      </c>
      <c r="BY7" s="24" t="s">
        <v>102</v>
      </c>
      <c r="BZ7" s="24">
        <v>70.709999999999994</v>
      </c>
      <c r="CA7" s="24">
        <v>75.33</v>
      </c>
      <c r="CB7" s="24" t="s">
        <v>102</v>
      </c>
      <c r="CC7" s="24" t="s">
        <v>102</v>
      </c>
      <c r="CD7" s="24" t="s">
        <v>102</v>
      </c>
      <c r="CE7" s="24" t="s">
        <v>102</v>
      </c>
      <c r="CF7" s="24">
        <v>105.19</v>
      </c>
      <c r="CG7" s="24" t="s">
        <v>102</v>
      </c>
      <c r="CH7" s="24" t="s">
        <v>102</v>
      </c>
      <c r="CI7" s="24" t="s">
        <v>102</v>
      </c>
      <c r="CJ7" s="24" t="s">
        <v>102</v>
      </c>
      <c r="CK7" s="24">
        <v>233.15</v>
      </c>
      <c r="CL7" s="24">
        <v>215.73</v>
      </c>
      <c r="CM7" s="24" t="s">
        <v>102</v>
      </c>
      <c r="CN7" s="24" t="s">
        <v>102</v>
      </c>
      <c r="CO7" s="24" t="s">
        <v>102</v>
      </c>
      <c r="CP7" s="24" t="s">
        <v>102</v>
      </c>
      <c r="CQ7" s="24">
        <v>48.77</v>
      </c>
      <c r="CR7" s="24" t="s">
        <v>102</v>
      </c>
      <c r="CS7" s="24" t="s">
        <v>102</v>
      </c>
      <c r="CT7" s="24" t="s">
        <v>102</v>
      </c>
      <c r="CU7" s="24" t="s">
        <v>102</v>
      </c>
      <c r="CV7" s="24">
        <v>42.09</v>
      </c>
      <c r="CW7" s="24">
        <v>43.28</v>
      </c>
      <c r="CX7" s="24" t="s">
        <v>102</v>
      </c>
      <c r="CY7" s="24" t="s">
        <v>102</v>
      </c>
      <c r="CZ7" s="24" t="s">
        <v>102</v>
      </c>
      <c r="DA7" s="24" t="s">
        <v>102</v>
      </c>
      <c r="DB7" s="24">
        <v>61.41</v>
      </c>
      <c r="DC7" s="24" t="s">
        <v>102</v>
      </c>
      <c r="DD7" s="24" t="s">
        <v>102</v>
      </c>
      <c r="DE7" s="24" t="s">
        <v>102</v>
      </c>
      <c r="DF7" s="24" t="s">
        <v>102</v>
      </c>
      <c r="DG7" s="24">
        <v>84.73</v>
      </c>
      <c r="DH7" s="24">
        <v>86.21</v>
      </c>
      <c r="DI7" s="24" t="s">
        <v>102</v>
      </c>
      <c r="DJ7" s="24" t="s">
        <v>102</v>
      </c>
      <c r="DK7" s="24" t="s">
        <v>102</v>
      </c>
      <c r="DL7" s="24" t="s">
        <v>102</v>
      </c>
      <c r="DM7" s="24">
        <v>3.58</v>
      </c>
      <c r="DN7" s="24" t="s">
        <v>102</v>
      </c>
      <c r="DO7" s="24" t="s">
        <v>102</v>
      </c>
      <c r="DP7" s="24" t="s">
        <v>102</v>
      </c>
      <c r="DQ7" s="24" t="s">
        <v>102</v>
      </c>
      <c r="DR7" s="24">
        <v>26.77</v>
      </c>
      <c r="DS7" s="24">
        <v>29.62</v>
      </c>
      <c r="DT7" s="24" t="s">
        <v>102</v>
      </c>
      <c r="DU7" s="24" t="s">
        <v>102</v>
      </c>
      <c r="DV7" s="24" t="s">
        <v>102</v>
      </c>
      <c r="DW7" s="24" t="s">
        <v>102</v>
      </c>
      <c r="DX7" s="24">
        <v>0</v>
      </c>
      <c r="DY7" s="24" t="s">
        <v>102</v>
      </c>
      <c r="DZ7" s="24" t="s">
        <v>102</v>
      </c>
      <c r="EA7" s="24" t="s">
        <v>102</v>
      </c>
      <c r="EB7" s="24" t="s">
        <v>102</v>
      </c>
      <c r="EC7" s="24">
        <v>7.0000000000000007E-2</v>
      </c>
      <c r="ED7" s="24">
        <v>0.09</v>
      </c>
      <c r="EE7" s="24" t="s">
        <v>102</v>
      </c>
      <c r="EF7" s="24" t="s">
        <v>102</v>
      </c>
      <c r="EG7" s="24" t="s">
        <v>102</v>
      </c>
      <c r="EH7" s="24" t="s">
        <v>102</v>
      </c>
      <c r="EI7" s="24">
        <v>0</v>
      </c>
      <c r="EJ7" s="24" t="s">
        <v>102</v>
      </c>
      <c r="EK7" s="24" t="s">
        <v>102</v>
      </c>
      <c r="EL7" s="24" t="s">
        <v>102</v>
      </c>
      <c r="EM7" s="24" t="s">
        <v>102</v>
      </c>
      <c r="EN7" s="24">
        <v>0.06</v>
      </c>
      <c r="EO7" s="24">
        <v>0.11</v>
      </c>
    </row>
    <row r="8" spans="1:148" x14ac:dyDescent="0.2">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2">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2">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2">
      <c r="B11">
        <v>22</v>
      </c>
      <c r="C11">
        <v>21</v>
      </c>
      <c r="D11">
        <v>20</v>
      </c>
      <c r="E11">
        <v>19</v>
      </c>
      <c r="F11">
        <v>18</v>
      </c>
      <c r="G11" t="s">
        <v>108</v>
      </c>
    </row>
    <row r="12" spans="1:148" x14ac:dyDescent="0.2">
      <c r="B12">
        <v>1</v>
      </c>
      <c r="C12">
        <v>1</v>
      </c>
      <c r="D12">
        <v>2</v>
      </c>
      <c r="E12">
        <v>3</v>
      </c>
      <c r="F12">
        <v>4</v>
      </c>
      <c r="G12" t="s">
        <v>109</v>
      </c>
    </row>
    <row r="13" spans="1:148" x14ac:dyDescent="0.2">
      <c r="B13" t="s">
        <v>110</v>
      </c>
      <c r="C13" t="s">
        <v>110</v>
      </c>
      <c r="D13" t="s">
        <v>111</v>
      </c>
      <c r="E13" t="s">
        <v>110</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2025-01-29T08:07:29Z</cp:lastPrinted>
  <dcterms:created xsi:type="dcterms:W3CDTF">2024-12-19T01:22:19Z</dcterms:created>
  <dcterms:modified xsi:type="dcterms:W3CDTF">2025-01-29T23:50:48Z</dcterms:modified>
  <cp:category/>
</cp:coreProperties>
</file>