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filesv\050建設課\北林PCデータ\令和6年度\R6調査\市町村課\【秋田県市町村課130 15時〆】公営企業に係る「経営比較分析表」の分析等について（依頼）\"/>
    </mc:Choice>
  </mc:AlternateContent>
  <xr:revisionPtr revIDLastSave="0" documentId="13_ncr:1_{B105E3FF-9CA1-45DD-9193-C767C029EBC7}" xr6:coauthVersionLast="43" xr6:coauthVersionMax="43" xr10:uidLastSave="{00000000-0000-0000-0000-000000000000}"/>
  <workbookProtection workbookAlgorithmName="SHA-512" workbookHashValue="zl2pgq2kZmKI6zgcbn6JRRe/oUD9dmxciXmPf26pJvanNZuVgBefEvfmslt+NJv4zuGXyPvYjWKCd9aX0CnMtg==" workbookSaltValue="0RSjHXLww9wp65+/lH0R0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AT8" i="4" s="1"/>
  <c r="S6" i="5"/>
  <c r="AL8" i="4" s="1"/>
  <c r="R6" i="5"/>
  <c r="Q6" i="5"/>
  <c r="P6" i="5"/>
  <c r="O6" i="5"/>
  <c r="I10" i="4" s="1"/>
  <c r="N6" i="5"/>
  <c r="B10" i="4" s="1"/>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J85" i="4"/>
  <c r="I85" i="4"/>
  <c r="G85" i="4"/>
  <c r="BB10" i="4"/>
  <c r="AD10" i="4"/>
  <c r="W10" i="4"/>
  <c r="P10" i="4"/>
  <c r="BB8" i="4"/>
  <c r="AD8" i="4"/>
  <c r="W8" i="4"/>
  <c r="I8" i="4"/>
  <c r="B8" i="4"/>
  <c r="B6" i="4"/>
</calcChain>
</file>

<file path=xl/sharedStrings.xml><?xml version="1.0" encoding="utf-8"?>
<sst xmlns="http://schemas.openxmlformats.org/spreadsheetml/2006/main" count="326" uniqueCount="116">
  <si>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</si>
  <si>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</si>
  <si>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</si>
  <si>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</si>
  <si>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</si>
  <si>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</si>
  <si>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</si>
  <si>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</si>
  <si>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</si>
  <si>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</si>
  <si>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</si>
  <si>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</si>
  <si>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</si>
  <si>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</si>
  <si>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</si>
  <si>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</si>
  <si>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</si>
  <si>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</si>
  <si>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</si>
  <si>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</si>
  <si>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</si>
  <si>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</si>
  <si>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</si>
  <si>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</si>
  <si>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</si>
  <si>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</si>
  <si>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</si>
  <si>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</si>
  <si>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</si>
  <si>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</si>
  <si>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</si>
  <si>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</si>
  <si>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</si>
  <si>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</si>
  <si>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</si>
  <si>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</si>
  <si>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</si>
  <si>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</si>
  <si>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</si>
  <si>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</si>
  <si>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</si>
  <si>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</si>
  <si>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</si>
  <si>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</si>
  <si>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</si>
  <si>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</si>
  <si>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</si>
  <si>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</si>
  <si>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</si>
  <si>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</si>
  <si>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</si>
  <si>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</si>
  <si>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</si>
  <si>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</si>
  <si>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</si>
  <si>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</si>
  <si>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</si>
  <si>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</si>
  <si>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</si>
  <si>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</si>
  <si>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</si>
  <si>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</si>
  <si>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</si>
  <si>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</si>
  <si>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</si>
  <si>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</si>
  <si>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</si>
  <si>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</si>
  <si>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</si>
  <si>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</si>
  <si>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</si>
  <si>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</si>
  <si>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</si>
  <si>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</si>
  <si>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</si>
  <si>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</si>
  <si>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</si>
  <si>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</si>
  <si>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</si>
  <si>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</si>
  <si>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</si>
  <si>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</si>
  <si>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</si>
  <si>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</si>
  <si>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</si>
  <si>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</si>
  <si>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</si>
  <si>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</si>
  <si>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</si>
  <si>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</si>
  <si>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</si>
  <si>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</si>
  <si>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</si>
  <si>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</si>
  <si>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</si>
  <si>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</si>
  <si>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</si>
  <si>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</si>
  <si>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</si>
  <si>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</si>
  <si>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</si>
  <si>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</si>
  <si>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</si>
  <si>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</si>
  <si>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</si>
  <si>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</si>
  <si>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</si>
  <si>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</si>
  <si>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</si>
  <si>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</si>
  <si>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</si>
  <si>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</si>
  <si>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</si>
  <si>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集合処理と個別処理の費用対効果により整備された箇所である。⑧水洗化率は１００％であり、処理戸数及び処理人口はごく少数となっているため、大きな変動はなく、今後も同水準で推移していくと予想される。
　下水道事業は令和５年度から企業会計へ移行したため、前年度以前との比較ができないが、ごく小規模な事業のため類似団体及び全国平均値とは隔たりがあり比較は難しい。
　総収益の内訳は、料金収入で約４割、一般会計繰入金が約６割という収益構成となっており、一般会計繰入金に依存せざるを得ない状況である。
　今後は新規事業を行う予定はなく、年々償還が進んでいるため、③流動比率は高い水準に、④企業債残高対事業規模比率については低い水準となっている。
　⑤経費回収率については、経費はほぼ一定となっているが、料金収入が少ないため類似団体及び全国平均より低い水準となっている。
　また、⑦施設利用率が２５％に留まっているが、今後も処理区人口の増加は見込めず、設置浄化槽も継続する予定のため数値の増加は難しい。</t>
    <rPh sb="142" eb="145">
      <t>ショウキボ</t>
    </rPh>
    <rPh sb="146" eb="148">
      <t>ジギョウ</t>
    </rPh>
    <rPh sb="164" eb="165">
      <t>ヘダ</t>
    </rPh>
    <rPh sb="173" eb="174">
      <t>ムズカ</t>
    </rPh>
    <rPh sb="247" eb="249">
      <t>コンゴ</t>
    </rPh>
    <rPh sb="250" eb="254">
      <t>シンキジギョウ</t>
    </rPh>
    <rPh sb="255" eb="256">
      <t>オコナ</t>
    </rPh>
    <rPh sb="257" eb="259">
      <t>ヨテイ</t>
    </rPh>
    <rPh sb="263" eb="265">
      <t>ネンネン</t>
    </rPh>
    <rPh sb="265" eb="267">
      <t>ショウカン</t>
    </rPh>
    <rPh sb="268" eb="269">
      <t>スス</t>
    </rPh>
    <rPh sb="277" eb="281">
      <t>リュウドウヒリツ</t>
    </rPh>
    <rPh sb="282" eb="283">
      <t>タカ</t>
    </rPh>
    <rPh sb="284" eb="286">
      <t>スイジュン</t>
    </rPh>
    <rPh sb="351" eb="352">
      <t>スク</t>
    </rPh>
    <rPh sb="420" eb="422">
      <t>セッチ</t>
    </rPh>
    <rPh sb="422" eb="425">
      <t>ジョウカソウ</t>
    </rPh>
    <rPh sb="426" eb="428">
      <t>ケイゾク</t>
    </rPh>
    <rPh sb="430" eb="432">
      <t>ヨテイ</t>
    </rPh>
    <rPh sb="435" eb="437">
      <t>スウチ</t>
    </rPh>
    <rPh sb="438" eb="440">
      <t>ゾウカ</t>
    </rPh>
    <rPh sb="441" eb="442">
      <t>ムズカ</t>
    </rPh>
    <phoneticPr fontId="4"/>
  </si>
  <si>
    <t>　供用開始から２０年以上経過していることから、計画的な清掃・点検・機器の長寿命化を図る。</t>
    <rPh sb="10" eb="12">
      <t>イジョウ</t>
    </rPh>
    <phoneticPr fontId="4"/>
  </si>
  <si>
    <t>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今後も人口減少に伴う収益の減少、機器の更新による経費の増加が予想されることから、計画的な維持管理・機器更新を進めていく必要がある。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</si>
</sst>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D7-4991-AF0F-3DD38DA910C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DD7-4991-AF0F-3DD38DA910C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25</c:v>
                </c:pt>
              </c:numCache>
            </c:numRef>
          </c:val>
          <c:extLst>
            <c:ext xmlns:c16="http://schemas.microsoft.com/office/drawing/2014/chart" uri="{C3380CC4-5D6E-409C-BE32-E72D297353CC}">
              <c16:uniqueId val="{00000000-82BE-4659-8E65-51EFF0F2413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45.93</c:v>
                </c:pt>
              </c:numCache>
            </c:numRef>
          </c:val>
          <c:smooth val="0"/>
          <c:extLst>
            <c:ext xmlns:c16="http://schemas.microsoft.com/office/drawing/2014/chart" uri="{C3380CC4-5D6E-409C-BE32-E72D297353CC}">
              <c16:uniqueId val="{00000001-82BE-4659-8E65-51EFF0F2413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F445-4BF2-9E89-507D8B43F21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82.98</c:v>
                </c:pt>
              </c:numCache>
            </c:numRef>
          </c:val>
          <c:smooth val="0"/>
          <c:extLst>
            <c:ext xmlns:c16="http://schemas.microsoft.com/office/drawing/2014/chart" uri="{C3380CC4-5D6E-409C-BE32-E72D297353CC}">
              <c16:uniqueId val="{00000001-F445-4BF2-9E89-507D8B43F21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131.06</c:v>
                </c:pt>
              </c:numCache>
            </c:numRef>
          </c:val>
          <c:extLst>
            <c:ext xmlns:c16="http://schemas.microsoft.com/office/drawing/2014/chart" uri="{C3380CC4-5D6E-409C-BE32-E72D297353CC}">
              <c16:uniqueId val="{00000000-E69C-45A2-B0CA-C6B210ED6FC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96.48</c:v>
                </c:pt>
              </c:numCache>
            </c:numRef>
          </c:val>
          <c:smooth val="0"/>
          <c:extLst>
            <c:ext xmlns:c16="http://schemas.microsoft.com/office/drawing/2014/chart" uri="{C3380CC4-5D6E-409C-BE32-E72D297353CC}">
              <c16:uniqueId val="{00000001-E69C-45A2-B0CA-C6B210ED6FC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C8B-4786-A7DE-E412346F814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39.700000000000003</c:v>
                </c:pt>
              </c:numCache>
            </c:numRef>
          </c:val>
          <c:smooth val="0"/>
          <c:extLst>
            <c:ext xmlns:c16="http://schemas.microsoft.com/office/drawing/2014/chart" uri="{C3380CC4-5D6E-409C-BE32-E72D297353CC}">
              <c16:uniqueId val="{00000001-5C8B-4786-A7DE-E412346F814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F4A-490B-913D-3CB7D853CA6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F4A-490B-913D-3CB7D853CA6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8DA-4CC9-8B55-271DBD1A735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224.6</c:v>
                </c:pt>
              </c:numCache>
            </c:numRef>
          </c:val>
          <c:smooth val="0"/>
          <c:extLst>
            <c:ext xmlns:c16="http://schemas.microsoft.com/office/drawing/2014/chart" uri="{C3380CC4-5D6E-409C-BE32-E72D297353CC}">
              <c16:uniqueId val="{00000001-28DA-4CC9-8B55-271DBD1A735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844.58</c:v>
                </c:pt>
              </c:numCache>
            </c:numRef>
          </c:val>
          <c:extLst>
            <c:ext xmlns:c16="http://schemas.microsoft.com/office/drawing/2014/chart" uri="{C3380CC4-5D6E-409C-BE32-E72D297353CC}">
              <c16:uniqueId val="{00000000-2539-4B6F-85FD-FC08DF3E941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132.16</c:v>
                </c:pt>
              </c:numCache>
            </c:numRef>
          </c:val>
          <c:smooth val="0"/>
          <c:extLst>
            <c:ext xmlns:c16="http://schemas.microsoft.com/office/drawing/2014/chart" uri="{C3380CC4-5D6E-409C-BE32-E72D297353CC}">
              <c16:uniqueId val="{00000001-2539-4B6F-85FD-FC08DF3E941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941.46</c:v>
                </c:pt>
              </c:numCache>
            </c:numRef>
          </c:val>
          <c:extLst>
            <c:ext xmlns:c16="http://schemas.microsoft.com/office/drawing/2014/chart" uri="{C3380CC4-5D6E-409C-BE32-E72D297353CC}">
              <c16:uniqueId val="{00000000-BAB6-47B0-B30F-598F0C0B049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992.16</c:v>
                </c:pt>
              </c:numCache>
            </c:numRef>
          </c:val>
          <c:smooth val="0"/>
          <c:extLst>
            <c:ext xmlns:c16="http://schemas.microsoft.com/office/drawing/2014/chart" uri="{C3380CC4-5D6E-409C-BE32-E72D297353CC}">
              <c16:uniqueId val="{00000001-BAB6-47B0-B30F-598F0C0B049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31.91</c:v>
                </c:pt>
              </c:numCache>
            </c:numRef>
          </c:val>
          <c:extLst>
            <c:ext xmlns:c16="http://schemas.microsoft.com/office/drawing/2014/chart" uri="{C3380CC4-5D6E-409C-BE32-E72D297353CC}">
              <c16:uniqueId val="{00000000-6718-423E-ABEB-CF05CCA5054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45.55</c:v>
                </c:pt>
              </c:numCache>
            </c:numRef>
          </c:val>
          <c:smooth val="0"/>
          <c:extLst>
            <c:ext xmlns:c16="http://schemas.microsoft.com/office/drawing/2014/chart" uri="{C3380CC4-5D6E-409C-BE32-E72D297353CC}">
              <c16:uniqueId val="{00000001-6718-423E-ABEB-CF05CCA5054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880.14</c:v>
                </c:pt>
              </c:numCache>
            </c:numRef>
          </c:val>
          <c:extLst>
            <c:ext xmlns:c16="http://schemas.microsoft.com/office/drawing/2014/chart" uri="{C3380CC4-5D6E-409C-BE32-E72D297353CC}">
              <c16:uniqueId val="{00000000-6AFC-4BBC-8637-B8BAE8E9F43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331.17</c:v>
                </c:pt>
              </c:numCache>
            </c:numRef>
          </c:val>
          <c:smooth val="0"/>
          <c:extLst>
            <c:ext xmlns:c16="http://schemas.microsoft.com/office/drawing/2014/chart" uri="{C3380CC4-5D6E-409C-BE32-E72D297353CC}">
              <c16:uniqueId val="{00000001-6AFC-4BBC-8637-B8BAE8E9F43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上小阿仁村</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54">
        <f>データ!S6</f>
        <v>1958</v>
      </c>
      <c r="AM8" s="54"/>
      <c r="AN8" s="54"/>
      <c r="AO8" s="54"/>
      <c r="AP8" s="54"/>
      <c r="AQ8" s="54"/>
      <c r="AR8" s="54"/>
      <c r="AS8" s="54"/>
      <c r="AT8" s="53">
        <f>データ!T6</f>
        <v>256.72000000000003</v>
      </c>
      <c r="AU8" s="53"/>
      <c r="AV8" s="53"/>
      <c r="AW8" s="53"/>
      <c r="AX8" s="53"/>
      <c r="AY8" s="53"/>
      <c r="AZ8" s="53"/>
      <c r="BA8" s="53"/>
      <c r="BB8" s="53">
        <f>データ!U6</f>
        <v>7.63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9.6</v>
      </c>
      <c r="J10" s="53"/>
      <c r="K10" s="53"/>
      <c r="L10" s="53"/>
      <c r="M10" s="53"/>
      <c r="N10" s="53"/>
      <c r="O10" s="53"/>
      <c r="P10" s="53">
        <f>データ!P6</f>
        <v>0.21</v>
      </c>
      <c r="Q10" s="53"/>
      <c r="R10" s="53"/>
      <c r="S10" s="53"/>
      <c r="T10" s="53"/>
      <c r="U10" s="53"/>
      <c r="V10" s="53"/>
      <c r="W10" s="53">
        <f>データ!Q6</f>
        <v>100</v>
      </c>
      <c r="X10" s="53"/>
      <c r="Y10" s="53"/>
      <c r="Z10" s="53"/>
      <c r="AA10" s="53"/>
      <c r="AB10" s="53"/>
      <c r="AC10" s="53"/>
      <c r="AD10" s="54">
        <f>データ!R6</f>
        <v>3774</v>
      </c>
      <c r="AE10" s="54"/>
      <c r="AF10" s="54"/>
      <c r="AG10" s="54"/>
      <c r="AH10" s="54"/>
      <c r="AI10" s="54"/>
      <c r="AJ10" s="54"/>
      <c r="AK10" s="2"/>
      <c r="AL10" s="54">
        <f>データ!V6</f>
        <v>4</v>
      </c>
      <c r="AM10" s="54"/>
      <c r="AN10" s="54"/>
      <c r="AO10" s="54"/>
      <c r="AP10" s="54"/>
      <c r="AQ10" s="54"/>
      <c r="AR10" s="54"/>
      <c r="AS10" s="54"/>
      <c r="AT10" s="53">
        <f>データ!W6</f>
        <v>0.01</v>
      </c>
      <c r="AU10" s="53"/>
      <c r="AV10" s="53"/>
      <c r="AW10" s="53"/>
      <c r="AX10" s="53"/>
      <c r="AY10" s="53"/>
      <c r="AZ10" s="53"/>
      <c r="BA10" s="53"/>
      <c r="BB10" s="53">
        <f>データ!X6</f>
        <v>400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eQcIX4WZhyU44p4XNTVYMV1mAaphpwDHzM1F/r/GoXPfRqGi2XY256ANDYQX5910tJpl5mfhOFU7WknFDxWApA==" saltValue="tOS9/L21GdoG09ZIWFG5/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53279</v>
      </c>
      <c r="D6" s="19">
        <f t="shared" si="3"/>
        <v>46</v>
      </c>
      <c r="E6" s="19">
        <f t="shared" si="3"/>
        <v>18</v>
      </c>
      <c r="F6" s="19">
        <f t="shared" si="3"/>
        <v>1</v>
      </c>
      <c r="G6" s="19">
        <f t="shared" si="3"/>
        <v>0</v>
      </c>
      <c r="H6" s="19" t="str">
        <f t="shared" si="3"/>
        <v>秋田県　上小阿仁村</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9.6</v>
      </c>
      <c r="P6" s="20">
        <f t="shared" si="3"/>
        <v>0.21</v>
      </c>
      <c r="Q6" s="20">
        <f t="shared" si="3"/>
        <v>100</v>
      </c>
      <c r="R6" s="20">
        <f t="shared" si="3"/>
        <v>3774</v>
      </c>
      <c r="S6" s="20">
        <f t="shared" si="3"/>
        <v>1958</v>
      </c>
      <c r="T6" s="20">
        <f t="shared" si="3"/>
        <v>256.72000000000003</v>
      </c>
      <c r="U6" s="20">
        <f t="shared" si="3"/>
        <v>7.63</v>
      </c>
      <c r="V6" s="20">
        <f t="shared" si="3"/>
        <v>4</v>
      </c>
      <c r="W6" s="20">
        <f t="shared" si="3"/>
        <v>0.01</v>
      </c>
      <c r="X6" s="20">
        <f t="shared" si="3"/>
        <v>400</v>
      </c>
      <c r="Y6" s="21" t="str">
        <f>IF(Y7="",NA(),Y7)</f>
        <v>-</v>
      </c>
      <c r="Z6" s="21" t="str">
        <f t="shared" ref="Z6:AH6" si="4">IF(Z7="",NA(),Z7)</f>
        <v>-</v>
      </c>
      <c r="AA6" s="21" t="str">
        <f t="shared" si="4"/>
        <v>-</v>
      </c>
      <c r="AB6" s="21" t="str">
        <f t="shared" si="4"/>
        <v>-</v>
      </c>
      <c r="AC6" s="21">
        <f t="shared" si="4"/>
        <v>131.06</v>
      </c>
      <c r="AD6" s="21" t="str">
        <f t="shared" si="4"/>
        <v>-</v>
      </c>
      <c r="AE6" s="21" t="str">
        <f t="shared" si="4"/>
        <v>-</v>
      </c>
      <c r="AF6" s="21" t="str">
        <f t="shared" si="4"/>
        <v>-</v>
      </c>
      <c r="AG6" s="21" t="str">
        <f t="shared" si="4"/>
        <v>-</v>
      </c>
      <c r="AH6" s="21">
        <f t="shared" si="4"/>
        <v>96.48</v>
      </c>
      <c r="AI6" s="20" t="str">
        <f>IF(AI7="","",IF(AI7="-","【-】","【"&amp;SUBSTITUTE(TEXT(AI7,"#,##0.00"),"-","△")&amp;"】"))</f>
        <v>【96.59】</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224.6</v>
      </c>
      <c r="AT6" s="20" t="str">
        <f>IF(AT7="","",IF(AT7="-","【-】","【"&amp;SUBSTITUTE(TEXT(AT7,"#,##0.00"),"-","△")&amp;"】"))</f>
        <v>【208.93】</v>
      </c>
      <c r="AU6" s="21" t="str">
        <f>IF(AU7="",NA(),AU7)</f>
        <v>-</v>
      </c>
      <c r="AV6" s="21" t="str">
        <f t="shared" ref="AV6:BD6" si="6">IF(AV7="",NA(),AV7)</f>
        <v>-</v>
      </c>
      <c r="AW6" s="21" t="str">
        <f t="shared" si="6"/>
        <v>-</v>
      </c>
      <c r="AX6" s="21" t="str">
        <f t="shared" si="6"/>
        <v>-</v>
      </c>
      <c r="AY6" s="21">
        <f t="shared" si="6"/>
        <v>844.58</v>
      </c>
      <c r="AZ6" s="21" t="str">
        <f t="shared" si="6"/>
        <v>-</v>
      </c>
      <c r="BA6" s="21" t="str">
        <f t="shared" si="6"/>
        <v>-</v>
      </c>
      <c r="BB6" s="21" t="str">
        <f t="shared" si="6"/>
        <v>-</v>
      </c>
      <c r="BC6" s="21" t="str">
        <f t="shared" si="6"/>
        <v>-</v>
      </c>
      <c r="BD6" s="21">
        <f t="shared" si="6"/>
        <v>132.16</v>
      </c>
      <c r="BE6" s="20" t="str">
        <f>IF(BE7="","",IF(BE7="-","【-】","【"&amp;SUBSTITUTE(TEXT(BE7,"#,##0.00"),"-","△")&amp;"】"))</f>
        <v>【136.43】</v>
      </c>
      <c r="BF6" s="21" t="str">
        <f>IF(BF7="",NA(),BF7)</f>
        <v>-</v>
      </c>
      <c r="BG6" s="21" t="str">
        <f t="shared" ref="BG6:BO6" si="7">IF(BG7="",NA(),BG7)</f>
        <v>-</v>
      </c>
      <c r="BH6" s="21" t="str">
        <f t="shared" si="7"/>
        <v>-</v>
      </c>
      <c r="BI6" s="21" t="str">
        <f t="shared" si="7"/>
        <v>-</v>
      </c>
      <c r="BJ6" s="21">
        <f t="shared" si="7"/>
        <v>941.46</v>
      </c>
      <c r="BK6" s="21" t="str">
        <f t="shared" si="7"/>
        <v>-</v>
      </c>
      <c r="BL6" s="21" t="str">
        <f t="shared" si="7"/>
        <v>-</v>
      </c>
      <c r="BM6" s="21" t="str">
        <f t="shared" si="7"/>
        <v>-</v>
      </c>
      <c r="BN6" s="21" t="str">
        <f t="shared" si="7"/>
        <v>-</v>
      </c>
      <c r="BO6" s="21">
        <f t="shared" si="7"/>
        <v>992.16</v>
      </c>
      <c r="BP6" s="20" t="str">
        <f>IF(BP7="","",IF(BP7="-","【-】","【"&amp;SUBSTITUTE(TEXT(BP7,"#,##0.00"),"-","△")&amp;"】"))</f>
        <v>【967.97】</v>
      </c>
      <c r="BQ6" s="21" t="str">
        <f>IF(BQ7="",NA(),BQ7)</f>
        <v>-</v>
      </c>
      <c r="BR6" s="21" t="str">
        <f t="shared" ref="BR6:BZ6" si="8">IF(BR7="",NA(),BR7)</f>
        <v>-</v>
      </c>
      <c r="BS6" s="21" t="str">
        <f t="shared" si="8"/>
        <v>-</v>
      </c>
      <c r="BT6" s="21" t="str">
        <f t="shared" si="8"/>
        <v>-</v>
      </c>
      <c r="BU6" s="21">
        <f t="shared" si="8"/>
        <v>31.91</v>
      </c>
      <c r="BV6" s="21" t="str">
        <f t="shared" si="8"/>
        <v>-</v>
      </c>
      <c r="BW6" s="21" t="str">
        <f t="shared" si="8"/>
        <v>-</v>
      </c>
      <c r="BX6" s="21" t="str">
        <f t="shared" si="8"/>
        <v>-</v>
      </c>
      <c r="BY6" s="21" t="str">
        <f t="shared" si="8"/>
        <v>-</v>
      </c>
      <c r="BZ6" s="21">
        <f t="shared" si="8"/>
        <v>45.55</v>
      </c>
      <c r="CA6" s="20" t="str">
        <f>IF(CA7="","",IF(CA7="-","【-】","【"&amp;SUBSTITUTE(TEXT(CA7,"#,##0.00"),"-","△")&amp;"】"))</f>
        <v>【46.20】</v>
      </c>
      <c r="CB6" s="21" t="str">
        <f>IF(CB7="",NA(),CB7)</f>
        <v>-</v>
      </c>
      <c r="CC6" s="21" t="str">
        <f t="shared" ref="CC6:CK6" si="9">IF(CC7="",NA(),CC7)</f>
        <v>-</v>
      </c>
      <c r="CD6" s="21" t="str">
        <f t="shared" si="9"/>
        <v>-</v>
      </c>
      <c r="CE6" s="21" t="str">
        <f t="shared" si="9"/>
        <v>-</v>
      </c>
      <c r="CF6" s="21">
        <f t="shared" si="9"/>
        <v>880.14</v>
      </c>
      <c r="CG6" s="21" t="str">
        <f t="shared" si="9"/>
        <v>-</v>
      </c>
      <c r="CH6" s="21" t="str">
        <f t="shared" si="9"/>
        <v>-</v>
      </c>
      <c r="CI6" s="21" t="str">
        <f t="shared" si="9"/>
        <v>-</v>
      </c>
      <c r="CJ6" s="21" t="str">
        <f t="shared" si="9"/>
        <v>-</v>
      </c>
      <c r="CK6" s="21">
        <f t="shared" si="9"/>
        <v>331.17</v>
      </c>
      <c r="CL6" s="20" t="str">
        <f>IF(CL7="","",IF(CL7="-","【-】","【"&amp;SUBSTITUTE(TEXT(CL7,"#,##0.00"),"-","△")&amp;"】"))</f>
        <v>【332.82】</v>
      </c>
      <c r="CM6" s="21" t="str">
        <f>IF(CM7="",NA(),CM7)</f>
        <v>-</v>
      </c>
      <c r="CN6" s="21" t="str">
        <f t="shared" ref="CN6:CV6" si="10">IF(CN7="",NA(),CN7)</f>
        <v>-</v>
      </c>
      <c r="CO6" s="21" t="str">
        <f t="shared" si="10"/>
        <v>-</v>
      </c>
      <c r="CP6" s="21" t="str">
        <f t="shared" si="10"/>
        <v>-</v>
      </c>
      <c r="CQ6" s="21">
        <f t="shared" si="10"/>
        <v>25</v>
      </c>
      <c r="CR6" s="21" t="str">
        <f t="shared" si="10"/>
        <v>-</v>
      </c>
      <c r="CS6" s="21" t="str">
        <f t="shared" si="10"/>
        <v>-</v>
      </c>
      <c r="CT6" s="21" t="str">
        <f t="shared" si="10"/>
        <v>-</v>
      </c>
      <c r="CU6" s="21" t="str">
        <f t="shared" si="10"/>
        <v>-</v>
      </c>
      <c r="CV6" s="21">
        <f t="shared" si="10"/>
        <v>45.93</v>
      </c>
      <c r="CW6" s="20" t="str">
        <f>IF(CW7="","",IF(CW7="-","【-】","【"&amp;SUBSTITUTE(TEXT(CW7,"#,##0.00"),"-","△")&amp;"】"))</f>
        <v>【46.29】</v>
      </c>
      <c r="CX6" s="21" t="str">
        <f>IF(CX7="",NA(),CX7)</f>
        <v>-</v>
      </c>
      <c r="CY6" s="21" t="str">
        <f t="shared" ref="CY6:DG6" si="11">IF(CY7="",NA(),CY7)</f>
        <v>-</v>
      </c>
      <c r="CZ6" s="21" t="str">
        <f t="shared" si="11"/>
        <v>-</v>
      </c>
      <c r="DA6" s="21" t="str">
        <f t="shared" si="11"/>
        <v>-</v>
      </c>
      <c r="DB6" s="21">
        <f t="shared" si="11"/>
        <v>100</v>
      </c>
      <c r="DC6" s="21" t="str">
        <f t="shared" si="11"/>
        <v>-</v>
      </c>
      <c r="DD6" s="21" t="str">
        <f t="shared" si="11"/>
        <v>-</v>
      </c>
      <c r="DE6" s="21" t="str">
        <f t="shared" si="11"/>
        <v>-</v>
      </c>
      <c r="DF6" s="21" t="str">
        <f t="shared" si="11"/>
        <v>-</v>
      </c>
      <c r="DG6" s="21">
        <f t="shared" si="11"/>
        <v>82.98</v>
      </c>
      <c r="DH6" s="20" t="str">
        <f>IF(DH7="","",IF(DH7="-","【-】","【"&amp;SUBSTITUTE(TEXT(DH7,"#,##0.00"),"-","△")&amp;"】"))</f>
        <v>【82.56】</v>
      </c>
      <c r="DI6" s="21" t="str">
        <f>IF(DI7="",NA(),DI7)</f>
        <v>-</v>
      </c>
      <c r="DJ6" s="21" t="str">
        <f t="shared" ref="DJ6:DR6" si="12">IF(DJ7="",NA(),DJ7)</f>
        <v>-</v>
      </c>
      <c r="DK6" s="21" t="str">
        <f t="shared" si="12"/>
        <v>-</v>
      </c>
      <c r="DL6" s="21" t="str">
        <f t="shared" si="12"/>
        <v>-</v>
      </c>
      <c r="DM6" s="21" t="str">
        <f t="shared" si="12"/>
        <v>-</v>
      </c>
      <c r="DN6" s="21" t="str">
        <f t="shared" si="12"/>
        <v>-</v>
      </c>
      <c r="DO6" s="21" t="str">
        <f t="shared" si="12"/>
        <v>-</v>
      </c>
      <c r="DP6" s="21" t="str">
        <f t="shared" si="12"/>
        <v>-</v>
      </c>
      <c r="DQ6" s="21" t="str">
        <f t="shared" si="12"/>
        <v>-</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53279</v>
      </c>
      <c r="D7" s="23">
        <v>46</v>
      </c>
      <c r="E7" s="23">
        <v>18</v>
      </c>
      <c r="F7" s="23">
        <v>1</v>
      </c>
      <c r="G7" s="23">
        <v>0</v>
      </c>
      <c r="H7" s="23" t="s">
        <v>96</v>
      </c>
      <c r="I7" s="23" t="s">
        <v>97</v>
      </c>
      <c r="J7" s="23" t="s">
        <v>98</v>
      </c>
      <c r="K7" s="23" t="s">
        <v>99</v>
      </c>
      <c r="L7" s="23" t="s">
        <v>100</v>
      </c>
      <c r="M7" s="23" t="s">
        <v>101</v>
      </c>
      <c r="N7" s="24" t="s">
        <v>102</v>
      </c>
      <c r="O7" s="24">
        <v>9.6</v>
      </c>
      <c r="P7" s="24">
        <v>0.21</v>
      </c>
      <c r="Q7" s="24">
        <v>100</v>
      </c>
      <c r="R7" s="24">
        <v>3774</v>
      </c>
      <c r="S7" s="24">
        <v>1958</v>
      </c>
      <c r="T7" s="24">
        <v>256.72000000000003</v>
      </c>
      <c r="U7" s="24">
        <v>7.63</v>
      </c>
      <c r="V7" s="24">
        <v>4</v>
      </c>
      <c r="W7" s="24">
        <v>0.01</v>
      </c>
      <c r="X7" s="24">
        <v>400</v>
      </c>
      <c r="Y7" s="24" t="s">
        <v>102</v>
      </c>
      <c r="Z7" s="24" t="s">
        <v>102</v>
      </c>
      <c r="AA7" s="24" t="s">
        <v>102</v>
      </c>
      <c r="AB7" s="24" t="s">
        <v>102</v>
      </c>
      <c r="AC7" s="24">
        <v>131.06</v>
      </c>
      <c r="AD7" s="24" t="s">
        <v>102</v>
      </c>
      <c r="AE7" s="24" t="s">
        <v>102</v>
      </c>
      <c r="AF7" s="24" t="s">
        <v>102</v>
      </c>
      <c r="AG7" s="24" t="s">
        <v>102</v>
      </c>
      <c r="AH7" s="24">
        <v>96.48</v>
      </c>
      <c r="AI7" s="24">
        <v>96.59</v>
      </c>
      <c r="AJ7" s="24" t="s">
        <v>102</v>
      </c>
      <c r="AK7" s="24" t="s">
        <v>102</v>
      </c>
      <c r="AL7" s="24" t="s">
        <v>102</v>
      </c>
      <c r="AM7" s="24" t="s">
        <v>102</v>
      </c>
      <c r="AN7" s="24">
        <v>0</v>
      </c>
      <c r="AO7" s="24" t="s">
        <v>102</v>
      </c>
      <c r="AP7" s="24" t="s">
        <v>102</v>
      </c>
      <c r="AQ7" s="24" t="s">
        <v>102</v>
      </c>
      <c r="AR7" s="24" t="s">
        <v>102</v>
      </c>
      <c r="AS7" s="24">
        <v>224.6</v>
      </c>
      <c r="AT7" s="24">
        <v>208.93</v>
      </c>
      <c r="AU7" s="24" t="s">
        <v>102</v>
      </c>
      <c r="AV7" s="24" t="s">
        <v>102</v>
      </c>
      <c r="AW7" s="24" t="s">
        <v>102</v>
      </c>
      <c r="AX7" s="24" t="s">
        <v>102</v>
      </c>
      <c r="AY7" s="24">
        <v>844.58</v>
      </c>
      <c r="AZ7" s="24" t="s">
        <v>102</v>
      </c>
      <c r="BA7" s="24" t="s">
        <v>102</v>
      </c>
      <c r="BB7" s="24" t="s">
        <v>102</v>
      </c>
      <c r="BC7" s="24" t="s">
        <v>102</v>
      </c>
      <c r="BD7" s="24">
        <v>132.16</v>
      </c>
      <c r="BE7" s="24">
        <v>136.43</v>
      </c>
      <c r="BF7" s="24" t="s">
        <v>102</v>
      </c>
      <c r="BG7" s="24" t="s">
        <v>102</v>
      </c>
      <c r="BH7" s="24" t="s">
        <v>102</v>
      </c>
      <c r="BI7" s="24" t="s">
        <v>102</v>
      </c>
      <c r="BJ7" s="24">
        <v>941.46</v>
      </c>
      <c r="BK7" s="24" t="s">
        <v>102</v>
      </c>
      <c r="BL7" s="24" t="s">
        <v>102</v>
      </c>
      <c r="BM7" s="24" t="s">
        <v>102</v>
      </c>
      <c r="BN7" s="24" t="s">
        <v>102</v>
      </c>
      <c r="BO7" s="24">
        <v>992.16</v>
      </c>
      <c r="BP7" s="24">
        <v>967.97</v>
      </c>
      <c r="BQ7" s="24" t="s">
        <v>102</v>
      </c>
      <c r="BR7" s="24" t="s">
        <v>102</v>
      </c>
      <c r="BS7" s="24" t="s">
        <v>102</v>
      </c>
      <c r="BT7" s="24" t="s">
        <v>102</v>
      </c>
      <c r="BU7" s="24">
        <v>31.91</v>
      </c>
      <c r="BV7" s="24" t="s">
        <v>102</v>
      </c>
      <c r="BW7" s="24" t="s">
        <v>102</v>
      </c>
      <c r="BX7" s="24" t="s">
        <v>102</v>
      </c>
      <c r="BY7" s="24" t="s">
        <v>102</v>
      </c>
      <c r="BZ7" s="24">
        <v>45.55</v>
      </c>
      <c r="CA7" s="24">
        <v>46.2</v>
      </c>
      <c r="CB7" s="24" t="s">
        <v>102</v>
      </c>
      <c r="CC7" s="24" t="s">
        <v>102</v>
      </c>
      <c r="CD7" s="24" t="s">
        <v>102</v>
      </c>
      <c r="CE7" s="24" t="s">
        <v>102</v>
      </c>
      <c r="CF7" s="24">
        <v>880.14</v>
      </c>
      <c r="CG7" s="24" t="s">
        <v>102</v>
      </c>
      <c r="CH7" s="24" t="s">
        <v>102</v>
      </c>
      <c r="CI7" s="24" t="s">
        <v>102</v>
      </c>
      <c r="CJ7" s="24" t="s">
        <v>102</v>
      </c>
      <c r="CK7" s="24">
        <v>331.17</v>
      </c>
      <c r="CL7" s="24">
        <v>332.82</v>
      </c>
      <c r="CM7" s="24" t="s">
        <v>102</v>
      </c>
      <c r="CN7" s="24" t="s">
        <v>102</v>
      </c>
      <c r="CO7" s="24" t="s">
        <v>102</v>
      </c>
      <c r="CP7" s="24" t="s">
        <v>102</v>
      </c>
      <c r="CQ7" s="24">
        <v>25</v>
      </c>
      <c r="CR7" s="24" t="s">
        <v>102</v>
      </c>
      <c r="CS7" s="24" t="s">
        <v>102</v>
      </c>
      <c r="CT7" s="24" t="s">
        <v>102</v>
      </c>
      <c r="CU7" s="24" t="s">
        <v>102</v>
      </c>
      <c r="CV7" s="24">
        <v>45.93</v>
      </c>
      <c r="CW7" s="24">
        <v>46.29</v>
      </c>
      <c r="CX7" s="24" t="s">
        <v>102</v>
      </c>
      <c r="CY7" s="24" t="s">
        <v>102</v>
      </c>
      <c r="CZ7" s="24" t="s">
        <v>102</v>
      </c>
      <c r="DA7" s="24" t="s">
        <v>102</v>
      </c>
      <c r="DB7" s="24">
        <v>100</v>
      </c>
      <c r="DC7" s="24" t="s">
        <v>102</v>
      </c>
      <c r="DD7" s="24" t="s">
        <v>102</v>
      </c>
      <c r="DE7" s="24" t="s">
        <v>102</v>
      </c>
      <c r="DF7" s="24" t="s">
        <v>102</v>
      </c>
      <c r="DG7" s="24">
        <v>82.98</v>
      </c>
      <c r="DH7" s="24">
        <v>82.56</v>
      </c>
      <c r="DI7" s="24" t="s">
        <v>102</v>
      </c>
      <c r="DJ7" s="24" t="s">
        <v>102</v>
      </c>
      <c r="DK7" s="24" t="s">
        <v>102</v>
      </c>
      <c r="DL7" s="24" t="s">
        <v>102</v>
      </c>
      <c r="DM7" s="24" t="s">
        <v>102</v>
      </c>
      <c r="DN7" s="24" t="s">
        <v>102</v>
      </c>
      <c r="DO7" s="24" t="s">
        <v>102</v>
      </c>
      <c r="DP7" s="24" t="s">
        <v>102</v>
      </c>
      <c r="DQ7" s="24" t="s">
        <v>102</v>
      </c>
      <c r="DR7" s="24">
        <v>39.700000000000003</v>
      </c>
      <c r="DS7" s="24">
        <v>39.619999999999997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kam0026</cp:lastModifiedBy>
  <dcterms:created xsi:type="dcterms:W3CDTF">2025-01-24T07:25:49Z</dcterms:created>
  <dcterms:modified xsi:type="dcterms:W3CDTF">2025-02-03T05:59:56Z</dcterms:modified>
  <cp:category/>
</cp:coreProperties>
</file>