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経営比較分析表】2023_052159_46_1718\【経営比較分析表】2023_052159_46_1718\"/>
    </mc:Choice>
  </mc:AlternateContent>
  <workbookProtection workbookAlgorithmName="SHA-512" workbookHashValue="l9eLc7/j+Ppc6eNZRmny3mhwfjQBYH4hGH81sQa52aGvR1GZtRXu2WKBe3nnSXYpmDz8sEa1LKZl11y1jdYmtw==" workbookSaltValue="UO3OlBSbStU0HaKgeqF0+g=="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<sst xmlns="http://schemas.openxmlformats.org/spreadsheetml/2006/main" count="271" uniqueCount="116">
  <si>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</si>
  <si>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</si>
  <si>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</si>
  <si>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</si>
  <si>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</si>
  <si>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</si>
  <si>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</si>
  <si>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</si>
  <si>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</si>
  <si>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</si>
  <si>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</si>
  <si>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</si>
  <si>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</si>
  <si>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</si>
  <si>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</si>
  <si>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</si>
  <si>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</si>
  <si>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</si>
  <si>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</si>
  <si>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</si>
  <si>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</si>
  <si>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</si>
  <si>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</si>
  <si>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</si>
  <si>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</si>
  <si>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</si>
  <si>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</si>
  <si>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</si>
  <si>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</si>
  <si>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</si>
  <si>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</si>
  <si>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</si>
  <si>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</si>
  <si>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</si>
  <si>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</si>
  <si>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</si>
  <si>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</si>
  <si>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</si>
  <si>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</si>
  <si>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</si>
  <si>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</si>
  <si>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</si>
  <si>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</si>
  <si>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</si>
  <si>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</si>
  <si>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</si>
  <si>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</si>
  <si>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</si>
  <si>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</si>
  <si>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</si>
  <si>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</si>
  <si>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</si>
  <si>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</si>
  <si>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</si>
  <si>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</si>
  <si>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</si>
  <si>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</si>
  <si>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</si>
  <si>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</si>
  <si>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</si>
  <si>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</si>
  <si>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</si>
  <si>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</si>
  <si>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</si>
  <si>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</si>
  <si>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</si>
  <si>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</si>
  <si>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</si>
  <si>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</si>
  <si>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</si>
  <si>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</si>
  <si>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</si>
  <si>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</si>
  <si>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</si>
  <si>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</si>
  <si>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</si>
  <si>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</si>
  <si>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</si>
  <si>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</si>
  <si>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</si>
  <si>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</si>
  <si>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</si>
  <si>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</si>
  <si>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</si>
  <si>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</si>
  <si>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</si>
  <si>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</si>
  <si>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</si>
  <si>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</si>
  <si>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</si>
  <si>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</si>
  <si>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</si>
  <si>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</si>
  <si>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</si>
  <si>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</si>
  <si>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</si>
  <si>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</si>
  <si>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</si>
  <si>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</si>
  <si>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</si>
  <si>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</si>
  <si>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</si>
  <si>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</si>
  <si>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</si>
  <si>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</si>
  <si>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</si>
  <si>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</si>
  <si>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</si>
  <si>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</si>
  <si>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</si>
  <si>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</si>
  <si>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</si>
  <si>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</si>
  <si>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①経常収支比率：使用料改定により収益が微増となった一方で、浄化槽修繕費の増により5.74ポイントの減少となった。
②累積欠損金比率：引き続き累積欠損金は発生していない。
③流動比率：増加に転じたものの依然として類似団体平均を大きく下回っているため、現金預金等キャッシュの確保に留意する必要がある。
④企業債残高対事業規模比率：企業債償還はすべて一般会計からの繰入により賄われており、比率はゼロとなっている。
⑤経費回収率：修繕費により汚水処理費が増加し4.59ポイントの減となった。依然として類似団体平均を下回っているため、費用縮減と合わせて更なる料金改定の必要性について適宜検討する。
⑥汚水処理原価：引き続き類似団体平均を大きく上回っている。汚水処理費の大部分は浄化槽の管理委託費であることから大規模な削減は困難だが、可能な限り経費節減に努めていく。
⑦施設利用率：類似団体平均を上回っており、適切な水準の施設利用が行われているものと考える。
⑧水洗化率：引き続き100%となっており、適切な汚水処理が行われている。</t>
    <rPh sb="8" eb="13">
      <t>シヨウリョウカイテイ</t>
    </rPh>
    <rPh sb="16" eb="18">
      <t>シュウエキ</t>
    </rPh>
    <rPh sb="19" eb="21">
      <t>ビゾウ</t>
    </rPh>
    <rPh sb="25" eb="27">
      <t>イッポウ</t>
    </rPh>
    <rPh sb="29" eb="32">
      <t>ジョウカソウ</t>
    </rPh>
    <rPh sb="32" eb="35">
      <t>シュウゼンヒ</t>
    </rPh>
    <rPh sb="49" eb="51">
      <t>ゲンショウ</t>
    </rPh>
    <rPh sb="91" eb="93">
      <t>ゾウカ</t>
    </rPh>
    <rPh sb="94" eb="95">
      <t>テン</t>
    </rPh>
    <rPh sb="125" eb="126">
      <t>キン</t>
    </rPh>
    <rPh sb="211" eb="214">
      <t>シュウゼンヒ</t>
    </rPh>
    <rPh sb="217" eb="222">
      <t>オスイショリヒ</t>
    </rPh>
    <rPh sb="223" eb="225">
      <t>ゾウカ</t>
    </rPh>
    <rPh sb="235" eb="236">
      <t>ゲン</t>
    </rPh>
    <rPh sb="241" eb="243">
      <t>イゼン</t>
    </rPh>
    <rPh sb="262" eb="266">
      <t>ヒヨウシュクゲン</t>
    </rPh>
    <rPh sb="267" eb="268">
      <t>ア</t>
    </rPh>
    <rPh sb="271" eb="272">
      <t>サラ</t>
    </rPh>
    <rPh sb="276" eb="278">
      <t>カイテイ</t>
    </rPh>
    <rPh sb="279" eb="282">
      <t>ヒツヨウセイ</t>
    </rPh>
    <rPh sb="286" eb="288">
      <t>テキギ</t>
    </rPh>
    <rPh sb="361" eb="363">
      <t>カノウ</t>
    </rPh>
    <rPh sb="364" eb="365">
      <t>カギ</t>
    </rPh>
    <phoneticPr fontId="4"/>
  </si>
  <si>
    <t>　平成10年より供用を開始している。未だ耐用年数は超過しておらず、有形固定資産減価償却率は類似団体平均を下回っている。
　令和５年９月に使用料改定を行ったものの、依然として使用料収入も十分な水準とは言えないため、料金改定の検討とともに効率的な維持管理による長寿命化、経費節減を図り、更新時期の到来に備える。</t>
    <rPh sb="61" eb="63">
      <t>レイワ</t>
    </rPh>
    <rPh sb="64" eb="65">
      <t>ネン</t>
    </rPh>
    <rPh sb="66" eb="67">
      <t>ガツ</t>
    </rPh>
    <rPh sb="68" eb="73">
      <t>シヨウリョウカイテイ</t>
    </rPh>
    <rPh sb="74" eb="75">
      <t>オコナ</t>
    </rPh>
    <rPh sb="81" eb="83">
      <t>イゼン</t>
    </rPh>
    <phoneticPr fontId="4"/>
  </si>
  <si>
    <t>　施設整備は終了しており加入者の増加が想定されていないことから、人口減少に伴い事業規模は縮小していくものと考える。しかしながら、収益の大部分を一般会計からの繰入に依存している状態である。
　維持管理費の大部分は浄化槽の管理委託費であり大規模な経費削減は困難であることから、更なる料金改定の必要性について適宜検討し、収支状況の改善を図る。</t>
    <rPh sb="136" eb="137">
      <t>サラ</t>
    </rPh>
    <rPh sb="141" eb="143">
      <t>カイテイ</t>
    </rPh>
    <rPh sb="144" eb="147">
      <t>ヒツヨウセイ</t>
    </rPh>
    <rPh sb="151" eb="155">
      <t>テキギケントウ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</si>
</sst>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E02-4D0F-B103-C823F946E72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E02-4D0F-B103-C823F946E72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76.47</c:v>
                </c:pt>
                <c:pt idx="2">
                  <c:v>70.59</c:v>
                </c:pt>
                <c:pt idx="3">
                  <c:v>70.59</c:v>
                </c:pt>
                <c:pt idx="4">
                  <c:v>70.59</c:v>
                </c:pt>
              </c:numCache>
            </c:numRef>
          </c:val>
          <c:extLst>
            <c:ext xmlns:c16="http://schemas.microsoft.com/office/drawing/2014/chart" uri="{C3380CC4-5D6E-409C-BE32-E72D297353CC}">
              <c16:uniqueId val="{00000000-2F92-40D0-A2E1-ABA637CC06A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46.36</c:v>
                </c:pt>
                <c:pt idx="2">
                  <c:v>46.45</c:v>
                </c:pt>
                <c:pt idx="3">
                  <c:v>45.36</c:v>
                </c:pt>
                <c:pt idx="4">
                  <c:v>45.93</c:v>
                </c:pt>
              </c:numCache>
            </c:numRef>
          </c:val>
          <c:smooth val="0"/>
          <c:extLst>
            <c:ext xmlns:c16="http://schemas.microsoft.com/office/drawing/2014/chart" uri="{C3380CC4-5D6E-409C-BE32-E72D297353CC}">
              <c16:uniqueId val="{00000001-2F92-40D0-A2E1-ABA637CC06A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D03D-4CED-AA09-D87EB7BD50C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83.08</c:v>
                </c:pt>
                <c:pt idx="2">
                  <c:v>82.61</c:v>
                </c:pt>
                <c:pt idx="3">
                  <c:v>82.21</c:v>
                </c:pt>
                <c:pt idx="4">
                  <c:v>82.98</c:v>
                </c:pt>
              </c:numCache>
            </c:numRef>
          </c:val>
          <c:smooth val="0"/>
          <c:extLst>
            <c:ext xmlns:c16="http://schemas.microsoft.com/office/drawing/2014/chart" uri="{C3380CC4-5D6E-409C-BE32-E72D297353CC}">
              <c16:uniqueId val="{00000001-D03D-4CED-AA09-D87EB7BD50C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121.07</c:v>
                </c:pt>
                <c:pt idx="2">
                  <c:v>109.51</c:v>
                </c:pt>
                <c:pt idx="3">
                  <c:v>124.19</c:v>
                </c:pt>
                <c:pt idx="4">
                  <c:v>118.45</c:v>
                </c:pt>
              </c:numCache>
            </c:numRef>
          </c:val>
          <c:extLst>
            <c:ext xmlns:c16="http://schemas.microsoft.com/office/drawing/2014/chart" uri="{C3380CC4-5D6E-409C-BE32-E72D297353CC}">
              <c16:uniqueId val="{00000000-2283-4E48-BB33-36AD2DB55DE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96.14</c:v>
                </c:pt>
                <c:pt idx="2">
                  <c:v>95.6</c:v>
                </c:pt>
                <c:pt idx="3">
                  <c:v>93.57</c:v>
                </c:pt>
                <c:pt idx="4">
                  <c:v>96.48</c:v>
                </c:pt>
              </c:numCache>
            </c:numRef>
          </c:val>
          <c:smooth val="0"/>
          <c:extLst>
            <c:ext xmlns:c16="http://schemas.microsoft.com/office/drawing/2014/chart" uri="{C3380CC4-5D6E-409C-BE32-E72D297353CC}">
              <c16:uniqueId val="{00000001-2283-4E48-BB33-36AD2DB55DE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10.7</c:v>
                </c:pt>
                <c:pt idx="2">
                  <c:v>21.4</c:v>
                </c:pt>
                <c:pt idx="3">
                  <c:v>32.1</c:v>
                </c:pt>
                <c:pt idx="4">
                  <c:v>42.79</c:v>
                </c:pt>
              </c:numCache>
            </c:numRef>
          </c:val>
          <c:extLst>
            <c:ext xmlns:c16="http://schemas.microsoft.com/office/drawing/2014/chart" uri="{C3380CC4-5D6E-409C-BE32-E72D297353CC}">
              <c16:uniqueId val="{00000000-B7AC-414D-9555-1D0E5441860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33.75</c:v>
                </c:pt>
                <c:pt idx="2">
                  <c:v>36.21</c:v>
                </c:pt>
                <c:pt idx="3">
                  <c:v>39.69</c:v>
                </c:pt>
                <c:pt idx="4">
                  <c:v>39.700000000000003</c:v>
                </c:pt>
              </c:numCache>
            </c:numRef>
          </c:val>
          <c:smooth val="0"/>
          <c:extLst>
            <c:ext xmlns:c16="http://schemas.microsoft.com/office/drawing/2014/chart" uri="{C3380CC4-5D6E-409C-BE32-E72D297353CC}">
              <c16:uniqueId val="{00000001-B7AC-414D-9555-1D0E5441860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F3B-46A0-ABDF-D6A294C86A0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F3B-46A0-ABDF-D6A294C86A0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27A-4D4D-8FFD-CC23BB345AF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237</c:v>
                </c:pt>
                <c:pt idx="2">
                  <c:v>257.23</c:v>
                </c:pt>
                <c:pt idx="3">
                  <c:v>293.54000000000002</c:v>
                </c:pt>
                <c:pt idx="4">
                  <c:v>224.6</c:v>
                </c:pt>
              </c:numCache>
            </c:numRef>
          </c:val>
          <c:smooth val="0"/>
          <c:extLst>
            <c:ext xmlns:c16="http://schemas.microsoft.com/office/drawing/2014/chart" uri="{C3380CC4-5D6E-409C-BE32-E72D297353CC}">
              <c16:uniqueId val="{00000001-227A-4D4D-8FFD-CC23BB345AF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50.03</c:v>
                </c:pt>
                <c:pt idx="2">
                  <c:v>49.78</c:v>
                </c:pt>
                <c:pt idx="3">
                  <c:v>43.1</c:v>
                </c:pt>
                <c:pt idx="4">
                  <c:v>54.08</c:v>
                </c:pt>
              </c:numCache>
            </c:numRef>
          </c:val>
          <c:extLst>
            <c:ext xmlns:c16="http://schemas.microsoft.com/office/drawing/2014/chart" uri="{C3380CC4-5D6E-409C-BE32-E72D297353CC}">
              <c16:uniqueId val="{00000000-4CD2-4225-9568-CAD71215FA7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135.35</c:v>
                </c:pt>
                <c:pt idx="2">
                  <c:v>150.91999999999999</c:v>
                </c:pt>
                <c:pt idx="3">
                  <c:v>151.72</c:v>
                </c:pt>
                <c:pt idx="4">
                  <c:v>132.16</c:v>
                </c:pt>
              </c:numCache>
            </c:numRef>
          </c:val>
          <c:smooth val="0"/>
          <c:extLst>
            <c:ext xmlns:c16="http://schemas.microsoft.com/office/drawing/2014/chart" uri="{C3380CC4-5D6E-409C-BE32-E72D297353CC}">
              <c16:uniqueId val="{00000001-4CD2-4225-9568-CAD71215FA7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44C-4AD9-8D24-2971E93B667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782.91</c:v>
                </c:pt>
                <c:pt idx="2">
                  <c:v>783.21</c:v>
                </c:pt>
                <c:pt idx="3">
                  <c:v>902.04</c:v>
                </c:pt>
                <c:pt idx="4">
                  <c:v>992.16</c:v>
                </c:pt>
              </c:numCache>
            </c:numRef>
          </c:val>
          <c:smooth val="0"/>
          <c:extLst>
            <c:ext xmlns:c16="http://schemas.microsoft.com/office/drawing/2014/chart" uri="{C3380CC4-5D6E-409C-BE32-E72D297353CC}">
              <c16:uniqueId val="{00000001-044C-4AD9-8D24-2971E93B667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44.04</c:v>
                </c:pt>
                <c:pt idx="2">
                  <c:v>43.01</c:v>
                </c:pt>
                <c:pt idx="3">
                  <c:v>39.35</c:v>
                </c:pt>
                <c:pt idx="4">
                  <c:v>34.76</c:v>
                </c:pt>
              </c:numCache>
            </c:numRef>
          </c:val>
          <c:extLst>
            <c:ext xmlns:c16="http://schemas.microsoft.com/office/drawing/2014/chart" uri="{C3380CC4-5D6E-409C-BE32-E72D297353CC}">
              <c16:uniqueId val="{00000000-E504-4059-9252-8B0F5BABCF5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49.38</c:v>
                </c:pt>
                <c:pt idx="2">
                  <c:v>48.53</c:v>
                </c:pt>
                <c:pt idx="3">
                  <c:v>46.11</c:v>
                </c:pt>
                <c:pt idx="4">
                  <c:v>45.55</c:v>
                </c:pt>
              </c:numCache>
            </c:numRef>
          </c:val>
          <c:smooth val="0"/>
          <c:extLst>
            <c:ext xmlns:c16="http://schemas.microsoft.com/office/drawing/2014/chart" uri="{C3380CC4-5D6E-409C-BE32-E72D297353CC}">
              <c16:uniqueId val="{00000001-E504-4059-9252-8B0F5BABCF5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421.15</c:v>
                </c:pt>
                <c:pt idx="2">
                  <c:v>454.15</c:v>
                </c:pt>
                <c:pt idx="3">
                  <c:v>517.44000000000005</c:v>
                </c:pt>
                <c:pt idx="4">
                  <c:v>628.36</c:v>
                </c:pt>
              </c:numCache>
            </c:numRef>
          </c:val>
          <c:extLst>
            <c:ext xmlns:c16="http://schemas.microsoft.com/office/drawing/2014/chart" uri="{C3380CC4-5D6E-409C-BE32-E72D297353CC}">
              <c16:uniqueId val="{00000000-6D86-4C7D-ADCD-916AC24456F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316.97000000000003</c:v>
                </c:pt>
                <c:pt idx="2">
                  <c:v>326.17</c:v>
                </c:pt>
                <c:pt idx="3">
                  <c:v>336.93</c:v>
                </c:pt>
                <c:pt idx="4">
                  <c:v>331.17</c:v>
                </c:pt>
              </c:numCache>
            </c:numRef>
          </c:val>
          <c:smooth val="0"/>
          <c:extLst>
            <c:ext xmlns:c16="http://schemas.microsoft.com/office/drawing/2014/chart" uri="{C3380CC4-5D6E-409C-BE32-E72D297353CC}">
              <c16:uniqueId val="{00000001-6D86-4C7D-ADCD-916AC24456F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【96.59】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仙北市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非設置</v>
      </c>
      <c r="AE8" s="66"/>
      <c r="AF8" s="66"/>
      <c r="AG8" s="66"/>
      <c r="AH8" s="66"/>
      <c r="AI8" s="66"/>
      <c r="AJ8" s="66"/>
      <c r="AK8" s="3"/>
      <c r="AL8" s="54">
        <f>データ!S6</f>
        <v>23443</v>
      </c>
      <c r="AM8" s="54"/>
      <c r="AN8" s="54"/>
      <c r="AO8" s="54"/>
      <c r="AP8" s="54"/>
      <c r="AQ8" s="54"/>
      <c r="AR8" s="54"/>
      <c r="AS8" s="54"/>
      <c r="AT8" s="53">
        <f>データ!T6</f>
        <v>1093.56</v>
      </c>
      <c r="AU8" s="53"/>
      <c r="AV8" s="53"/>
      <c r="AW8" s="53"/>
      <c r="AX8" s="53"/>
      <c r="AY8" s="53"/>
      <c r="AZ8" s="53"/>
      <c r="BA8" s="53"/>
      <c r="BB8" s="53">
        <f>データ!U6</f>
        <v>21.44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-27.91</v>
      </c>
      <c r="J10" s="53"/>
      <c r="K10" s="53"/>
      <c r="L10" s="53"/>
      <c r="M10" s="53"/>
      <c r="N10" s="53"/>
      <c r="O10" s="53"/>
      <c r="P10" s="53">
        <f>データ!P6</f>
        <v>0.13</v>
      </c>
      <c r="Q10" s="53"/>
      <c r="R10" s="53"/>
      <c r="S10" s="53"/>
      <c r="T10" s="53"/>
      <c r="U10" s="53"/>
      <c r="V10" s="53"/>
      <c r="W10" s="53">
        <f>データ!Q6</f>
        <v>100</v>
      </c>
      <c r="X10" s="53"/>
      <c r="Y10" s="53"/>
      <c r="Z10" s="53"/>
      <c r="AA10" s="53"/>
      <c r="AB10" s="53"/>
      <c r="AC10" s="53"/>
      <c r="AD10" s="54">
        <f>データ!R6</f>
        <v>3850</v>
      </c>
      <c r="AE10" s="54"/>
      <c r="AF10" s="54"/>
      <c r="AG10" s="54"/>
      <c r="AH10" s="54"/>
      <c r="AI10" s="54"/>
      <c r="AJ10" s="54"/>
      <c r="AK10" s="2"/>
      <c r="AL10" s="54">
        <f>データ!V6</f>
        <v>30</v>
      </c>
      <c r="AM10" s="54"/>
      <c r="AN10" s="54"/>
      <c r="AO10" s="54"/>
      <c r="AP10" s="54"/>
      <c r="AQ10" s="54"/>
      <c r="AR10" s="54"/>
      <c r="AS10" s="54"/>
      <c r="AT10" s="53">
        <f>データ!W6</f>
        <v>0.01</v>
      </c>
      <c r="AU10" s="53"/>
      <c r="AV10" s="53"/>
      <c r="AW10" s="53"/>
      <c r="AX10" s="53"/>
      <c r="AY10" s="53"/>
      <c r="AZ10" s="53"/>
      <c r="BA10" s="53"/>
      <c r="BB10" s="53">
        <f>データ!X6</f>
        <v>3000</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【96.59】</v>
      </c>
      <c r="F85" s="12" t="str">
        <f>データ!AT6</f>
        <v>【208.93】</v>
      </c>
      <c r="G85" s="12" t="str">
        <f>データ!BE6</f>
        <v>【136.43】</v>
      </c>
      <c r="H85" s="12" t="str">
        <f>データ!BP6</f>
        <v>【967.97】</v>
      </c>
      <c r="I85" s="12" t="str">
        <f>データ!CA6</f>
        <v>【46.20】</v>
      </c>
      <c r="J85" s="12" t="str">
        <f>データ!CL6</f>
        <v>【332.82】</v>
      </c>
      <c r="K85" s="12" t="str">
        <f>データ!CW6</f>
        <v>【46.29】</v>
      </c>
      <c r="L85" s="12" t="str">
        <f>データ!DH6</f>
        <v>【82.56】</v>
      </c>
      <c r="M85" s="12" t="str">
        <f>データ!DS6</f>
        <v>【39.62】</v>
      </c>
      <c r="N85" s="12" t="str">
        <f>データ!ED6</f>
        <v>【-】</v>
      </c>
      <c r="O85" s="12" t="str">
        <f>データ!EO6</f>
        <v>【-】</v>
      </c>
    </row>
  </sheetData>
  <sheetProtection algorithmName="SHA-512" hashValue="DIj+K1olRxRv1bnWk2x4KX1wp+JZ//wp/1qV6i45FcFzvjGsW5NL9CHhaSSkU13MOr1bxXTPry0NqrcSg8jDAA==" saltValue="yF414xisT/7USww9Fd5ig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52159</v>
      </c>
      <c r="D6" s="19">
        <f t="shared" si="3"/>
        <v>46</v>
      </c>
      <c r="E6" s="19">
        <f t="shared" si="3"/>
        <v>18</v>
      </c>
      <c r="F6" s="19">
        <f t="shared" si="3"/>
        <v>1</v>
      </c>
      <c r="G6" s="19">
        <f t="shared" si="3"/>
        <v>0</v>
      </c>
      <c r="H6" s="19" t="str">
        <f t="shared" si="3"/>
        <v>秋田県　仙北市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-27.91</v>
      </c>
      <c r="P6" s="20">
        <f t="shared" si="3"/>
        <v>0.13</v>
      </c>
      <c r="Q6" s="20">
        <f t="shared" si="3"/>
        <v>100</v>
      </c>
      <c r="R6" s="20">
        <f t="shared" si="3"/>
        <v>3850</v>
      </c>
      <c r="S6" s="20">
        <f t="shared" si="3"/>
        <v>23443</v>
      </c>
      <c r="T6" s="20">
        <f t="shared" si="3"/>
        <v>1093.56</v>
      </c>
      <c r="U6" s="20">
        <f t="shared" si="3"/>
        <v>21.44</v>
      </c>
      <c r="V6" s="20">
        <f t="shared" si="3"/>
        <v>30</v>
      </c>
      <c r="W6" s="20">
        <f t="shared" si="3"/>
        <v>0.01</v>
      </c>
      <c r="X6" s="20">
        <f t="shared" si="3"/>
        <v>3000</v>
      </c>
      <c r="Y6" s="21" t="str">
        <f>IF(Y7="",NA(),Y7)</f>
        <v>-</v>
      </c>
      <c r="Z6" s="21">
        <f t="shared" ref="Z6:AH6" si="4">IF(Z7="",NA(),Z7)</f>
        <v>121.07</v>
      </c>
      <c r="AA6" s="21">
        <f t="shared" si="4"/>
        <v>109.51</v>
      </c>
      <c r="AB6" s="21">
        <f t="shared" si="4"/>
        <v>124.19</v>
      </c>
      <c r="AC6" s="21">
        <f t="shared" si="4"/>
        <v>118.45</v>
      </c>
      <c r="AD6" s="21" t="str">
        <f t="shared" si="4"/>
        <v>-</v>
      </c>
      <c r="AE6" s="21">
        <f t="shared" si="4"/>
        <v>96.14</v>
      </c>
      <c r="AF6" s="21">
        <f t="shared" si="4"/>
        <v>95.6</v>
      </c>
      <c r="AG6" s="21">
        <f t="shared" si="4"/>
        <v>93.57</v>
      </c>
      <c r="AH6" s="21">
        <f t="shared" si="4"/>
        <v>96.48</v>
      </c>
      <c r="AI6" s="20" t="str">
        <f>IF(AI7="","",IF(AI7="-","【-】","【"&amp;SUBSTITUTE(TEXT(AI7,"#,##0.00"),"-","△")&amp;"】"))</f>
        <v>【96.59】</v>
      </c>
      <c r="AJ6" s="21" t="str">
        <f>IF(AJ7="",NA(),AJ7)</f>
        <v>-</v>
      </c>
      <c r="AK6" s="20">
        <f t="shared" ref="AK6:AS6" si="5">IF(AK7="",NA(),AK7)</f>
        <v>0</v>
      </c>
      <c r="AL6" s="20">
        <f t="shared" si="5"/>
        <v>0</v>
      </c>
      <c r="AM6" s="20">
        <f t="shared" si="5"/>
        <v>0</v>
      </c>
      <c r="AN6" s="20">
        <f t="shared" si="5"/>
        <v>0</v>
      </c>
      <c r="AO6" s="21" t="str">
        <f t="shared" si="5"/>
        <v>-</v>
      </c>
      <c r="AP6" s="21">
        <f t="shared" si="5"/>
        <v>237</v>
      </c>
      <c r="AQ6" s="21">
        <f t="shared" si="5"/>
        <v>257.23</v>
      </c>
      <c r="AR6" s="21">
        <f t="shared" si="5"/>
        <v>293.54000000000002</v>
      </c>
      <c r="AS6" s="21">
        <f t="shared" si="5"/>
        <v>224.6</v>
      </c>
      <c r="AT6" s="20" t="str">
        <f>IF(AT7="","",IF(AT7="-","【-】","【"&amp;SUBSTITUTE(TEXT(AT7,"#,##0.00"),"-","△")&amp;"】"))</f>
        <v>【208.93】</v>
      </c>
      <c r="AU6" s="21" t="str">
        <f>IF(AU7="",NA(),AU7)</f>
        <v>-</v>
      </c>
      <c r="AV6" s="21">
        <f t="shared" ref="AV6:BD6" si="6">IF(AV7="",NA(),AV7)</f>
        <v>50.03</v>
      </c>
      <c r="AW6" s="21">
        <f t="shared" si="6"/>
        <v>49.78</v>
      </c>
      <c r="AX6" s="21">
        <f t="shared" si="6"/>
        <v>43.1</v>
      </c>
      <c r="AY6" s="21">
        <f t="shared" si="6"/>
        <v>54.08</v>
      </c>
      <c r="AZ6" s="21" t="str">
        <f t="shared" si="6"/>
        <v>-</v>
      </c>
      <c r="BA6" s="21">
        <f t="shared" si="6"/>
        <v>135.35</v>
      </c>
      <c r="BB6" s="21">
        <f t="shared" si="6"/>
        <v>150.91999999999999</v>
      </c>
      <c r="BC6" s="21">
        <f t="shared" si="6"/>
        <v>151.72</v>
      </c>
      <c r="BD6" s="21">
        <f t="shared" si="6"/>
        <v>132.16</v>
      </c>
      <c r="BE6" s="20" t="str">
        <f>IF(BE7="","",IF(BE7="-","【-】","【"&amp;SUBSTITUTE(TEXT(BE7,"#,##0.00"),"-","△")&amp;"】"))</f>
        <v>【136.43】</v>
      </c>
      <c r="BF6" s="21" t="str">
        <f>IF(BF7="",NA(),BF7)</f>
        <v>-</v>
      </c>
      <c r="BG6" s="20">
        <f t="shared" ref="BG6:BO6" si="7">IF(BG7="",NA(),BG7)</f>
        <v>0</v>
      </c>
      <c r="BH6" s="20">
        <f t="shared" si="7"/>
        <v>0</v>
      </c>
      <c r="BI6" s="20">
        <f t="shared" si="7"/>
        <v>0</v>
      </c>
      <c r="BJ6" s="20">
        <f t="shared" si="7"/>
        <v>0</v>
      </c>
      <c r="BK6" s="21" t="str">
        <f t="shared" si="7"/>
        <v>-</v>
      </c>
      <c r="BL6" s="21">
        <f t="shared" si="7"/>
        <v>782.91</v>
      </c>
      <c r="BM6" s="21">
        <f t="shared" si="7"/>
        <v>783.21</v>
      </c>
      <c r="BN6" s="21">
        <f t="shared" si="7"/>
        <v>902.04</v>
      </c>
      <c r="BO6" s="21">
        <f t="shared" si="7"/>
        <v>992.16</v>
      </c>
      <c r="BP6" s="20" t="str">
        <f>IF(BP7="","",IF(BP7="-","【-】","【"&amp;SUBSTITUTE(TEXT(BP7,"#,##0.00"),"-","△")&amp;"】"))</f>
        <v>【967.97】</v>
      </c>
      <c r="BQ6" s="21" t="str">
        <f>IF(BQ7="",NA(),BQ7)</f>
        <v>-</v>
      </c>
      <c r="BR6" s="21">
        <f t="shared" ref="BR6:BZ6" si="8">IF(BR7="",NA(),BR7)</f>
        <v>44.04</v>
      </c>
      <c r="BS6" s="21">
        <f t="shared" si="8"/>
        <v>43.01</v>
      </c>
      <c r="BT6" s="21">
        <f t="shared" si="8"/>
        <v>39.35</v>
      </c>
      <c r="BU6" s="21">
        <f t="shared" si="8"/>
        <v>34.76</v>
      </c>
      <c r="BV6" s="21" t="str">
        <f t="shared" si="8"/>
        <v>-</v>
      </c>
      <c r="BW6" s="21">
        <f t="shared" si="8"/>
        <v>49.38</v>
      </c>
      <c r="BX6" s="21">
        <f t="shared" si="8"/>
        <v>48.53</v>
      </c>
      <c r="BY6" s="21">
        <f t="shared" si="8"/>
        <v>46.11</v>
      </c>
      <c r="BZ6" s="21">
        <f t="shared" si="8"/>
        <v>45.55</v>
      </c>
      <c r="CA6" s="20" t="str">
        <f>IF(CA7="","",IF(CA7="-","【-】","【"&amp;SUBSTITUTE(TEXT(CA7,"#,##0.00"),"-","△")&amp;"】"))</f>
        <v>【46.20】</v>
      </c>
      <c r="CB6" s="21" t="str">
        <f>IF(CB7="",NA(),CB7)</f>
        <v>-</v>
      </c>
      <c r="CC6" s="21">
        <f t="shared" ref="CC6:CK6" si="9">IF(CC7="",NA(),CC7)</f>
        <v>421.15</v>
      </c>
      <c r="CD6" s="21">
        <f t="shared" si="9"/>
        <v>454.15</v>
      </c>
      <c r="CE6" s="21">
        <f t="shared" si="9"/>
        <v>517.44000000000005</v>
      </c>
      <c r="CF6" s="21">
        <f t="shared" si="9"/>
        <v>628.36</v>
      </c>
      <c r="CG6" s="21" t="str">
        <f t="shared" si="9"/>
        <v>-</v>
      </c>
      <c r="CH6" s="21">
        <f t="shared" si="9"/>
        <v>316.97000000000003</v>
      </c>
      <c r="CI6" s="21">
        <f t="shared" si="9"/>
        <v>326.17</v>
      </c>
      <c r="CJ6" s="21">
        <f t="shared" si="9"/>
        <v>336.93</v>
      </c>
      <c r="CK6" s="21">
        <f t="shared" si="9"/>
        <v>331.17</v>
      </c>
      <c r="CL6" s="20" t="str">
        <f>IF(CL7="","",IF(CL7="-","【-】","【"&amp;SUBSTITUTE(TEXT(CL7,"#,##0.00"),"-","△")&amp;"】"))</f>
        <v>【332.82】</v>
      </c>
      <c r="CM6" s="21" t="str">
        <f>IF(CM7="",NA(),CM7)</f>
        <v>-</v>
      </c>
      <c r="CN6" s="21">
        <f t="shared" ref="CN6:CV6" si="10">IF(CN7="",NA(),CN7)</f>
        <v>76.47</v>
      </c>
      <c r="CO6" s="21">
        <f t="shared" si="10"/>
        <v>70.59</v>
      </c>
      <c r="CP6" s="21">
        <f t="shared" si="10"/>
        <v>70.59</v>
      </c>
      <c r="CQ6" s="21">
        <f t="shared" si="10"/>
        <v>70.59</v>
      </c>
      <c r="CR6" s="21" t="str">
        <f t="shared" si="10"/>
        <v>-</v>
      </c>
      <c r="CS6" s="21">
        <f t="shared" si="10"/>
        <v>46.36</v>
      </c>
      <c r="CT6" s="21">
        <f t="shared" si="10"/>
        <v>46.45</v>
      </c>
      <c r="CU6" s="21">
        <f t="shared" si="10"/>
        <v>45.36</v>
      </c>
      <c r="CV6" s="21">
        <f t="shared" si="10"/>
        <v>45.93</v>
      </c>
      <c r="CW6" s="20" t="str">
        <f>IF(CW7="","",IF(CW7="-","【-】","【"&amp;SUBSTITUTE(TEXT(CW7,"#,##0.00"),"-","△")&amp;"】"))</f>
        <v>【46.29】</v>
      </c>
      <c r="CX6" s="21" t="str">
        <f>IF(CX7="",NA(),CX7)</f>
        <v>-</v>
      </c>
      <c r="CY6" s="21">
        <f t="shared" ref="CY6:DG6" si="11">IF(CY7="",NA(),CY7)</f>
        <v>100</v>
      </c>
      <c r="CZ6" s="21">
        <f t="shared" si="11"/>
        <v>100</v>
      </c>
      <c r="DA6" s="21">
        <f t="shared" si="11"/>
        <v>100</v>
      </c>
      <c r="DB6" s="21">
        <f t="shared" si="11"/>
        <v>100</v>
      </c>
      <c r="DC6" s="21" t="str">
        <f t="shared" si="11"/>
        <v>-</v>
      </c>
      <c r="DD6" s="21">
        <f t="shared" si="11"/>
        <v>83.08</v>
      </c>
      <c r="DE6" s="21">
        <f t="shared" si="11"/>
        <v>82.61</v>
      </c>
      <c r="DF6" s="21">
        <f t="shared" si="11"/>
        <v>82.21</v>
      </c>
      <c r="DG6" s="21">
        <f t="shared" si="11"/>
        <v>82.98</v>
      </c>
      <c r="DH6" s="20" t="str">
        <f>IF(DH7="","",IF(DH7="-","【-】","【"&amp;SUBSTITUTE(TEXT(DH7,"#,##0.00"),"-","△")&amp;"】"))</f>
        <v>【82.56】</v>
      </c>
      <c r="DI6" s="21" t="str">
        <f>IF(DI7="",NA(),DI7)</f>
        <v>-</v>
      </c>
      <c r="DJ6" s="21">
        <f t="shared" ref="DJ6:DR6" si="12">IF(DJ7="",NA(),DJ7)</f>
        <v>10.7</v>
      </c>
      <c r="DK6" s="21">
        <f t="shared" si="12"/>
        <v>21.4</v>
      </c>
      <c r="DL6" s="21">
        <f t="shared" si="12"/>
        <v>32.1</v>
      </c>
      <c r="DM6" s="21">
        <f t="shared" si="12"/>
        <v>42.79</v>
      </c>
      <c r="DN6" s="21" t="str">
        <f t="shared" si="12"/>
        <v>-</v>
      </c>
      <c r="DO6" s="21">
        <f t="shared" si="12"/>
        <v>33.75</v>
      </c>
      <c r="DP6" s="21">
        <f t="shared" si="12"/>
        <v>36.21</v>
      </c>
      <c r="DQ6" s="21">
        <f t="shared" si="12"/>
        <v>39.69</v>
      </c>
      <c r="DR6" s="21">
        <f t="shared" si="12"/>
        <v>39.700000000000003</v>
      </c>
      <c r="DS6" s="20" t="str">
        <f>IF(DS7="","",IF(DS7="-","【-】","【"&amp;SUBSTITUTE(TEXT(DS7,"#,##0.00"),"-","△")&amp;"】"))</f>
        <v>【39.62】</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52159</v>
      </c>
      <c r="D7" s="23">
        <v>46</v>
      </c>
      <c r="E7" s="23">
        <v>18</v>
      </c>
      <c r="F7" s="23">
        <v>1</v>
      </c>
      <c r="G7" s="23">
        <v>0</v>
      </c>
      <c r="H7" s="23" t="s">
        <v>96</v>
      </c>
      <c r="I7" s="23" t="s">
        <v>97</v>
      </c>
      <c r="J7" s="23" t="s">
        <v>98</v>
      </c>
      <c r="K7" s="23" t="s">
        <v>99</v>
      </c>
      <c r="L7" s="23" t="s">
        <v>100</v>
      </c>
      <c r="M7" s="23" t="s">
        <v>101</v>
      </c>
      <c r="N7" s="24" t="s">
        <v>102</v>
      </c>
      <c r="O7" s="24">
        <v>-27.91</v>
      </c>
      <c r="P7" s="24">
        <v>0.13</v>
      </c>
      <c r="Q7" s="24">
        <v>100</v>
      </c>
      <c r="R7" s="24">
        <v>3850</v>
      </c>
      <c r="S7" s="24">
        <v>23443</v>
      </c>
      <c r="T7" s="24">
        <v>1093.56</v>
      </c>
      <c r="U7" s="24">
        <v>21.44</v>
      </c>
      <c r="V7" s="24">
        <v>30</v>
      </c>
      <c r="W7" s="24">
        <v>0.01</v>
      </c>
      <c r="X7" s="24">
        <v>3000</v>
      </c>
      <c r="Y7" s="24" t="s">
        <v>102</v>
      </c>
      <c r="Z7" s="24">
        <v>121.07</v>
      </c>
      <c r="AA7" s="24">
        <v>109.51</v>
      </c>
      <c r="AB7" s="24">
        <v>124.19</v>
      </c>
      <c r="AC7" s="24">
        <v>118.45</v>
      </c>
      <c r="AD7" s="24" t="s">
        <v>102</v>
      </c>
      <c r="AE7" s="24">
        <v>96.14</v>
      </c>
      <c r="AF7" s="24">
        <v>95.6</v>
      </c>
      <c r="AG7" s="24">
        <v>93.57</v>
      </c>
      <c r="AH7" s="24">
        <v>96.48</v>
      </c>
      <c r="AI7" s="24">
        <v>96.59</v>
      </c>
      <c r="AJ7" s="24" t="s">
        <v>102</v>
      </c>
      <c r="AK7" s="24">
        <v>0</v>
      </c>
      <c r="AL7" s="24">
        <v>0</v>
      </c>
      <c r="AM7" s="24">
        <v>0</v>
      </c>
      <c r="AN7" s="24">
        <v>0</v>
      </c>
      <c r="AO7" s="24" t="s">
        <v>102</v>
      </c>
      <c r="AP7" s="24">
        <v>237</v>
      </c>
      <c r="AQ7" s="24">
        <v>257.23</v>
      </c>
      <c r="AR7" s="24">
        <v>293.54000000000002</v>
      </c>
      <c r="AS7" s="24">
        <v>224.6</v>
      </c>
      <c r="AT7" s="24">
        <v>208.93</v>
      </c>
      <c r="AU7" s="24" t="s">
        <v>102</v>
      </c>
      <c r="AV7" s="24">
        <v>50.03</v>
      </c>
      <c r="AW7" s="24">
        <v>49.78</v>
      </c>
      <c r="AX7" s="24">
        <v>43.1</v>
      </c>
      <c r="AY7" s="24">
        <v>54.08</v>
      </c>
      <c r="AZ7" s="24" t="s">
        <v>102</v>
      </c>
      <c r="BA7" s="24">
        <v>135.35</v>
      </c>
      <c r="BB7" s="24">
        <v>150.91999999999999</v>
      </c>
      <c r="BC7" s="24">
        <v>151.72</v>
      </c>
      <c r="BD7" s="24">
        <v>132.16</v>
      </c>
      <c r="BE7" s="24">
        <v>136.43</v>
      </c>
      <c r="BF7" s="24" t="s">
        <v>102</v>
      </c>
      <c r="BG7" s="24">
        <v>0</v>
      </c>
      <c r="BH7" s="24">
        <v>0</v>
      </c>
      <c r="BI7" s="24">
        <v>0</v>
      </c>
      <c r="BJ7" s="24">
        <v>0</v>
      </c>
      <c r="BK7" s="24" t="s">
        <v>102</v>
      </c>
      <c r="BL7" s="24">
        <v>782.91</v>
      </c>
      <c r="BM7" s="24">
        <v>783.21</v>
      </c>
      <c r="BN7" s="24">
        <v>902.04</v>
      </c>
      <c r="BO7" s="24">
        <v>992.16</v>
      </c>
      <c r="BP7" s="24">
        <v>967.97</v>
      </c>
      <c r="BQ7" s="24" t="s">
        <v>102</v>
      </c>
      <c r="BR7" s="24">
        <v>44.04</v>
      </c>
      <c r="BS7" s="24">
        <v>43.01</v>
      </c>
      <c r="BT7" s="24">
        <v>39.35</v>
      </c>
      <c r="BU7" s="24">
        <v>34.76</v>
      </c>
      <c r="BV7" s="24" t="s">
        <v>102</v>
      </c>
      <c r="BW7" s="24">
        <v>49.38</v>
      </c>
      <c r="BX7" s="24">
        <v>48.53</v>
      </c>
      <c r="BY7" s="24">
        <v>46.11</v>
      </c>
      <c r="BZ7" s="24">
        <v>45.55</v>
      </c>
      <c r="CA7" s="24">
        <v>46.2</v>
      </c>
      <c r="CB7" s="24" t="s">
        <v>102</v>
      </c>
      <c r="CC7" s="24">
        <v>421.15</v>
      </c>
      <c r="CD7" s="24">
        <v>454.15</v>
      </c>
      <c r="CE7" s="24">
        <v>517.44000000000005</v>
      </c>
      <c r="CF7" s="24">
        <v>628.36</v>
      </c>
      <c r="CG7" s="24" t="s">
        <v>102</v>
      </c>
      <c r="CH7" s="24">
        <v>316.97000000000003</v>
      </c>
      <c r="CI7" s="24">
        <v>326.17</v>
      </c>
      <c r="CJ7" s="24">
        <v>336.93</v>
      </c>
      <c r="CK7" s="24">
        <v>331.17</v>
      </c>
      <c r="CL7" s="24">
        <v>332.82</v>
      </c>
      <c r="CM7" s="24" t="s">
        <v>102</v>
      </c>
      <c r="CN7" s="24">
        <v>76.47</v>
      </c>
      <c r="CO7" s="24">
        <v>70.59</v>
      </c>
      <c r="CP7" s="24">
        <v>70.59</v>
      </c>
      <c r="CQ7" s="24">
        <v>70.59</v>
      </c>
      <c r="CR7" s="24" t="s">
        <v>102</v>
      </c>
      <c r="CS7" s="24">
        <v>46.36</v>
      </c>
      <c r="CT7" s="24">
        <v>46.45</v>
      </c>
      <c r="CU7" s="24">
        <v>45.36</v>
      </c>
      <c r="CV7" s="24">
        <v>45.93</v>
      </c>
      <c r="CW7" s="24">
        <v>46.29</v>
      </c>
      <c r="CX7" s="24" t="s">
        <v>102</v>
      </c>
      <c r="CY7" s="24">
        <v>100</v>
      </c>
      <c r="CZ7" s="24">
        <v>100</v>
      </c>
      <c r="DA7" s="24">
        <v>100</v>
      </c>
      <c r="DB7" s="24">
        <v>100</v>
      </c>
      <c r="DC7" s="24" t="s">
        <v>102</v>
      </c>
      <c r="DD7" s="24">
        <v>83.08</v>
      </c>
      <c r="DE7" s="24">
        <v>82.61</v>
      </c>
      <c r="DF7" s="24">
        <v>82.21</v>
      </c>
      <c r="DG7" s="24">
        <v>82.98</v>
      </c>
      <c r="DH7" s="24">
        <v>82.56</v>
      </c>
      <c r="DI7" s="24" t="s">
        <v>102</v>
      </c>
      <c r="DJ7" s="24">
        <v>10.7</v>
      </c>
      <c r="DK7" s="24">
        <v>21.4</v>
      </c>
      <c r="DL7" s="24">
        <v>32.1</v>
      </c>
      <c r="DM7" s="24">
        <v>42.79</v>
      </c>
      <c r="DN7" s="24" t="s">
        <v>102</v>
      </c>
      <c r="DO7" s="24">
        <v>33.75</v>
      </c>
      <c r="DP7" s="24">
        <v>36.21</v>
      </c>
      <c r="DQ7" s="24">
        <v>39.69</v>
      </c>
      <c r="DR7" s="24">
        <v>39.700000000000003</v>
      </c>
      <c r="DS7" s="24">
        <v>39.619999999999997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2025-01-24T07:25:49Z</dcterms:created>
  <dcterms:modified xsi:type="dcterms:W3CDTF">2025-01-28T06:51:46Z</dcterms:modified>
  <cp:category/>
</cp:coreProperties>
</file>