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0"/>
  <workbookPr/>
  <mc:AlternateContent xmlns:mc="http://schemas.openxmlformats.org/markup-compatibility/2006">
    <mc:Choice Requires="x15">
      <x15ac:absPath xmlns:x15ac="http://schemas.microsoft.com/office/spreadsheetml/2010/11/ac" url="\\fsvlgw\Shares\由利本荘市\8000000000-企業局\8005000000-企業局\8005050000-企業局管理課\20 経理班\80 下水道事業\09.経営比較分析表\【R5年度決算】R7.1経営比較分析表\03_提出\"/>
    </mc:Choice>
  </mc:AlternateContent>
  <xr:revisionPtr revIDLastSave="0" documentId="13_ncr:1_{346CD658-254C-4F3E-8E87-D471C4777FB1}" xr6:coauthVersionLast="36" xr6:coauthVersionMax="36" xr10:uidLastSave="{00000000-0000-0000-0000-000000000000}"/>
  <workbookProtection workbookAlgorithmName="SHA-512" workbookHashValue="WgXDf6ot2cBk0InEvbT48O9cKN/iVUjmwPNPUr0JMys8neyRqGPsVuNC/zDnpXgJwf7sufe8RnYKAv130RBYFQ==" workbookSaltValue="Q+RmbNuOC33EuozuDUgdzA==" workbookSpinCount="100000" lockStructure="1"/>
  <bookViews>
    <workbookView xWindow="0" yWindow="0" windowWidth="28800" windowHeight="1363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K85" i="4"/>
  <c r="J85" i="4"/>
  <c r="I85" i="4"/>
  <c r="G85" i="4"/>
  <c r="AT10" i="4"/>
  <c r="AL10" i="4"/>
  <c r="I10" i="4"/>
  <c r="AL8" i="4"/>
  <c r="I8" i="4"/>
</calcChain>
</file>

<file path=xl/sharedStrings.xml><?xml version="1.0" encoding="utf-8"?>
<sst xmlns="http://schemas.openxmlformats.org/spreadsheetml/2006/main" count="253" uniqueCount="116">
  <si>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</si>
  <si>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</si>
  <si>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</si>
  <si>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</si>
  <si>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</si>
  <si>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</si>
  <si>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</si>
  <si>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</si>
  <si>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</si>
  <si>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</si>
  <si>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</si>
  <si>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</si>
  <si>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</si>
  <si>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</si>
  <si>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</si>
  <si>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</si>
  <si>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</si>
  <si>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</si>
  <si>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</si>
  <si>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</si>
  <si>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</si>
  <si>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</si>
  <si>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</si>
  <si>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</si>
  <si>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</si>
  <si>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</si>
  <si>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</si>
  <si>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</si>
  <si>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</si>
  <si>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</si>
  <si>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</si>
  <si>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</si>
  <si>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</si>
  <si>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</si>
  <si>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</si>
  <si>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</si>
  <si>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</si>
  <si>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</si>
  <si>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</si>
  <si>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</si>
  <si>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</si>
  <si>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</si>
  <si>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</si>
  <si>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</si>
  <si>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</si>
  <si>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</si>
  <si>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</si>
  <si>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</si>
  <si>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</si>
  <si>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</si>
  <si>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</si>
  <si>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</si>
  <si>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</si>
  <si>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</si>
  <si>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</si>
  <si>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</si>
  <si>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</si>
  <si>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</si>
  <si>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</si>
  <si>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</si>
  <si>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</si>
  <si>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</si>
  <si>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</si>
  <si>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</si>
  <si>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</si>
  <si>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</si>
  <si>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</si>
  <si>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</si>
  <si>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</si>
  <si>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</si>
  <si>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</si>
  <si>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</si>
  <si>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</si>
  <si>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</si>
  <si>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</si>
  <si>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</si>
  <si>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</si>
  <si>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</si>
  <si>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</si>
  <si>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</si>
  <si>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</si>
  <si>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</si>
  <si>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</si>
  <si>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</si>
  <si>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</si>
  <si>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</si>
  <si>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</si>
  <si>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</si>
  <si>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</si>
  <si>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</si>
  <si>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</si>
  <si>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</si>
  <si>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</si>
  <si>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</si>
  <si>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</si>
  <si>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</si>
  <si>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</si>
  <si>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法適用</t>
  </si>
  <si>
    <t>下水道事業</t>
  </si>
  <si>
    <t>小規模集合排水処理</t>
  </si>
  <si>
    <t>I2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</si>
  <si>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</si>
  <si>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</si>
  <si>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</si>
  <si>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</si>
  <si>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</si>
  <si>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</si>
  <si>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</si>
  <si>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</si>
  <si>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</si>
  <si>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</si>
  <si>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</si>
  <si>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</si>
  <si>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①②100%を下回り単年度収支が赤字であり、累積欠損金も増加した。一般会計から多額の繰入をしているが、経常費用を賄えていない状況にあり、より一層の経費削減、収入確保に努める必要がある。
③資金不足であり、接続率の向上や一般会計繰入金の繰入方法などを検討し、収入確保に努める。
⑤⑥100%を下回っており、使用料などの収入確保、費用削減等が必要であり、適正な事業運営に努めたい。
⑦⑧前年度に比較し数値が悪化している。今後も引き続き排水設備工事に対する補助金交付や広報掲載等を行い水洗化率向上に努める。</t>
    <rPh sb="22" eb="27">
      <t>ルイセキケッソンキン</t>
    </rPh>
    <rPh sb="28" eb="30">
      <t>ゾウカ</t>
    </rPh>
    <rPh sb="194" eb="197">
      <t>ゼンネンド</t>
    </rPh>
    <rPh sb="198" eb="200">
      <t>ヒカク</t>
    </rPh>
    <rPh sb="201" eb="203">
      <t>スウチ</t>
    </rPh>
    <rPh sb="204" eb="206">
      <t>アッカ</t>
    </rPh>
    <phoneticPr fontId="4"/>
  </si>
  <si>
    <t>　将来の改築等を見据え財源を確保しつつ、投資計画に沿った更新を行う必要がある。</t>
    <phoneticPr fontId="4"/>
  </si>
  <si>
    <t xml:space="preserve"> 人口減少社会を迎え使用料の増加は見込めない状況にあるため、施設の老朽化に伴う更新事業が増加することを踏まえると、更新に係る費用と経営状況を的確に把握し、健全・効率的な経営を維持しつつ計画的な施設の更新を行う必要がある。</t>
    <rPh sb="17" eb="19">
      <t>ミコ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</si>
</sst>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5" fillId="0" borderId="0"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C5A4-41AB-AE27-ADF4D6B6751F}"/>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formatCode="#,##0.00;&quot;△&quot;#,##0.00;&quot;-&quot;">
                  <c:v>0</c:v>
                </c:pt>
                <c:pt idx="1">
                  <c:v>0</c:v>
                </c:pt>
                <c:pt idx="2">
                  <c:v>0</c:v>
                </c:pt>
                <c:pt idx="3">
                  <c:v>0</c:v>
                </c:pt>
                <c:pt idx="4">
                  <c:v>0</c:v>
                </c:pt>
              </c:numCache>
            </c:numRef>
          </c:val>
          <c:smooth val="0"/>
          <c:extLst>
            <c:ext xmlns:c16="http://schemas.microsoft.com/office/drawing/2014/chart" uri="{C3380CC4-5D6E-409C-BE32-E72D297353CC}">
              <c16:uniqueId val="{00000001-C5A4-41AB-AE27-ADF4D6B6751F}"/>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33.33</c:v>
                </c:pt>
                <c:pt idx="2">
                  <c:v>31.88</c:v>
                </c:pt>
                <c:pt idx="3">
                  <c:v>20.29</c:v>
                </c:pt>
                <c:pt idx="4">
                  <c:v>20.29</c:v>
                </c:pt>
              </c:numCache>
            </c:numRef>
          </c:val>
          <c:extLst>
            <c:ext xmlns:c16="http://schemas.microsoft.com/office/drawing/2014/chart" uri="{C3380CC4-5D6E-409C-BE32-E72D297353CC}">
              <c16:uniqueId val="{00000000-9B77-4D5D-A528-96423B35BAB8}"/>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34.700000000000003</c:v>
                </c:pt>
                <c:pt idx="2">
                  <c:v>46.83</c:v>
                </c:pt>
                <c:pt idx="3">
                  <c:v>33.74</c:v>
                </c:pt>
                <c:pt idx="4">
                  <c:v>32.979999999999997</c:v>
                </c:pt>
              </c:numCache>
            </c:numRef>
          </c:val>
          <c:smooth val="0"/>
          <c:extLst>
            <c:ext xmlns:c16="http://schemas.microsoft.com/office/drawing/2014/chart" uri="{C3380CC4-5D6E-409C-BE32-E72D297353CC}">
              <c16:uniqueId val="{00000001-9B77-4D5D-A528-96423B35BAB8}"/>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86.59</c:v>
                </c:pt>
                <c:pt idx="2">
                  <c:v>88.16</c:v>
                </c:pt>
                <c:pt idx="3">
                  <c:v>91.67</c:v>
                </c:pt>
                <c:pt idx="4">
                  <c:v>91.04</c:v>
                </c:pt>
              </c:numCache>
            </c:numRef>
          </c:val>
          <c:extLst>
            <c:ext xmlns:c16="http://schemas.microsoft.com/office/drawing/2014/chart" uri="{C3380CC4-5D6E-409C-BE32-E72D297353CC}">
              <c16:uniqueId val="{00000000-1C4A-4125-BCC2-1DB216F35B29}"/>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90.04</c:v>
                </c:pt>
                <c:pt idx="2">
                  <c:v>90.58</c:v>
                </c:pt>
                <c:pt idx="3">
                  <c:v>90.11</c:v>
                </c:pt>
                <c:pt idx="4">
                  <c:v>89.95</c:v>
                </c:pt>
              </c:numCache>
            </c:numRef>
          </c:val>
          <c:smooth val="0"/>
          <c:extLst>
            <c:ext xmlns:c16="http://schemas.microsoft.com/office/drawing/2014/chart" uri="{C3380CC4-5D6E-409C-BE32-E72D297353CC}">
              <c16:uniqueId val="{00000001-1C4A-4125-BCC2-1DB216F35B29}"/>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77.56</c:v>
                </c:pt>
                <c:pt idx="2">
                  <c:v>72.97</c:v>
                </c:pt>
                <c:pt idx="3">
                  <c:v>73.3</c:v>
                </c:pt>
                <c:pt idx="4">
                  <c:v>68.819999999999993</c:v>
                </c:pt>
              </c:numCache>
            </c:numRef>
          </c:val>
          <c:extLst>
            <c:ext xmlns:c16="http://schemas.microsoft.com/office/drawing/2014/chart" uri="{C3380CC4-5D6E-409C-BE32-E72D297353CC}">
              <c16:uniqueId val="{00000000-D162-4CD6-BD9A-5C87938A8C35}"/>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100.42</c:v>
                </c:pt>
                <c:pt idx="2">
                  <c:v>98.03</c:v>
                </c:pt>
                <c:pt idx="3">
                  <c:v>105.46</c:v>
                </c:pt>
                <c:pt idx="4">
                  <c:v>109.38</c:v>
                </c:pt>
              </c:numCache>
            </c:numRef>
          </c:val>
          <c:smooth val="0"/>
          <c:extLst>
            <c:ext xmlns:c16="http://schemas.microsoft.com/office/drawing/2014/chart" uri="{C3380CC4-5D6E-409C-BE32-E72D297353CC}">
              <c16:uniqueId val="{00000001-D162-4CD6-BD9A-5C87938A8C35}"/>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4.55</c:v>
                </c:pt>
                <c:pt idx="2">
                  <c:v>9.1</c:v>
                </c:pt>
                <c:pt idx="3">
                  <c:v>13.65</c:v>
                </c:pt>
                <c:pt idx="4">
                  <c:v>17.75</c:v>
                </c:pt>
              </c:numCache>
            </c:numRef>
          </c:val>
          <c:extLst>
            <c:ext xmlns:c16="http://schemas.microsoft.com/office/drawing/2014/chart" uri="{C3380CC4-5D6E-409C-BE32-E72D297353CC}">
              <c16:uniqueId val="{00000000-3BB8-43B9-B3DC-264DC1CE9CD7}"/>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29.28</c:v>
                </c:pt>
                <c:pt idx="2">
                  <c:v>32.380000000000003</c:v>
                </c:pt>
                <c:pt idx="3">
                  <c:v>35.24</c:v>
                </c:pt>
                <c:pt idx="4">
                  <c:v>36.090000000000003</c:v>
                </c:pt>
              </c:numCache>
            </c:numRef>
          </c:val>
          <c:smooth val="0"/>
          <c:extLst>
            <c:ext xmlns:c16="http://schemas.microsoft.com/office/drawing/2014/chart" uri="{C3380CC4-5D6E-409C-BE32-E72D297353CC}">
              <c16:uniqueId val="{00000001-3BB8-43B9-B3DC-264DC1CE9CD7}"/>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5BC4-4E53-B70F-89E364701D9C}"/>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c:v>0</c:v>
                </c:pt>
              </c:numCache>
            </c:numRef>
          </c:val>
          <c:smooth val="0"/>
          <c:extLst>
            <c:ext xmlns:c16="http://schemas.microsoft.com/office/drawing/2014/chart" uri="{C3380CC4-5D6E-409C-BE32-E72D297353CC}">
              <c16:uniqueId val="{00000001-5BC4-4E53-B70F-89E364701D9C}"/>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245.02</c:v>
                </c:pt>
                <c:pt idx="2">
                  <c:v>557.91999999999996</c:v>
                </c:pt>
                <c:pt idx="3">
                  <c:v>862.43</c:v>
                </c:pt>
                <c:pt idx="4">
                  <c:v>1277.3</c:v>
                </c:pt>
              </c:numCache>
            </c:numRef>
          </c:val>
          <c:extLst>
            <c:ext xmlns:c16="http://schemas.microsoft.com/office/drawing/2014/chart" uri="{C3380CC4-5D6E-409C-BE32-E72D297353CC}">
              <c16:uniqueId val="{00000000-21F9-4D41-A5DB-E4BFAD2C0734}"/>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762.05</c:v>
                </c:pt>
                <c:pt idx="2">
                  <c:v>755.68</c:v>
                </c:pt>
                <c:pt idx="3">
                  <c:v>806.39</c:v>
                </c:pt>
                <c:pt idx="4">
                  <c:v>641.13</c:v>
                </c:pt>
              </c:numCache>
            </c:numRef>
          </c:val>
          <c:smooth val="0"/>
          <c:extLst>
            <c:ext xmlns:c16="http://schemas.microsoft.com/office/drawing/2014/chart" uri="{C3380CC4-5D6E-409C-BE32-E72D297353CC}">
              <c16:uniqueId val="{00000001-21F9-4D41-A5DB-E4BFAD2C0734}"/>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-13.39</c:v>
                </c:pt>
                <c:pt idx="2">
                  <c:v>-20.239999999999998</c:v>
                </c:pt>
                <c:pt idx="3">
                  <c:v>-23.6</c:v>
                </c:pt>
                <c:pt idx="4">
                  <c:v>-27.52</c:v>
                </c:pt>
              </c:numCache>
            </c:numRef>
          </c:val>
          <c:extLst>
            <c:ext xmlns:c16="http://schemas.microsoft.com/office/drawing/2014/chart" uri="{C3380CC4-5D6E-409C-BE32-E72D297353CC}">
              <c16:uniqueId val="{00000000-AC60-451E-BB11-DC470E65B1CF}"/>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92.61</c:v>
                </c:pt>
                <c:pt idx="2">
                  <c:v>91.41</c:v>
                </c:pt>
                <c:pt idx="3">
                  <c:v>96.26</c:v>
                </c:pt>
                <c:pt idx="4">
                  <c:v>90.92</c:v>
                </c:pt>
              </c:numCache>
            </c:numRef>
          </c:val>
          <c:smooth val="0"/>
          <c:extLst>
            <c:ext xmlns:c16="http://schemas.microsoft.com/office/drawing/2014/chart" uri="{C3380CC4-5D6E-409C-BE32-E72D297353CC}">
              <c16:uniqueId val="{00000001-AC60-451E-BB11-DC470E65B1CF}"/>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676.12</c:v>
                </c:pt>
                <c:pt idx="2">
                  <c:v>220.62</c:v>
                </c:pt>
                <c:pt idx="3">
                  <c:v>46.73</c:v>
                </c:pt>
                <c:pt idx="4">
                  <c:v>412.67</c:v>
                </c:pt>
              </c:numCache>
            </c:numRef>
          </c:val>
          <c:extLst>
            <c:ext xmlns:c16="http://schemas.microsoft.com/office/drawing/2014/chart" uri="{C3380CC4-5D6E-409C-BE32-E72D297353CC}">
              <c16:uniqueId val="{00000000-37CB-434D-BA80-6DE17DAAE663}"/>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1640.16</c:v>
                </c:pt>
                <c:pt idx="2">
                  <c:v>1521.05</c:v>
                </c:pt>
                <c:pt idx="3">
                  <c:v>1490.65</c:v>
                </c:pt>
                <c:pt idx="4">
                  <c:v>1312.67</c:v>
                </c:pt>
              </c:numCache>
            </c:numRef>
          </c:val>
          <c:smooth val="0"/>
          <c:extLst>
            <c:ext xmlns:c16="http://schemas.microsoft.com/office/drawing/2014/chart" uri="{C3380CC4-5D6E-409C-BE32-E72D297353CC}">
              <c16:uniqueId val="{00000001-37CB-434D-BA80-6DE17DAAE663}"/>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28.52</c:v>
                </c:pt>
                <c:pt idx="2">
                  <c:v>24.92</c:v>
                </c:pt>
                <c:pt idx="3">
                  <c:v>24.05</c:v>
                </c:pt>
                <c:pt idx="4">
                  <c:v>21.11</c:v>
                </c:pt>
              </c:numCache>
            </c:numRef>
          </c:val>
          <c:extLst>
            <c:ext xmlns:c16="http://schemas.microsoft.com/office/drawing/2014/chart" uri="{C3380CC4-5D6E-409C-BE32-E72D297353CC}">
              <c16:uniqueId val="{00000000-13E8-4FAE-8630-E306F848A792}"/>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38.270000000000003</c:v>
                </c:pt>
                <c:pt idx="2">
                  <c:v>37.520000000000003</c:v>
                </c:pt>
                <c:pt idx="3">
                  <c:v>34.96</c:v>
                </c:pt>
                <c:pt idx="4">
                  <c:v>34.44</c:v>
                </c:pt>
              </c:numCache>
            </c:numRef>
          </c:val>
          <c:smooth val="0"/>
          <c:extLst>
            <c:ext xmlns:c16="http://schemas.microsoft.com/office/drawing/2014/chart" uri="{C3380CC4-5D6E-409C-BE32-E72D297353CC}">
              <c16:uniqueId val="{00000001-13E8-4FAE-8630-E306F848A792}"/>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565.95000000000005</c:v>
                </c:pt>
                <c:pt idx="2">
                  <c:v>645.36</c:v>
                </c:pt>
                <c:pt idx="3">
                  <c:v>668.88</c:v>
                </c:pt>
                <c:pt idx="4">
                  <c:v>766</c:v>
                </c:pt>
              </c:numCache>
            </c:numRef>
          </c:val>
          <c:extLst>
            <c:ext xmlns:c16="http://schemas.microsoft.com/office/drawing/2014/chart" uri="{C3380CC4-5D6E-409C-BE32-E72D297353CC}">
              <c16:uniqueId val="{00000000-7B72-45BB-9622-8D1C28CC0079}"/>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486.77</c:v>
                </c:pt>
                <c:pt idx="2">
                  <c:v>502.1</c:v>
                </c:pt>
                <c:pt idx="3">
                  <c:v>539.07000000000005</c:v>
                </c:pt>
                <c:pt idx="4">
                  <c:v>541.80999999999995</c:v>
                </c:pt>
              </c:numCache>
            </c:numRef>
          </c:val>
          <c:smooth val="0"/>
          <c:extLst>
            <c:ext xmlns:c16="http://schemas.microsoft.com/office/drawing/2014/chart" uri="{C3380CC4-5D6E-409C-BE32-E72D297353CC}">
              <c16:uniqueId val="{00000001-7B72-45BB-9622-8D1C28CC0079}"/>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【109.13】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【631.67】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【91.66】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【1,321.62】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【538.24】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【35.75】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80" zoomScaleNormal="8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秋田県　由利本荘市</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小規模集合排水処理</v>
      </c>
      <c r="Q8" s="65"/>
      <c r="R8" s="65"/>
      <c r="S8" s="65"/>
      <c r="T8" s="65"/>
      <c r="U8" s="65"/>
      <c r="V8" s="65"/>
      <c r="W8" s="65" t="str">
        <f>データ!L6</f>
        <v>I2</v>
      </c>
      <c r="X8" s="65"/>
      <c r="Y8" s="65"/>
      <c r="Z8" s="65"/>
      <c r="AA8" s="65"/>
      <c r="AB8" s="65"/>
      <c r="AC8" s="65"/>
      <c r="AD8" s="66" t="str">
        <f>データ!$M$6</f>
        <v>自治体職員</v>
      </c>
      <c r="AE8" s="66"/>
      <c r="AF8" s="66"/>
      <c r="AG8" s="66"/>
      <c r="AH8" s="66"/>
      <c r="AI8" s="66"/>
      <c r="AJ8" s="66"/>
      <c r="AK8" s="3"/>
      <c r="AL8" s="54">
        <f>データ!S6</f>
        <v>71723</v>
      </c>
      <c r="AM8" s="54"/>
      <c r="AN8" s="54"/>
      <c r="AO8" s="54"/>
      <c r="AP8" s="54"/>
      <c r="AQ8" s="54"/>
      <c r="AR8" s="54"/>
      <c r="AS8" s="54"/>
      <c r="AT8" s="53">
        <f>データ!T6</f>
        <v>1209.5899999999999</v>
      </c>
      <c r="AU8" s="53"/>
      <c r="AV8" s="53"/>
      <c r="AW8" s="53"/>
      <c r="AX8" s="53"/>
      <c r="AY8" s="53"/>
      <c r="AZ8" s="53"/>
      <c r="BA8" s="53"/>
      <c r="BB8" s="53">
        <f>データ!U6</f>
        <v>59.3</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15">
      <c r="A10" s="2"/>
      <c r="B10" s="53" t="str">
        <f>データ!N6</f>
        <v>-</v>
      </c>
      <c r="C10" s="53"/>
      <c r="D10" s="53"/>
      <c r="E10" s="53"/>
      <c r="F10" s="53"/>
      <c r="G10" s="53"/>
      <c r="H10" s="53"/>
      <c r="I10" s="53">
        <f>データ!O6</f>
        <v>54.35</v>
      </c>
      <c r="J10" s="53"/>
      <c r="K10" s="53"/>
      <c r="L10" s="53"/>
      <c r="M10" s="53"/>
      <c r="N10" s="53"/>
      <c r="O10" s="53"/>
      <c r="P10" s="53">
        <f>データ!P6</f>
        <v>0.09</v>
      </c>
      <c r="Q10" s="53"/>
      <c r="R10" s="53"/>
      <c r="S10" s="53"/>
      <c r="T10" s="53"/>
      <c r="U10" s="53"/>
      <c r="V10" s="53"/>
      <c r="W10" s="53">
        <f>データ!Q6</f>
        <v>91.58</v>
      </c>
      <c r="X10" s="53"/>
      <c r="Y10" s="53"/>
      <c r="Z10" s="53"/>
      <c r="AA10" s="53"/>
      <c r="AB10" s="53"/>
      <c r="AC10" s="53"/>
      <c r="AD10" s="54">
        <f>データ!R6</f>
        <v>3333</v>
      </c>
      <c r="AE10" s="54"/>
      <c r="AF10" s="54"/>
      <c r="AG10" s="54"/>
      <c r="AH10" s="54"/>
      <c r="AI10" s="54"/>
      <c r="AJ10" s="54"/>
      <c r="AK10" s="2"/>
      <c r="AL10" s="54">
        <f>データ!V6</f>
        <v>67</v>
      </c>
      <c r="AM10" s="54"/>
      <c r="AN10" s="54"/>
      <c r="AO10" s="54"/>
      <c r="AP10" s="54"/>
      <c r="AQ10" s="54"/>
      <c r="AR10" s="54"/>
      <c r="AS10" s="54"/>
      <c r="AT10" s="53">
        <f>データ!W6</f>
        <v>0.17</v>
      </c>
      <c r="AU10" s="53"/>
      <c r="AV10" s="53"/>
      <c r="AW10" s="53"/>
      <c r="AX10" s="53"/>
      <c r="AY10" s="53"/>
      <c r="AZ10" s="53"/>
      <c r="BA10" s="53"/>
      <c r="BB10" s="53">
        <f>データ!X6</f>
        <v>394.12</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113</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114</v>
      </c>
      <c r="BM47" s="79"/>
      <c r="BN47" s="79"/>
      <c r="BO47" s="79"/>
      <c r="BP47" s="79"/>
      <c r="BQ47" s="79"/>
      <c r="BR47" s="79"/>
      <c r="BS47" s="79"/>
      <c r="BT47" s="79"/>
      <c r="BU47" s="79"/>
      <c r="BV47" s="79"/>
      <c r="BW47" s="79"/>
      <c r="BX47" s="79"/>
      <c r="BY47" s="7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79"/>
      <c r="BN48" s="79"/>
      <c r="BO48" s="79"/>
      <c r="BP48" s="79"/>
      <c r="BQ48" s="79"/>
      <c r="BR48" s="79"/>
      <c r="BS48" s="79"/>
      <c r="BT48" s="79"/>
      <c r="BU48" s="79"/>
      <c r="BV48" s="79"/>
      <c r="BW48" s="79"/>
      <c r="BX48" s="79"/>
      <c r="BY48" s="7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79"/>
      <c r="BN49" s="79"/>
      <c r="BO49" s="79"/>
      <c r="BP49" s="79"/>
      <c r="BQ49" s="79"/>
      <c r="BR49" s="79"/>
      <c r="BS49" s="79"/>
      <c r="BT49" s="79"/>
      <c r="BU49" s="79"/>
      <c r="BV49" s="79"/>
      <c r="BW49" s="79"/>
      <c r="BX49" s="79"/>
      <c r="BY49" s="7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79"/>
      <c r="BN50" s="79"/>
      <c r="BO50" s="79"/>
      <c r="BP50" s="79"/>
      <c r="BQ50" s="79"/>
      <c r="BR50" s="79"/>
      <c r="BS50" s="79"/>
      <c r="BT50" s="79"/>
      <c r="BU50" s="79"/>
      <c r="BV50" s="79"/>
      <c r="BW50" s="79"/>
      <c r="BX50" s="79"/>
      <c r="BY50" s="7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79"/>
      <c r="BN51" s="79"/>
      <c r="BO51" s="79"/>
      <c r="BP51" s="79"/>
      <c r="BQ51" s="79"/>
      <c r="BR51" s="79"/>
      <c r="BS51" s="79"/>
      <c r="BT51" s="79"/>
      <c r="BU51" s="79"/>
      <c r="BV51" s="79"/>
      <c r="BW51" s="79"/>
      <c r="BX51" s="79"/>
      <c r="BY51" s="7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79"/>
      <c r="BN52" s="79"/>
      <c r="BO52" s="79"/>
      <c r="BP52" s="79"/>
      <c r="BQ52" s="79"/>
      <c r="BR52" s="79"/>
      <c r="BS52" s="79"/>
      <c r="BT52" s="79"/>
      <c r="BU52" s="79"/>
      <c r="BV52" s="79"/>
      <c r="BW52" s="79"/>
      <c r="BX52" s="79"/>
      <c r="BY52" s="7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79"/>
      <c r="BN53" s="79"/>
      <c r="BO53" s="79"/>
      <c r="BP53" s="79"/>
      <c r="BQ53" s="79"/>
      <c r="BR53" s="79"/>
      <c r="BS53" s="79"/>
      <c r="BT53" s="79"/>
      <c r="BU53" s="79"/>
      <c r="BV53" s="79"/>
      <c r="BW53" s="79"/>
      <c r="BX53" s="79"/>
      <c r="BY53" s="7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79"/>
      <c r="BN54" s="79"/>
      <c r="BO54" s="79"/>
      <c r="BP54" s="79"/>
      <c r="BQ54" s="79"/>
      <c r="BR54" s="79"/>
      <c r="BS54" s="79"/>
      <c r="BT54" s="79"/>
      <c r="BU54" s="79"/>
      <c r="BV54" s="79"/>
      <c r="BW54" s="79"/>
      <c r="BX54" s="79"/>
      <c r="BY54" s="7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79"/>
      <c r="BN55" s="79"/>
      <c r="BO55" s="79"/>
      <c r="BP55" s="79"/>
      <c r="BQ55" s="79"/>
      <c r="BR55" s="79"/>
      <c r="BS55" s="79"/>
      <c r="BT55" s="79"/>
      <c r="BU55" s="79"/>
      <c r="BV55" s="79"/>
      <c r="BW55" s="79"/>
      <c r="BX55" s="79"/>
      <c r="BY55" s="7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79"/>
      <c r="BN56" s="79"/>
      <c r="BO56" s="79"/>
      <c r="BP56" s="79"/>
      <c r="BQ56" s="79"/>
      <c r="BR56" s="79"/>
      <c r="BS56" s="79"/>
      <c r="BT56" s="79"/>
      <c r="BU56" s="79"/>
      <c r="BV56" s="79"/>
      <c r="BW56" s="79"/>
      <c r="BX56" s="79"/>
      <c r="BY56" s="7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79"/>
      <c r="BN57" s="79"/>
      <c r="BO57" s="79"/>
      <c r="BP57" s="79"/>
      <c r="BQ57" s="79"/>
      <c r="BR57" s="79"/>
      <c r="BS57" s="79"/>
      <c r="BT57" s="79"/>
      <c r="BU57" s="79"/>
      <c r="BV57" s="79"/>
      <c r="BW57" s="79"/>
      <c r="BX57" s="79"/>
      <c r="BY57" s="7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79"/>
      <c r="BN58" s="79"/>
      <c r="BO58" s="79"/>
      <c r="BP58" s="79"/>
      <c r="BQ58" s="79"/>
      <c r="BR58" s="79"/>
      <c r="BS58" s="79"/>
      <c r="BT58" s="79"/>
      <c r="BU58" s="79"/>
      <c r="BV58" s="79"/>
      <c r="BW58" s="79"/>
      <c r="BX58" s="79"/>
      <c r="BY58" s="7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79"/>
      <c r="BN59" s="79"/>
      <c r="BO59" s="79"/>
      <c r="BP59" s="79"/>
      <c r="BQ59" s="79"/>
      <c r="BR59" s="79"/>
      <c r="BS59" s="79"/>
      <c r="BT59" s="79"/>
      <c r="BU59" s="79"/>
      <c r="BV59" s="79"/>
      <c r="BW59" s="79"/>
      <c r="BX59" s="79"/>
      <c r="BY59" s="7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79"/>
      <c r="BN60" s="79"/>
      <c r="BO60" s="79"/>
      <c r="BP60" s="79"/>
      <c r="BQ60" s="79"/>
      <c r="BR60" s="79"/>
      <c r="BS60" s="79"/>
      <c r="BT60" s="79"/>
      <c r="BU60" s="79"/>
      <c r="BV60" s="79"/>
      <c r="BW60" s="79"/>
      <c r="BX60" s="79"/>
      <c r="BY60" s="7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79"/>
      <c r="BN61" s="79"/>
      <c r="BO61" s="79"/>
      <c r="BP61" s="79"/>
      <c r="BQ61" s="79"/>
      <c r="BR61" s="79"/>
      <c r="BS61" s="79"/>
      <c r="BT61" s="79"/>
      <c r="BU61" s="79"/>
      <c r="BV61" s="79"/>
      <c r="BW61" s="79"/>
      <c r="BX61" s="79"/>
      <c r="BY61" s="7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79"/>
      <c r="BN62" s="79"/>
      <c r="BO62" s="79"/>
      <c r="BP62" s="79"/>
      <c r="BQ62" s="79"/>
      <c r="BR62" s="79"/>
      <c r="BS62" s="79"/>
      <c r="BT62" s="79"/>
      <c r="BU62" s="79"/>
      <c r="BV62" s="79"/>
      <c r="BW62" s="79"/>
      <c r="BX62" s="79"/>
      <c r="BY62" s="7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115</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【109.13】</v>
      </c>
      <c r="F85" s="12" t="str">
        <f>データ!AT6</f>
        <v>【631.67】</v>
      </c>
      <c r="G85" s="12" t="str">
        <f>データ!BE6</f>
        <v>【91.66】</v>
      </c>
      <c r="H85" s="12" t="str">
        <f>データ!BP6</f>
        <v>【1,321.62】</v>
      </c>
      <c r="I85" s="12" t="str">
        <f>データ!CA6</f>
        <v>【34.61】</v>
      </c>
      <c r="J85" s="12" t="str">
        <f>データ!CL6</f>
        <v>【538.24】</v>
      </c>
      <c r="K85" s="12" t="str">
        <f>データ!CW6</f>
        <v>【33.03】</v>
      </c>
      <c r="L85" s="12" t="str">
        <f>データ!DH6</f>
        <v>【89.81】</v>
      </c>
      <c r="M85" s="12" t="str">
        <f>データ!DS6</f>
        <v>【35.75】</v>
      </c>
      <c r="N85" s="12" t="str">
        <f>データ!ED6</f>
        <v>【0.00】</v>
      </c>
      <c r="O85" s="12" t="str">
        <f>データ!EO6</f>
        <v>【0.00】</v>
      </c>
    </row>
  </sheetData>
  <sheetProtection algorithmName="SHA-512" hashValue="NrpLw9FSy1sceQ0Lm2a3awLg55EX1gsnubut/EzAQ0yME2TV737zGVvKiX+UI1bD2VZ3Njl30DQ363i4a9S7dQ==" saltValue="sDE19ZyomzXoYMETW0v7K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52108</v>
      </c>
      <c r="D6" s="19">
        <f t="shared" si="3"/>
        <v>46</v>
      </c>
      <c r="E6" s="19">
        <f t="shared" si="3"/>
        <v>17</v>
      </c>
      <c r="F6" s="19">
        <f t="shared" si="3"/>
        <v>9</v>
      </c>
      <c r="G6" s="19">
        <f t="shared" si="3"/>
        <v>0</v>
      </c>
      <c r="H6" s="19" t="str">
        <f t="shared" si="3"/>
        <v>秋田県　由利本荘市</v>
      </c>
      <c r="I6" s="19" t="str">
        <f t="shared" si="3"/>
        <v>法適用</v>
      </c>
      <c r="J6" s="19" t="str">
        <f t="shared" si="3"/>
        <v>下水道事業</v>
      </c>
      <c r="K6" s="19" t="str">
        <f t="shared" si="3"/>
        <v>小規模集合排水処理</v>
      </c>
      <c r="L6" s="19" t="str">
        <f t="shared" si="3"/>
        <v>I2</v>
      </c>
      <c r="M6" s="19" t="str">
        <f t="shared" si="3"/>
        <v>自治体職員</v>
      </c>
      <c r="N6" s="20" t="str">
        <f t="shared" si="3"/>
        <v>-</v>
      </c>
      <c r="O6" s="20">
        <f t="shared" si="3"/>
        <v>54.35</v>
      </c>
      <c r="P6" s="20">
        <f t="shared" si="3"/>
        <v>0.09</v>
      </c>
      <c r="Q6" s="20">
        <f t="shared" si="3"/>
        <v>91.58</v>
      </c>
      <c r="R6" s="20">
        <f t="shared" si="3"/>
        <v>3333</v>
      </c>
      <c r="S6" s="20">
        <f t="shared" si="3"/>
        <v>71723</v>
      </c>
      <c r="T6" s="20">
        <f t="shared" si="3"/>
        <v>1209.5899999999999</v>
      </c>
      <c r="U6" s="20">
        <f t="shared" si="3"/>
        <v>59.3</v>
      </c>
      <c r="V6" s="20">
        <f t="shared" si="3"/>
        <v>67</v>
      </c>
      <c r="W6" s="20">
        <f t="shared" si="3"/>
        <v>0.17</v>
      </c>
      <c r="X6" s="20">
        <f t="shared" si="3"/>
        <v>394.12</v>
      </c>
      <c r="Y6" s="21" t="str">
        <f>IF(Y7="",NA(),Y7)</f>
        <v>-</v>
      </c>
      <c r="Z6" s="21">
        <f t="shared" ref="Z6:AH6" si="4">IF(Z7="",NA(),Z7)</f>
        <v>77.56</v>
      </c>
      <c r="AA6" s="21">
        <f t="shared" si="4"/>
        <v>72.97</v>
      </c>
      <c r="AB6" s="21">
        <f t="shared" si="4"/>
        <v>73.3</v>
      </c>
      <c r="AC6" s="21">
        <f t="shared" si="4"/>
        <v>68.819999999999993</v>
      </c>
      <c r="AD6" s="21" t="str">
        <f t="shared" si="4"/>
        <v>-</v>
      </c>
      <c r="AE6" s="21">
        <f t="shared" si="4"/>
        <v>100.42</v>
      </c>
      <c r="AF6" s="21">
        <f t="shared" si="4"/>
        <v>98.03</v>
      </c>
      <c r="AG6" s="21">
        <f t="shared" si="4"/>
        <v>105.46</v>
      </c>
      <c r="AH6" s="21">
        <f t="shared" si="4"/>
        <v>109.38</v>
      </c>
      <c r="AI6" s="20" t="str">
        <f>IF(AI7="","",IF(AI7="-","【-】","【"&amp;SUBSTITUTE(TEXT(AI7,"#,##0.00"),"-","△")&amp;"】"))</f>
        <v>【109.13】</v>
      </c>
      <c r="AJ6" s="21" t="str">
        <f>IF(AJ7="",NA(),AJ7)</f>
        <v>-</v>
      </c>
      <c r="AK6" s="21">
        <f t="shared" ref="AK6:AS6" si="5">IF(AK7="",NA(),AK7)</f>
        <v>245.02</v>
      </c>
      <c r="AL6" s="21">
        <f t="shared" si="5"/>
        <v>557.91999999999996</v>
      </c>
      <c r="AM6" s="21">
        <f t="shared" si="5"/>
        <v>862.43</v>
      </c>
      <c r="AN6" s="21">
        <f t="shared" si="5"/>
        <v>1277.3</v>
      </c>
      <c r="AO6" s="21" t="str">
        <f t="shared" si="5"/>
        <v>-</v>
      </c>
      <c r="AP6" s="21">
        <f t="shared" si="5"/>
        <v>762.05</v>
      </c>
      <c r="AQ6" s="21">
        <f t="shared" si="5"/>
        <v>755.68</v>
      </c>
      <c r="AR6" s="21">
        <f t="shared" si="5"/>
        <v>806.39</v>
      </c>
      <c r="AS6" s="21">
        <f t="shared" si="5"/>
        <v>641.13</v>
      </c>
      <c r="AT6" s="20" t="str">
        <f>IF(AT7="","",IF(AT7="-","【-】","【"&amp;SUBSTITUTE(TEXT(AT7,"#,##0.00"),"-","△")&amp;"】"))</f>
        <v>【631.67】</v>
      </c>
      <c r="AU6" s="21" t="str">
        <f>IF(AU7="",NA(),AU7)</f>
        <v>-</v>
      </c>
      <c r="AV6" s="21">
        <f t="shared" ref="AV6:BD6" si="6">IF(AV7="",NA(),AV7)</f>
        <v>-13.39</v>
      </c>
      <c r="AW6" s="21">
        <f t="shared" si="6"/>
        <v>-20.239999999999998</v>
      </c>
      <c r="AX6" s="21">
        <f t="shared" si="6"/>
        <v>-23.6</v>
      </c>
      <c r="AY6" s="21">
        <f t="shared" si="6"/>
        <v>-27.52</v>
      </c>
      <c r="AZ6" s="21" t="str">
        <f t="shared" si="6"/>
        <v>-</v>
      </c>
      <c r="BA6" s="21">
        <f t="shared" si="6"/>
        <v>92.61</v>
      </c>
      <c r="BB6" s="21">
        <f t="shared" si="6"/>
        <v>91.41</v>
      </c>
      <c r="BC6" s="21">
        <f t="shared" si="6"/>
        <v>96.26</v>
      </c>
      <c r="BD6" s="21">
        <f t="shared" si="6"/>
        <v>90.92</v>
      </c>
      <c r="BE6" s="20" t="str">
        <f>IF(BE7="","",IF(BE7="-","【-】","【"&amp;SUBSTITUTE(TEXT(BE7,"#,##0.00"),"-","△")&amp;"】"))</f>
        <v>【91.66】</v>
      </c>
      <c r="BF6" s="21" t="str">
        <f>IF(BF7="",NA(),BF7)</f>
        <v>-</v>
      </c>
      <c r="BG6" s="21">
        <f t="shared" ref="BG6:BO6" si="7">IF(BG7="",NA(),BG7)</f>
        <v>676.12</v>
      </c>
      <c r="BH6" s="21">
        <f t="shared" si="7"/>
        <v>220.62</v>
      </c>
      <c r="BI6" s="21">
        <f t="shared" si="7"/>
        <v>46.73</v>
      </c>
      <c r="BJ6" s="21">
        <f t="shared" si="7"/>
        <v>412.67</v>
      </c>
      <c r="BK6" s="21" t="str">
        <f t="shared" si="7"/>
        <v>-</v>
      </c>
      <c r="BL6" s="21">
        <f t="shared" si="7"/>
        <v>1640.16</v>
      </c>
      <c r="BM6" s="21">
        <f t="shared" si="7"/>
        <v>1521.05</v>
      </c>
      <c r="BN6" s="21">
        <f t="shared" si="7"/>
        <v>1490.65</v>
      </c>
      <c r="BO6" s="21">
        <f t="shared" si="7"/>
        <v>1312.67</v>
      </c>
      <c r="BP6" s="20" t="str">
        <f>IF(BP7="","",IF(BP7="-","【-】","【"&amp;SUBSTITUTE(TEXT(BP7,"#,##0.00"),"-","△")&amp;"】"))</f>
        <v>【1,321.62】</v>
      </c>
      <c r="BQ6" s="21" t="str">
        <f>IF(BQ7="",NA(),BQ7)</f>
        <v>-</v>
      </c>
      <c r="BR6" s="21">
        <f t="shared" ref="BR6:BZ6" si="8">IF(BR7="",NA(),BR7)</f>
        <v>28.52</v>
      </c>
      <c r="BS6" s="21">
        <f t="shared" si="8"/>
        <v>24.92</v>
      </c>
      <c r="BT6" s="21">
        <f t="shared" si="8"/>
        <v>24.05</v>
      </c>
      <c r="BU6" s="21">
        <f t="shared" si="8"/>
        <v>21.11</v>
      </c>
      <c r="BV6" s="21" t="str">
        <f t="shared" si="8"/>
        <v>-</v>
      </c>
      <c r="BW6" s="21">
        <f t="shared" si="8"/>
        <v>38.270000000000003</v>
      </c>
      <c r="BX6" s="21">
        <f t="shared" si="8"/>
        <v>37.520000000000003</v>
      </c>
      <c r="BY6" s="21">
        <f t="shared" si="8"/>
        <v>34.96</v>
      </c>
      <c r="BZ6" s="21">
        <f t="shared" si="8"/>
        <v>34.44</v>
      </c>
      <c r="CA6" s="20" t="str">
        <f>IF(CA7="","",IF(CA7="-","【-】","【"&amp;SUBSTITUTE(TEXT(CA7,"#,##0.00"),"-","△")&amp;"】"))</f>
        <v>【34.61】</v>
      </c>
      <c r="CB6" s="21" t="str">
        <f>IF(CB7="",NA(),CB7)</f>
        <v>-</v>
      </c>
      <c r="CC6" s="21">
        <f t="shared" ref="CC6:CK6" si="9">IF(CC7="",NA(),CC7)</f>
        <v>565.95000000000005</v>
      </c>
      <c r="CD6" s="21">
        <f t="shared" si="9"/>
        <v>645.36</v>
      </c>
      <c r="CE6" s="21">
        <f t="shared" si="9"/>
        <v>668.88</v>
      </c>
      <c r="CF6" s="21">
        <f t="shared" si="9"/>
        <v>766</v>
      </c>
      <c r="CG6" s="21" t="str">
        <f t="shared" si="9"/>
        <v>-</v>
      </c>
      <c r="CH6" s="21">
        <f t="shared" si="9"/>
        <v>486.77</v>
      </c>
      <c r="CI6" s="21">
        <f t="shared" si="9"/>
        <v>502.1</v>
      </c>
      <c r="CJ6" s="21">
        <f t="shared" si="9"/>
        <v>539.07000000000005</v>
      </c>
      <c r="CK6" s="21">
        <f t="shared" si="9"/>
        <v>541.80999999999995</v>
      </c>
      <c r="CL6" s="20" t="str">
        <f>IF(CL7="","",IF(CL7="-","【-】","【"&amp;SUBSTITUTE(TEXT(CL7,"#,##0.00"),"-","△")&amp;"】"))</f>
        <v>【538.24】</v>
      </c>
      <c r="CM6" s="21" t="str">
        <f>IF(CM7="",NA(),CM7)</f>
        <v>-</v>
      </c>
      <c r="CN6" s="21">
        <f t="shared" ref="CN6:CV6" si="10">IF(CN7="",NA(),CN7)</f>
        <v>33.33</v>
      </c>
      <c r="CO6" s="21">
        <f t="shared" si="10"/>
        <v>31.88</v>
      </c>
      <c r="CP6" s="21">
        <f t="shared" si="10"/>
        <v>20.29</v>
      </c>
      <c r="CQ6" s="21">
        <f t="shared" si="10"/>
        <v>20.29</v>
      </c>
      <c r="CR6" s="21" t="str">
        <f t="shared" si="10"/>
        <v>-</v>
      </c>
      <c r="CS6" s="21">
        <f t="shared" si="10"/>
        <v>34.700000000000003</v>
      </c>
      <c r="CT6" s="21">
        <f t="shared" si="10"/>
        <v>46.83</v>
      </c>
      <c r="CU6" s="21">
        <f t="shared" si="10"/>
        <v>33.74</v>
      </c>
      <c r="CV6" s="21">
        <f t="shared" si="10"/>
        <v>32.979999999999997</v>
      </c>
      <c r="CW6" s="20" t="str">
        <f>IF(CW7="","",IF(CW7="-","【-】","【"&amp;SUBSTITUTE(TEXT(CW7,"#,##0.00"),"-","△")&amp;"】"))</f>
        <v>【33.03】</v>
      </c>
      <c r="CX6" s="21" t="str">
        <f>IF(CX7="",NA(),CX7)</f>
        <v>-</v>
      </c>
      <c r="CY6" s="21">
        <f t="shared" ref="CY6:DG6" si="11">IF(CY7="",NA(),CY7)</f>
        <v>86.59</v>
      </c>
      <c r="CZ6" s="21">
        <f t="shared" si="11"/>
        <v>88.16</v>
      </c>
      <c r="DA6" s="21">
        <f t="shared" si="11"/>
        <v>91.67</v>
      </c>
      <c r="DB6" s="21">
        <f t="shared" si="11"/>
        <v>91.04</v>
      </c>
      <c r="DC6" s="21" t="str">
        <f t="shared" si="11"/>
        <v>-</v>
      </c>
      <c r="DD6" s="21">
        <f t="shared" si="11"/>
        <v>90.04</v>
      </c>
      <c r="DE6" s="21">
        <f t="shared" si="11"/>
        <v>90.58</v>
      </c>
      <c r="DF6" s="21">
        <f t="shared" si="11"/>
        <v>90.11</v>
      </c>
      <c r="DG6" s="21">
        <f t="shared" si="11"/>
        <v>89.95</v>
      </c>
      <c r="DH6" s="20" t="str">
        <f>IF(DH7="","",IF(DH7="-","【-】","【"&amp;SUBSTITUTE(TEXT(DH7,"#,##0.00"),"-","△")&amp;"】"))</f>
        <v>【89.81】</v>
      </c>
      <c r="DI6" s="21" t="str">
        <f>IF(DI7="",NA(),DI7)</f>
        <v>-</v>
      </c>
      <c r="DJ6" s="21">
        <f t="shared" ref="DJ6:DR6" si="12">IF(DJ7="",NA(),DJ7)</f>
        <v>4.55</v>
      </c>
      <c r="DK6" s="21">
        <f t="shared" si="12"/>
        <v>9.1</v>
      </c>
      <c r="DL6" s="21">
        <f t="shared" si="12"/>
        <v>13.65</v>
      </c>
      <c r="DM6" s="21">
        <f t="shared" si="12"/>
        <v>17.75</v>
      </c>
      <c r="DN6" s="21" t="str">
        <f t="shared" si="12"/>
        <v>-</v>
      </c>
      <c r="DO6" s="21">
        <f t="shared" si="12"/>
        <v>29.28</v>
      </c>
      <c r="DP6" s="21">
        <f t="shared" si="12"/>
        <v>32.380000000000003</v>
      </c>
      <c r="DQ6" s="21">
        <f t="shared" si="12"/>
        <v>35.24</v>
      </c>
      <c r="DR6" s="21">
        <f t="shared" si="12"/>
        <v>36.090000000000003</v>
      </c>
      <c r="DS6" s="20" t="str">
        <f>IF(DS7="","",IF(DS7="-","【-】","【"&amp;SUBSTITUTE(TEXT(DS7,"#,##0.00"),"-","△")&amp;"】"))</f>
        <v>【35.75】</v>
      </c>
      <c r="DT6" s="21" t="str">
        <f>IF(DT7="",NA(),DT7)</f>
        <v>-</v>
      </c>
      <c r="DU6" s="20">
        <f t="shared" ref="DU6:EC6" si="13">IF(DU7="",NA(),DU7)</f>
        <v>0</v>
      </c>
      <c r="DV6" s="20">
        <f t="shared" si="13"/>
        <v>0</v>
      </c>
      <c r="DW6" s="20">
        <f t="shared" si="13"/>
        <v>0</v>
      </c>
      <c r="DX6" s="20">
        <f t="shared" si="13"/>
        <v>0</v>
      </c>
      <c r="DY6" s="21" t="str">
        <f t="shared" si="13"/>
        <v>-</v>
      </c>
      <c r="DZ6" s="20">
        <f t="shared" si="13"/>
        <v>0</v>
      </c>
      <c r="EA6" s="20">
        <f t="shared" si="13"/>
        <v>0</v>
      </c>
      <c r="EB6" s="20">
        <f t="shared" si="13"/>
        <v>0</v>
      </c>
      <c r="EC6" s="20">
        <f t="shared" si="13"/>
        <v>0</v>
      </c>
      <c r="ED6" s="20" t="str">
        <f>IF(ED7="","",IF(ED7="-","【-】","【"&amp;SUBSTITUTE(TEXT(ED7,"#,##0.00"),"-","△")&amp;"】"))</f>
        <v>【0.00】</v>
      </c>
      <c r="EE6" s="21" t="str">
        <f>IF(EE7="",NA(),EE7)</f>
        <v>-</v>
      </c>
      <c r="EF6" s="20">
        <f t="shared" ref="EF6:EN6" si="14">IF(EF7="",NA(),EF7)</f>
        <v>0</v>
      </c>
      <c r="EG6" s="20">
        <f t="shared" si="14"/>
        <v>0</v>
      </c>
      <c r="EH6" s="20">
        <f t="shared" si="14"/>
        <v>0</v>
      </c>
      <c r="EI6" s="20">
        <f t="shared" si="14"/>
        <v>0</v>
      </c>
      <c r="EJ6" s="21" t="str">
        <f t="shared" si="14"/>
        <v>-</v>
      </c>
      <c r="EK6" s="20">
        <f t="shared" si="14"/>
        <v>0</v>
      </c>
      <c r="EL6" s="20">
        <f t="shared" si="14"/>
        <v>0</v>
      </c>
      <c r="EM6" s="20">
        <f t="shared" si="14"/>
        <v>0</v>
      </c>
      <c r="EN6" s="20">
        <f t="shared" si="14"/>
        <v>0</v>
      </c>
      <c r="EO6" s="20" t="str">
        <f>IF(EO7="","",IF(EO7="-","【-】","【"&amp;SUBSTITUTE(TEXT(EO7,"#,##0.00"),"-","△")&amp;"】"))</f>
        <v>【0.00】</v>
      </c>
    </row>
    <row r="7" spans="1:148" s="22" customFormat="1" x14ac:dyDescent="0.15">
      <c r="A7" s="14"/>
      <c r="B7" s="23">
        <v>2023</v>
      </c>
      <c r="C7" s="23">
        <v>52108</v>
      </c>
      <c r="D7" s="23">
        <v>46</v>
      </c>
      <c r="E7" s="23">
        <v>17</v>
      </c>
      <c r="F7" s="23">
        <v>9</v>
      </c>
      <c r="G7" s="23">
        <v>0</v>
      </c>
      <c r="H7" s="23" t="s">
        <v>96</v>
      </c>
      <c r="I7" s="23" t="s">
        <v>97</v>
      </c>
      <c r="J7" s="23" t="s">
        <v>98</v>
      </c>
      <c r="K7" s="23" t="s">
        <v>99</v>
      </c>
      <c r="L7" s="23" t="s">
        <v>100</v>
      </c>
      <c r="M7" s="23" t="s">
        <v>101</v>
      </c>
      <c r="N7" s="24" t="s">
        <v>102</v>
      </c>
      <c r="O7" s="24">
        <v>54.35</v>
      </c>
      <c r="P7" s="24">
        <v>0.09</v>
      </c>
      <c r="Q7" s="24">
        <v>91.58</v>
      </c>
      <c r="R7" s="24">
        <v>3333</v>
      </c>
      <c r="S7" s="24">
        <v>71723</v>
      </c>
      <c r="T7" s="24">
        <v>1209.5899999999999</v>
      </c>
      <c r="U7" s="24">
        <v>59.3</v>
      </c>
      <c r="V7" s="24">
        <v>67</v>
      </c>
      <c r="W7" s="24">
        <v>0.17</v>
      </c>
      <c r="X7" s="24">
        <v>394.12</v>
      </c>
      <c r="Y7" s="24" t="s">
        <v>102</v>
      </c>
      <c r="Z7" s="24">
        <v>77.56</v>
      </c>
      <c r="AA7" s="24">
        <v>72.97</v>
      </c>
      <c r="AB7" s="24">
        <v>73.3</v>
      </c>
      <c r="AC7" s="24">
        <v>68.819999999999993</v>
      </c>
      <c r="AD7" s="24" t="s">
        <v>102</v>
      </c>
      <c r="AE7" s="24">
        <v>100.42</v>
      </c>
      <c r="AF7" s="24">
        <v>98.03</v>
      </c>
      <c r="AG7" s="24">
        <v>105.46</v>
      </c>
      <c r="AH7" s="24">
        <v>109.38</v>
      </c>
      <c r="AI7" s="24">
        <v>109.13</v>
      </c>
      <c r="AJ7" s="24" t="s">
        <v>102</v>
      </c>
      <c r="AK7" s="24">
        <v>245.02</v>
      </c>
      <c r="AL7" s="24">
        <v>557.91999999999996</v>
      </c>
      <c r="AM7" s="24">
        <v>862.43</v>
      </c>
      <c r="AN7" s="24">
        <v>1277.3</v>
      </c>
      <c r="AO7" s="24" t="s">
        <v>102</v>
      </c>
      <c r="AP7" s="24">
        <v>762.05</v>
      </c>
      <c r="AQ7" s="24">
        <v>755.68</v>
      </c>
      <c r="AR7" s="24">
        <v>806.39</v>
      </c>
      <c r="AS7" s="24">
        <v>641.13</v>
      </c>
      <c r="AT7" s="24">
        <v>631.66999999999996</v>
      </c>
      <c r="AU7" s="24" t="s">
        <v>102</v>
      </c>
      <c r="AV7" s="24">
        <v>-13.39</v>
      </c>
      <c r="AW7" s="24">
        <v>-20.239999999999998</v>
      </c>
      <c r="AX7" s="24">
        <v>-23.6</v>
      </c>
      <c r="AY7" s="24">
        <v>-27.52</v>
      </c>
      <c r="AZ7" s="24" t="s">
        <v>102</v>
      </c>
      <c r="BA7" s="24">
        <v>92.61</v>
      </c>
      <c r="BB7" s="24">
        <v>91.41</v>
      </c>
      <c r="BC7" s="24">
        <v>96.26</v>
      </c>
      <c r="BD7" s="24">
        <v>90.92</v>
      </c>
      <c r="BE7" s="24">
        <v>91.66</v>
      </c>
      <c r="BF7" s="24" t="s">
        <v>102</v>
      </c>
      <c r="BG7" s="24">
        <v>676.12</v>
      </c>
      <c r="BH7" s="24">
        <v>220.62</v>
      </c>
      <c r="BI7" s="24">
        <v>46.73</v>
      </c>
      <c r="BJ7" s="24">
        <v>412.67</v>
      </c>
      <c r="BK7" s="24" t="s">
        <v>102</v>
      </c>
      <c r="BL7" s="24">
        <v>1640.16</v>
      </c>
      <c r="BM7" s="24">
        <v>1521.05</v>
      </c>
      <c r="BN7" s="24">
        <v>1490.65</v>
      </c>
      <c r="BO7" s="24">
        <v>1312.67</v>
      </c>
      <c r="BP7" s="24">
        <v>1321.62</v>
      </c>
      <c r="BQ7" s="24" t="s">
        <v>102</v>
      </c>
      <c r="BR7" s="24">
        <v>28.52</v>
      </c>
      <c r="BS7" s="24">
        <v>24.92</v>
      </c>
      <c r="BT7" s="24">
        <v>24.05</v>
      </c>
      <c r="BU7" s="24">
        <v>21.11</v>
      </c>
      <c r="BV7" s="24" t="s">
        <v>102</v>
      </c>
      <c r="BW7" s="24">
        <v>38.270000000000003</v>
      </c>
      <c r="BX7" s="24">
        <v>37.520000000000003</v>
      </c>
      <c r="BY7" s="24">
        <v>34.96</v>
      </c>
      <c r="BZ7" s="24">
        <v>34.44</v>
      </c>
      <c r="CA7" s="24">
        <v>34.61</v>
      </c>
      <c r="CB7" s="24" t="s">
        <v>102</v>
      </c>
      <c r="CC7" s="24">
        <v>565.95000000000005</v>
      </c>
      <c r="CD7" s="24">
        <v>645.36</v>
      </c>
      <c r="CE7" s="24">
        <v>668.88</v>
      </c>
      <c r="CF7" s="24">
        <v>766</v>
      </c>
      <c r="CG7" s="24" t="s">
        <v>102</v>
      </c>
      <c r="CH7" s="24">
        <v>486.77</v>
      </c>
      <c r="CI7" s="24">
        <v>502.1</v>
      </c>
      <c r="CJ7" s="24">
        <v>539.07000000000005</v>
      </c>
      <c r="CK7" s="24">
        <v>541.80999999999995</v>
      </c>
      <c r="CL7" s="24">
        <v>538.24</v>
      </c>
      <c r="CM7" s="24" t="s">
        <v>102</v>
      </c>
      <c r="CN7" s="24">
        <v>33.33</v>
      </c>
      <c r="CO7" s="24">
        <v>31.88</v>
      </c>
      <c r="CP7" s="24">
        <v>20.29</v>
      </c>
      <c r="CQ7" s="24">
        <v>20.29</v>
      </c>
      <c r="CR7" s="24" t="s">
        <v>102</v>
      </c>
      <c r="CS7" s="24">
        <v>34.700000000000003</v>
      </c>
      <c r="CT7" s="24">
        <v>46.83</v>
      </c>
      <c r="CU7" s="24">
        <v>33.74</v>
      </c>
      <c r="CV7" s="24">
        <v>32.979999999999997</v>
      </c>
      <c r="CW7" s="24">
        <v>33.03</v>
      </c>
      <c r="CX7" s="24" t="s">
        <v>102</v>
      </c>
      <c r="CY7" s="24">
        <v>86.59</v>
      </c>
      <c r="CZ7" s="24">
        <v>88.16</v>
      </c>
      <c r="DA7" s="24">
        <v>91.67</v>
      </c>
      <c r="DB7" s="24">
        <v>91.04</v>
      </c>
      <c r="DC7" s="24" t="s">
        <v>102</v>
      </c>
      <c r="DD7" s="24">
        <v>90.04</v>
      </c>
      <c r="DE7" s="24">
        <v>90.58</v>
      </c>
      <c r="DF7" s="24">
        <v>90.11</v>
      </c>
      <c r="DG7" s="24">
        <v>89.95</v>
      </c>
      <c r="DH7" s="24">
        <v>89.81</v>
      </c>
      <c r="DI7" s="24" t="s">
        <v>102</v>
      </c>
      <c r="DJ7" s="24">
        <v>4.55</v>
      </c>
      <c r="DK7" s="24">
        <v>9.1</v>
      </c>
      <c r="DL7" s="24">
        <v>13.65</v>
      </c>
      <c r="DM7" s="24">
        <v>17.75</v>
      </c>
      <c r="DN7" s="24" t="s">
        <v>102</v>
      </c>
      <c r="DO7" s="24">
        <v>29.28</v>
      </c>
      <c r="DP7" s="24">
        <v>32.380000000000003</v>
      </c>
      <c r="DQ7" s="24">
        <v>35.24</v>
      </c>
      <c r="DR7" s="24">
        <v>36.090000000000003</v>
      </c>
      <c r="DS7" s="24">
        <v>35.75</v>
      </c>
      <c r="DT7" s="24" t="s">
        <v>102</v>
      </c>
      <c r="DU7" s="24">
        <v>0</v>
      </c>
      <c r="DV7" s="24">
        <v>0</v>
      </c>
      <c r="DW7" s="24">
        <v>0</v>
      </c>
      <c r="DX7" s="24">
        <v>0</v>
      </c>
      <c r="DY7" s="24" t="s">
        <v>102</v>
      </c>
      <c r="DZ7" s="24">
        <v>0</v>
      </c>
      <c r="EA7" s="24">
        <v>0</v>
      </c>
      <c r="EB7" s="24">
        <v>0</v>
      </c>
      <c r="EC7" s="24">
        <v>0</v>
      </c>
      <c r="ED7" s="24">
        <v>0</v>
      </c>
      <c r="EE7" s="24" t="s">
        <v>102</v>
      </c>
      <c r="EF7" s="24">
        <v>0</v>
      </c>
      <c r="EG7" s="24">
        <v>0</v>
      </c>
      <c r="EH7" s="24">
        <v>0</v>
      </c>
      <c r="EI7" s="24">
        <v>0</v>
      </c>
      <c r="EJ7" s="24" t="s">
        <v>102</v>
      </c>
      <c r="EK7" s="24">
        <v>0</v>
      </c>
      <c r="EL7" s="24">
        <v>0</v>
      </c>
      <c r="EM7" s="24">
        <v>0</v>
      </c>
      <c r="EN7" s="24">
        <v>0</v>
      </c>
      <c r="EO7" s="24">
        <v>0</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110</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三浦　幹彦（管理課）</cp:lastModifiedBy>
  <cp:lastPrinted>2025-01-28T08:44:13Z</cp:lastPrinted>
  <dcterms:created xsi:type="dcterms:W3CDTF">2025-01-24T07:22:49Z</dcterms:created>
  <dcterms:modified xsi:type="dcterms:W3CDTF">2025-01-28T08:44:15Z</dcterms:modified>
  <cp:category/>
</cp:coreProperties>
</file>