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16463B65-B1FA-4176-8E63-9CE3D30C1A17}" xr6:coauthVersionLast="36" xr6:coauthVersionMax="36" xr10:uidLastSave="{00000000-0000-0000-0000-000000000000}"/>
  <workbookProtection workbookAlgorithmName="SHA-512" workbookHashValue="D7RyIsTV9GV28n72TF/Qf9pLSGmJQILIUbyKCN9i7h+hPdvh/v3dCCvCSfkK+BsSWZr01DgAK5kYjspg5cxmIw==" workbookSaltValue="METkPbKzsHD90DBj51ftYA=="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I85" i="4"/>
  <c r="AT10" i="4"/>
  <c r="I10" i="4"/>
  <c r="I8" i="4"/>
</calcChain>
</file>

<file path=xl/sharedStrings.xml><?xml version="1.0" encoding="utf-8"?>
<sst xmlns="http://schemas.openxmlformats.org/spreadsheetml/2006/main" count="253" uniqueCount="118">
  <si>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</si>
  <si>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</si>
  <si>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</si>
  <si>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</si>
  <si>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</si>
  <si>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</si>
  <si>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</si>
  <si>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</si>
  <si>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</si>
  <si>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</si>
  <si>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</si>
  <si>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</si>
  <si>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</si>
  <si>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</si>
  <si>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</si>
  <si>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</si>
  <si>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</si>
  <si>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</si>
  <si>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</si>
  <si>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</si>
  <si>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</si>
  <si>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</si>
  <si>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</si>
  <si>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</si>
  <si>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</si>
  <si>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</si>
  <si>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</si>
  <si>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</si>
  <si>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</si>
  <si>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</si>
  <si>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</si>
  <si>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</si>
  <si>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</si>
  <si>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</si>
  <si>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</si>
  <si>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</si>
  <si>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</si>
  <si>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</si>
  <si>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</si>
  <si>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</si>
  <si>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</si>
  <si>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</si>
  <si>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</si>
  <si>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</si>
  <si>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</si>
  <si>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</si>
  <si>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</si>
  <si>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</si>
  <si>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</si>
  <si>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</si>
  <si>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</si>
  <si>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</si>
  <si>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</si>
  <si>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</si>
  <si>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</si>
  <si>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</si>
  <si>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</si>
  <si>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</si>
  <si>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</si>
  <si>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</si>
  <si>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</si>
  <si>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</si>
  <si>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</si>
  <si>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</si>
  <si>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</si>
  <si>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</si>
  <si>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</si>
  <si>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</si>
  <si>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</si>
  <si>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</si>
  <si>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</si>
  <si>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</si>
  <si>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</si>
  <si>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</si>
  <si>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</si>
  <si>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</si>
  <si>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</si>
  <si>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</si>
  <si>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</si>
  <si>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</si>
  <si>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</si>
  <si>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</si>
  <si>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</si>
  <si>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</si>
  <si>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</si>
  <si>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</si>
  <si>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</si>
  <si>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</si>
  <si>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</si>
  <si>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</si>
  <si>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</si>
  <si>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</si>
  <si>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</si>
  <si>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</si>
  <si>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</si>
  <si>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</si>
  <si>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</si>
  <si>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</si>
  <si>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</si>
  <si>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</si>
  <si>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</si>
  <si>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</si>
  <si>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</si>
  <si>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</si>
  <si>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</si>
  <si>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</si>
  <si>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</si>
  <si>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</si>
  <si>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</si>
  <si>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</si>
  <si>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</si>
  <si>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</si>
  <si>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</si>
  <si>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</si>
  <si>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</si>
  <si>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⑦⑧類似団体平均値と比べて低くなっており、引き続き排水設備工事に対する補助金交付や広報掲載等を行い水洗化率向上に努める。</t>
    <rPh sb="205" eb="206">
      <t>ヒク</t>
    </rPh>
    <phoneticPr fontId="4"/>
  </si>
  <si>
    <t>　将来の改築等を見据え財源を確保しつつ、投資計画に沿った更新を行う必要がある。</t>
  </si>
  <si>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rPh sb="17" eb="1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</si>
</sst>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D4B-40E3-8E6D-EBFAEEDDC8E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ED4B-40E3-8E6D-EBFAEEDDC8E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20.2</c:v>
                </c:pt>
                <c:pt idx="2">
                  <c:v>18.18</c:v>
                </c:pt>
                <c:pt idx="3">
                  <c:v>20.2</c:v>
                </c:pt>
                <c:pt idx="4">
                  <c:v>20.2</c:v>
                </c:pt>
              </c:numCache>
            </c:numRef>
          </c:val>
          <c:extLst>
            <c:ext xmlns:c16="http://schemas.microsoft.com/office/drawing/2014/chart" uri="{C3380CC4-5D6E-409C-BE32-E72D297353CC}">
              <c16:uniqueId val="{00000000-6EC8-4279-A677-EB78C670378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26.11</c:v>
                </c:pt>
                <c:pt idx="2">
                  <c:v>24.44</c:v>
                </c:pt>
                <c:pt idx="3">
                  <c:v>25.16</c:v>
                </c:pt>
                <c:pt idx="4">
                  <c:v>26.69</c:v>
                </c:pt>
              </c:numCache>
            </c:numRef>
          </c:val>
          <c:smooth val="0"/>
          <c:extLst>
            <c:ext xmlns:c16="http://schemas.microsoft.com/office/drawing/2014/chart" uri="{C3380CC4-5D6E-409C-BE32-E72D297353CC}">
              <c16:uniqueId val="{00000001-6EC8-4279-A677-EB78C670378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82.32</c:v>
                </c:pt>
                <c:pt idx="2">
                  <c:v>84.24</c:v>
                </c:pt>
                <c:pt idx="3">
                  <c:v>86.25</c:v>
                </c:pt>
                <c:pt idx="4">
                  <c:v>87.1</c:v>
                </c:pt>
              </c:numCache>
            </c:numRef>
          </c:val>
          <c:extLst>
            <c:ext xmlns:c16="http://schemas.microsoft.com/office/drawing/2014/chart" uri="{C3380CC4-5D6E-409C-BE32-E72D297353CC}">
              <c16:uniqueId val="{00000000-18A7-4F48-A9CB-F1398E6256E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94.97</c:v>
                </c:pt>
                <c:pt idx="2">
                  <c:v>95.52</c:v>
                </c:pt>
                <c:pt idx="3">
                  <c:v>95.65</c:v>
                </c:pt>
                <c:pt idx="4">
                  <c:v>94.53</c:v>
                </c:pt>
              </c:numCache>
            </c:numRef>
          </c:val>
          <c:smooth val="0"/>
          <c:extLst>
            <c:ext xmlns:c16="http://schemas.microsoft.com/office/drawing/2014/chart" uri="{C3380CC4-5D6E-409C-BE32-E72D297353CC}">
              <c16:uniqueId val="{00000001-18A7-4F48-A9CB-F1398E6256E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81.88</c:v>
                </c:pt>
                <c:pt idx="2">
                  <c:v>76.099999999999994</c:v>
                </c:pt>
                <c:pt idx="3">
                  <c:v>78.599999999999994</c:v>
                </c:pt>
                <c:pt idx="4">
                  <c:v>75.8</c:v>
                </c:pt>
              </c:numCache>
            </c:numRef>
          </c:val>
          <c:extLst>
            <c:ext xmlns:c16="http://schemas.microsoft.com/office/drawing/2014/chart" uri="{C3380CC4-5D6E-409C-BE32-E72D297353CC}">
              <c16:uniqueId val="{00000000-0CEA-4FF7-AC83-BA6CCC8674E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88.54</c:v>
                </c:pt>
                <c:pt idx="2">
                  <c:v>84.34</c:v>
                </c:pt>
                <c:pt idx="3">
                  <c:v>84.44</c:v>
                </c:pt>
                <c:pt idx="4">
                  <c:v>87.21</c:v>
                </c:pt>
              </c:numCache>
            </c:numRef>
          </c:val>
          <c:smooth val="0"/>
          <c:extLst>
            <c:ext xmlns:c16="http://schemas.microsoft.com/office/drawing/2014/chart" uri="{C3380CC4-5D6E-409C-BE32-E72D297353CC}">
              <c16:uniqueId val="{00000001-0CEA-4FF7-AC83-BA6CCC8674E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4.47</c:v>
                </c:pt>
                <c:pt idx="2">
                  <c:v>8.7899999999999991</c:v>
                </c:pt>
                <c:pt idx="3">
                  <c:v>12.8</c:v>
                </c:pt>
                <c:pt idx="4">
                  <c:v>16.7</c:v>
                </c:pt>
              </c:numCache>
            </c:numRef>
          </c:val>
          <c:extLst>
            <c:ext xmlns:c16="http://schemas.microsoft.com/office/drawing/2014/chart" uri="{C3380CC4-5D6E-409C-BE32-E72D297353CC}">
              <c16:uniqueId val="{00000000-5C47-4DF9-AA6D-AC415B80EEF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32.49</c:v>
                </c:pt>
                <c:pt idx="2">
                  <c:v>33.799999999999997</c:v>
                </c:pt>
                <c:pt idx="3">
                  <c:v>36.31</c:v>
                </c:pt>
                <c:pt idx="4">
                  <c:v>41.55</c:v>
                </c:pt>
              </c:numCache>
            </c:numRef>
          </c:val>
          <c:smooth val="0"/>
          <c:extLst>
            <c:ext xmlns:c16="http://schemas.microsoft.com/office/drawing/2014/chart" uri="{C3380CC4-5D6E-409C-BE32-E72D297353CC}">
              <c16:uniqueId val="{00000001-5C47-4DF9-AA6D-AC415B80EEF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A21-47BD-9CB8-BEE57D3629A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5A21-47BD-9CB8-BEE57D3629A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152.65</c:v>
                </c:pt>
                <c:pt idx="2">
                  <c:v>350.72</c:v>
                </c:pt>
                <c:pt idx="3">
                  <c:v>525.49</c:v>
                </c:pt>
                <c:pt idx="4">
                  <c:v>701.36</c:v>
                </c:pt>
              </c:numCache>
            </c:numRef>
          </c:val>
          <c:extLst>
            <c:ext xmlns:c16="http://schemas.microsoft.com/office/drawing/2014/chart" uri="{C3380CC4-5D6E-409C-BE32-E72D297353CC}">
              <c16:uniqueId val="{00000000-82DB-4AF6-A429-445E3C78AEE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1351.99</c:v>
                </c:pt>
                <c:pt idx="2">
                  <c:v>1369.17</c:v>
                </c:pt>
                <c:pt idx="3">
                  <c:v>1482.59</c:v>
                </c:pt>
                <c:pt idx="4">
                  <c:v>1202.49</c:v>
                </c:pt>
              </c:numCache>
            </c:numRef>
          </c:val>
          <c:smooth val="0"/>
          <c:extLst>
            <c:ext xmlns:c16="http://schemas.microsoft.com/office/drawing/2014/chart" uri="{C3380CC4-5D6E-409C-BE32-E72D297353CC}">
              <c16:uniqueId val="{00000001-82DB-4AF6-A429-445E3C78AEE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-88.75</c:v>
                </c:pt>
                <c:pt idx="2">
                  <c:v>-191.28</c:v>
                </c:pt>
                <c:pt idx="3">
                  <c:v>-311</c:v>
                </c:pt>
                <c:pt idx="4">
                  <c:v>-395.39</c:v>
                </c:pt>
              </c:numCache>
            </c:numRef>
          </c:val>
          <c:extLst>
            <c:ext xmlns:c16="http://schemas.microsoft.com/office/drawing/2014/chart" uri="{C3380CC4-5D6E-409C-BE32-E72D297353CC}">
              <c16:uniqueId val="{00000000-B406-4993-B954-8CA49B2C599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205.9</c:v>
                </c:pt>
                <c:pt idx="2">
                  <c:v>193.81</c:v>
                </c:pt>
                <c:pt idx="3">
                  <c:v>197.34</c:v>
                </c:pt>
                <c:pt idx="4">
                  <c:v>54.09</c:v>
                </c:pt>
              </c:numCache>
            </c:numRef>
          </c:val>
          <c:smooth val="0"/>
          <c:extLst>
            <c:ext xmlns:c16="http://schemas.microsoft.com/office/drawing/2014/chart" uri="{C3380CC4-5D6E-409C-BE32-E72D297353CC}">
              <c16:uniqueId val="{00000001-B406-4993-B954-8CA49B2C599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152.80000000000001</c:v>
                </c:pt>
                <c:pt idx="2">
                  <c:v>58.86</c:v>
                </c:pt>
                <c:pt idx="3">
                  <c:v>12.17</c:v>
                </c:pt>
                <c:pt idx="4">
                  <c:v>93.63</c:v>
                </c:pt>
              </c:numCache>
            </c:numRef>
          </c:val>
          <c:extLst>
            <c:ext xmlns:c16="http://schemas.microsoft.com/office/drawing/2014/chart" uri="{C3380CC4-5D6E-409C-BE32-E72D297353CC}">
              <c16:uniqueId val="{00000000-53C0-42B2-A9A0-B9E8BE4F77C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126.26</c:v>
                </c:pt>
                <c:pt idx="2">
                  <c:v>113.17</c:v>
                </c:pt>
                <c:pt idx="3">
                  <c:v>160.77000000000001</c:v>
                </c:pt>
                <c:pt idx="4">
                  <c:v>142.38</c:v>
                </c:pt>
              </c:numCache>
            </c:numRef>
          </c:val>
          <c:smooth val="0"/>
          <c:extLst>
            <c:ext xmlns:c16="http://schemas.microsoft.com/office/drawing/2014/chart" uri="{C3380CC4-5D6E-409C-BE32-E72D297353CC}">
              <c16:uniqueId val="{00000001-53C0-42B2-A9A0-B9E8BE4F77C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39.56</c:v>
                </c:pt>
                <c:pt idx="2">
                  <c:v>37.94</c:v>
                </c:pt>
                <c:pt idx="3">
                  <c:v>36.25</c:v>
                </c:pt>
                <c:pt idx="4">
                  <c:v>34.090000000000003</c:v>
                </c:pt>
              </c:numCache>
            </c:numRef>
          </c:val>
          <c:extLst>
            <c:ext xmlns:c16="http://schemas.microsoft.com/office/drawing/2014/chart" uri="{C3380CC4-5D6E-409C-BE32-E72D297353CC}">
              <c16:uniqueId val="{00000000-4953-4326-974B-65522FEE585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35.869999999999997</c:v>
                </c:pt>
                <c:pt idx="2">
                  <c:v>31.6</c:v>
                </c:pt>
                <c:pt idx="3">
                  <c:v>30.19</c:v>
                </c:pt>
                <c:pt idx="4">
                  <c:v>27.52</c:v>
                </c:pt>
              </c:numCache>
            </c:numRef>
          </c:val>
          <c:smooth val="0"/>
          <c:extLst>
            <c:ext xmlns:c16="http://schemas.microsoft.com/office/drawing/2014/chart" uri="{C3380CC4-5D6E-409C-BE32-E72D297353CC}">
              <c16:uniqueId val="{00000001-4953-4326-974B-65522FEE585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403.88</c:v>
                </c:pt>
                <c:pt idx="2">
                  <c:v>423.11</c:v>
                </c:pt>
                <c:pt idx="3">
                  <c:v>447.17</c:v>
                </c:pt>
                <c:pt idx="4">
                  <c:v>473.66</c:v>
                </c:pt>
              </c:numCache>
            </c:numRef>
          </c:val>
          <c:extLst>
            <c:ext xmlns:c16="http://schemas.microsoft.com/office/drawing/2014/chart" uri="{C3380CC4-5D6E-409C-BE32-E72D297353CC}">
              <c16:uniqueId val="{00000000-DCCF-4317-8A6F-FB17F3BE142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528.78</c:v>
                </c:pt>
                <c:pt idx="2">
                  <c:v>596.92999999999995</c:v>
                </c:pt>
                <c:pt idx="3">
                  <c:v>631.54999999999995</c:v>
                </c:pt>
                <c:pt idx="4">
                  <c:v>659.63</c:v>
                </c:pt>
              </c:numCache>
            </c:numRef>
          </c:val>
          <c:smooth val="0"/>
          <c:extLst>
            <c:ext xmlns:c16="http://schemas.microsoft.com/office/drawing/2014/chart" uri="{C3380CC4-5D6E-409C-BE32-E72D297353CC}">
              <c16:uniqueId val="{00000001-DCCF-4317-8A6F-FB17F3BE142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【1,317.55】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【153.64】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【28.95】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【42.40】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簡易排水</v>
      </c>
      <c r="Q8" s="65"/>
      <c r="R8" s="65"/>
      <c r="S8" s="65"/>
      <c r="T8" s="65"/>
      <c r="U8" s="65"/>
      <c r="V8" s="65"/>
      <c r="W8" s="65" t="str">
        <f>データ!L6</f>
        <v>J2</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89.09</v>
      </c>
      <c r="J10" s="53"/>
      <c r="K10" s="53"/>
      <c r="L10" s="53"/>
      <c r="M10" s="53"/>
      <c r="N10" s="53"/>
      <c r="O10" s="53"/>
      <c r="P10" s="53">
        <f>データ!P6</f>
        <v>0.22</v>
      </c>
      <c r="Q10" s="53"/>
      <c r="R10" s="53"/>
      <c r="S10" s="53"/>
      <c r="T10" s="53"/>
      <c r="U10" s="53"/>
      <c r="V10" s="53"/>
      <c r="W10" s="53">
        <f>データ!Q6</f>
        <v>100</v>
      </c>
      <c r="X10" s="53"/>
      <c r="Y10" s="53"/>
      <c r="Z10" s="53"/>
      <c r="AA10" s="53"/>
      <c r="AB10" s="53"/>
      <c r="AC10" s="53"/>
      <c r="AD10" s="54">
        <f>データ!R6</f>
        <v>3333</v>
      </c>
      <c r="AE10" s="54"/>
      <c r="AF10" s="54"/>
      <c r="AG10" s="54"/>
      <c r="AH10" s="54"/>
      <c r="AI10" s="54"/>
      <c r="AJ10" s="54"/>
      <c r="AK10" s="2"/>
      <c r="AL10" s="54">
        <f>データ!V6</f>
        <v>155</v>
      </c>
      <c r="AM10" s="54"/>
      <c r="AN10" s="54"/>
      <c r="AO10" s="54"/>
      <c r="AP10" s="54"/>
      <c r="AQ10" s="54"/>
      <c r="AR10" s="54"/>
      <c r="AS10" s="54"/>
      <c r="AT10" s="53">
        <f>データ!W6</f>
        <v>0.23</v>
      </c>
      <c r="AU10" s="53"/>
      <c r="AV10" s="53"/>
      <c r="AW10" s="53"/>
      <c r="AX10" s="53"/>
      <c r="AY10" s="53"/>
      <c r="AZ10" s="53"/>
      <c r="BA10" s="53"/>
      <c r="BB10" s="53">
        <f>データ!X6</f>
        <v>673.91</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116</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117</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【85.76】</v>
      </c>
      <c r="F85" s="12" t="str">
        <f>データ!AT6</f>
        <v>【1,317.55】</v>
      </c>
      <c r="G85" s="12" t="str">
        <f>データ!BE6</f>
        <v>【182.21】</v>
      </c>
      <c r="H85" s="12" t="str">
        <f>データ!BP6</f>
        <v>【153.64】</v>
      </c>
      <c r="I85" s="12" t="str">
        <f>データ!CA6</f>
        <v>【28.95】</v>
      </c>
      <c r="J85" s="12" t="str">
        <f>データ!CL6</f>
        <v>【641.14】</v>
      </c>
      <c r="K85" s="12" t="str">
        <f>データ!CW6</f>
        <v>【27.23】</v>
      </c>
      <c r="L85" s="12" t="str">
        <f>データ!DH6</f>
        <v>【95.29】</v>
      </c>
      <c r="M85" s="12" t="str">
        <f>データ!DS6</f>
        <v>【42.40】</v>
      </c>
      <c r="N85" s="12" t="str">
        <f>データ!ED6</f>
        <v>【0.00】</v>
      </c>
      <c r="O85" s="12" t="str">
        <f>データ!EO6</f>
        <v>【0.00】</v>
      </c>
    </row>
  </sheetData>
  <sheetProtection algorithmName="SHA-512" hashValue="UusjcXJqa/gHPC5y73rTyb5ZU+zN+y4F/PqCSmA3x8oR2qxMaq9t5EFqWpf/nIhb2uK+TGqUEL98NHA4UUinGA==" saltValue="PT0w3L4jOlUghxPiYinRQ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52108</v>
      </c>
      <c r="D6" s="19">
        <f t="shared" si="3"/>
        <v>46</v>
      </c>
      <c r="E6" s="19">
        <f t="shared" si="3"/>
        <v>17</v>
      </c>
      <c r="F6" s="19">
        <f t="shared" si="3"/>
        <v>8</v>
      </c>
      <c r="G6" s="19">
        <f t="shared" si="3"/>
        <v>0</v>
      </c>
      <c r="H6" s="19" t="str">
        <f t="shared" si="3"/>
        <v>秋田県　由利本荘市</v>
      </c>
      <c r="I6" s="19" t="str">
        <f t="shared" si="3"/>
        <v>法適用</v>
      </c>
      <c r="J6" s="19" t="str">
        <f t="shared" si="3"/>
        <v>下水道事業</v>
      </c>
      <c r="K6" s="19" t="str">
        <f t="shared" si="3"/>
        <v>簡易排水</v>
      </c>
      <c r="L6" s="19" t="str">
        <f t="shared" si="3"/>
        <v>J2</v>
      </c>
      <c r="M6" s="19" t="str">
        <f t="shared" si="3"/>
        <v>自治体職員</v>
      </c>
      <c r="N6" s="20" t="str">
        <f t="shared" si="3"/>
        <v>-</v>
      </c>
      <c r="O6" s="20">
        <f t="shared" si="3"/>
        <v>89.09</v>
      </c>
      <c r="P6" s="20">
        <f t="shared" si="3"/>
        <v>0.22</v>
      </c>
      <c r="Q6" s="20">
        <f t="shared" si="3"/>
        <v>100</v>
      </c>
      <c r="R6" s="20">
        <f t="shared" si="3"/>
        <v>3333</v>
      </c>
      <c r="S6" s="20">
        <f t="shared" si="3"/>
        <v>71723</v>
      </c>
      <c r="T6" s="20">
        <f t="shared" si="3"/>
        <v>1209.5899999999999</v>
      </c>
      <c r="U6" s="20">
        <f t="shared" si="3"/>
        <v>59.3</v>
      </c>
      <c r="V6" s="20">
        <f t="shared" si="3"/>
        <v>155</v>
      </c>
      <c r="W6" s="20">
        <f t="shared" si="3"/>
        <v>0.23</v>
      </c>
      <c r="X6" s="20">
        <f t="shared" si="3"/>
        <v>673.91</v>
      </c>
      <c r="Y6" s="21" t="str">
        <f>IF(Y7="",NA(),Y7)</f>
        <v>-</v>
      </c>
      <c r="Z6" s="21">
        <f t="shared" ref="Z6:AH6" si="4">IF(Z7="",NA(),Z7)</f>
        <v>81.88</v>
      </c>
      <c r="AA6" s="21">
        <f t="shared" si="4"/>
        <v>76.099999999999994</v>
      </c>
      <c r="AB6" s="21">
        <f t="shared" si="4"/>
        <v>78.599999999999994</v>
      </c>
      <c r="AC6" s="21">
        <f t="shared" si="4"/>
        <v>75.8</v>
      </c>
      <c r="AD6" s="21" t="str">
        <f t="shared" si="4"/>
        <v>-</v>
      </c>
      <c r="AE6" s="21">
        <f t="shared" si="4"/>
        <v>88.54</v>
      </c>
      <c r="AF6" s="21">
        <f t="shared" si="4"/>
        <v>84.34</v>
      </c>
      <c r="AG6" s="21">
        <f t="shared" si="4"/>
        <v>84.44</v>
      </c>
      <c r="AH6" s="21">
        <f t="shared" si="4"/>
        <v>87.21</v>
      </c>
      <c r="AI6" s="20" t="str">
        <f>IF(AI7="","",IF(AI7="-","【-】","【"&amp;SUBSTITUTE(TEXT(AI7,"#,##0.00"),"-","△")&amp;"】"))</f>
        <v>【85.76】</v>
      </c>
      <c r="AJ6" s="21" t="str">
        <f>IF(AJ7="",NA(),AJ7)</f>
        <v>-</v>
      </c>
      <c r="AK6" s="21">
        <f t="shared" ref="AK6:AS6" si="5">IF(AK7="",NA(),AK7)</f>
        <v>152.65</v>
      </c>
      <c r="AL6" s="21">
        <f t="shared" si="5"/>
        <v>350.72</v>
      </c>
      <c r="AM6" s="21">
        <f t="shared" si="5"/>
        <v>525.49</v>
      </c>
      <c r="AN6" s="21">
        <f t="shared" si="5"/>
        <v>701.36</v>
      </c>
      <c r="AO6" s="21" t="str">
        <f t="shared" si="5"/>
        <v>-</v>
      </c>
      <c r="AP6" s="21">
        <f t="shared" si="5"/>
        <v>1351.99</v>
      </c>
      <c r="AQ6" s="21">
        <f t="shared" si="5"/>
        <v>1369.17</v>
      </c>
      <c r="AR6" s="21">
        <f t="shared" si="5"/>
        <v>1482.59</v>
      </c>
      <c r="AS6" s="21">
        <f t="shared" si="5"/>
        <v>1202.49</v>
      </c>
      <c r="AT6" s="20" t="str">
        <f>IF(AT7="","",IF(AT7="-","【-】","【"&amp;SUBSTITUTE(TEXT(AT7,"#,##0.00"),"-","△")&amp;"】"))</f>
        <v>【1,317.55】</v>
      </c>
      <c r="AU6" s="21" t="str">
        <f>IF(AU7="",NA(),AU7)</f>
        <v>-</v>
      </c>
      <c r="AV6" s="21">
        <f t="shared" ref="AV6:BD6" si="6">IF(AV7="",NA(),AV7)</f>
        <v>-88.75</v>
      </c>
      <c r="AW6" s="21">
        <f t="shared" si="6"/>
        <v>-191.28</v>
      </c>
      <c r="AX6" s="21">
        <f t="shared" si="6"/>
        <v>-311</v>
      </c>
      <c r="AY6" s="21">
        <f t="shared" si="6"/>
        <v>-395.39</v>
      </c>
      <c r="AZ6" s="21" t="str">
        <f t="shared" si="6"/>
        <v>-</v>
      </c>
      <c r="BA6" s="21">
        <f t="shared" si="6"/>
        <v>205.9</v>
      </c>
      <c r="BB6" s="21">
        <f t="shared" si="6"/>
        <v>193.81</v>
      </c>
      <c r="BC6" s="21">
        <f t="shared" si="6"/>
        <v>197.34</v>
      </c>
      <c r="BD6" s="21">
        <f t="shared" si="6"/>
        <v>54.09</v>
      </c>
      <c r="BE6" s="20" t="str">
        <f>IF(BE7="","",IF(BE7="-","【-】","【"&amp;SUBSTITUTE(TEXT(BE7,"#,##0.00"),"-","△")&amp;"】"))</f>
        <v>【182.21】</v>
      </c>
      <c r="BF6" s="21" t="str">
        <f>IF(BF7="",NA(),BF7)</f>
        <v>-</v>
      </c>
      <c r="BG6" s="21">
        <f t="shared" ref="BG6:BO6" si="7">IF(BG7="",NA(),BG7)</f>
        <v>152.80000000000001</v>
      </c>
      <c r="BH6" s="21">
        <f t="shared" si="7"/>
        <v>58.86</v>
      </c>
      <c r="BI6" s="21">
        <f t="shared" si="7"/>
        <v>12.17</v>
      </c>
      <c r="BJ6" s="21">
        <f t="shared" si="7"/>
        <v>93.63</v>
      </c>
      <c r="BK6" s="21" t="str">
        <f t="shared" si="7"/>
        <v>-</v>
      </c>
      <c r="BL6" s="21">
        <f t="shared" si="7"/>
        <v>126.26</v>
      </c>
      <c r="BM6" s="21">
        <f t="shared" si="7"/>
        <v>113.17</v>
      </c>
      <c r="BN6" s="21">
        <f t="shared" si="7"/>
        <v>160.77000000000001</v>
      </c>
      <c r="BO6" s="21">
        <f t="shared" si="7"/>
        <v>142.38</v>
      </c>
      <c r="BP6" s="20" t="str">
        <f>IF(BP7="","",IF(BP7="-","【-】","【"&amp;SUBSTITUTE(TEXT(BP7,"#,##0.00"),"-","△")&amp;"】"))</f>
        <v>【153.64】</v>
      </c>
      <c r="BQ6" s="21" t="str">
        <f>IF(BQ7="",NA(),BQ7)</f>
        <v>-</v>
      </c>
      <c r="BR6" s="21">
        <f t="shared" ref="BR6:BZ6" si="8">IF(BR7="",NA(),BR7)</f>
        <v>39.56</v>
      </c>
      <c r="BS6" s="21">
        <f t="shared" si="8"/>
        <v>37.94</v>
      </c>
      <c r="BT6" s="21">
        <f t="shared" si="8"/>
        <v>36.25</v>
      </c>
      <c r="BU6" s="21">
        <f t="shared" si="8"/>
        <v>34.090000000000003</v>
      </c>
      <c r="BV6" s="21" t="str">
        <f t="shared" si="8"/>
        <v>-</v>
      </c>
      <c r="BW6" s="21">
        <f t="shared" si="8"/>
        <v>35.869999999999997</v>
      </c>
      <c r="BX6" s="21">
        <f t="shared" si="8"/>
        <v>31.6</v>
      </c>
      <c r="BY6" s="21">
        <f t="shared" si="8"/>
        <v>30.19</v>
      </c>
      <c r="BZ6" s="21">
        <f t="shared" si="8"/>
        <v>27.52</v>
      </c>
      <c r="CA6" s="20" t="str">
        <f>IF(CA7="","",IF(CA7="-","【-】","【"&amp;SUBSTITUTE(TEXT(CA7,"#,##0.00"),"-","△")&amp;"】"))</f>
        <v>【28.95】</v>
      </c>
      <c r="CB6" s="21" t="str">
        <f>IF(CB7="",NA(),CB7)</f>
        <v>-</v>
      </c>
      <c r="CC6" s="21">
        <f t="shared" ref="CC6:CK6" si="9">IF(CC7="",NA(),CC7)</f>
        <v>403.88</v>
      </c>
      <c r="CD6" s="21">
        <f t="shared" si="9"/>
        <v>423.11</v>
      </c>
      <c r="CE6" s="21">
        <f t="shared" si="9"/>
        <v>447.17</v>
      </c>
      <c r="CF6" s="21">
        <f t="shared" si="9"/>
        <v>473.66</v>
      </c>
      <c r="CG6" s="21" t="str">
        <f t="shared" si="9"/>
        <v>-</v>
      </c>
      <c r="CH6" s="21">
        <f t="shared" si="9"/>
        <v>528.78</v>
      </c>
      <c r="CI6" s="21">
        <f t="shared" si="9"/>
        <v>596.92999999999995</v>
      </c>
      <c r="CJ6" s="21">
        <f t="shared" si="9"/>
        <v>631.54999999999995</v>
      </c>
      <c r="CK6" s="21">
        <f t="shared" si="9"/>
        <v>659.63</v>
      </c>
      <c r="CL6" s="20" t="str">
        <f>IF(CL7="","",IF(CL7="-","【-】","【"&amp;SUBSTITUTE(TEXT(CL7,"#,##0.00"),"-","△")&amp;"】"))</f>
        <v>【641.14】</v>
      </c>
      <c r="CM6" s="21" t="str">
        <f>IF(CM7="",NA(),CM7)</f>
        <v>-</v>
      </c>
      <c r="CN6" s="21">
        <f t="shared" ref="CN6:CV6" si="10">IF(CN7="",NA(),CN7)</f>
        <v>20.2</v>
      </c>
      <c r="CO6" s="21">
        <f t="shared" si="10"/>
        <v>18.18</v>
      </c>
      <c r="CP6" s="21">
        <f t="shared" si="10"/>
        <v>20.2</v>
      </c>
      <c r="CQ6" s="21">
        <f t="shared" si="10"/>
        <v>20.2</v>
      </c>
      <c r="CR6" s="21" t="str">
        <f t="shared" si="10"/>
        <v>-</v>
      </c>
      <c r="CS6" s="21">
        <f t="shared" si="10"/>
        <v>26.11</v>
      </c>
      <c r="CT6" s="21">
        <f t="shared" si="10"/>
        <v>24.44</v>
      </c>
      <c r="CU6" s="21">
        <f t="shared" si="10"/>
        <v>25.16</v>
      </c>
      <c r="CV6" s="21">
        <f t="shared" si="10"/>
        <v>26.69</v>
      </c>
      <c r="CW6" s="20" t="str">
        <f>IF(CW7="","",IF(CW7="-","【-】","【"&amp;SUBSTITUTE(TEXT(CW7,"#,##0.00"),"-","△")&amp;"】"))</f>
        <v>【27.23】</v>
      </c>
      <c r="CX6" s="21" t="str">
        <f>IF(CX7="",NA(),CX7)</f>
        <v>-</v>
      </c>
      <c r="CY6" s="21">
        <f t="shared" ref="CY6:DG6" si="11">IF(CY7="",NA(),CY7)</f>
        <v>82.32</v>
      </c>
      <c r="CZ6" s="21">
        <f t="shared" si="11"/>
        <v>84.24</v>
      </c>
      <c r="DA6" s="21">
        <f t="shared" si="11"/>
        <v>86.25</v>
      </c>
      <c r="DB6" s="21">
        <f t="shared" si="11"/>
        <v>87.1</v>
      </c>
      <c r="DC6" s="21" t="str">
        <f t="shared" si="11"/>
        <v>-</v>
      </c>
      <c r="DD6" s="21">
        <f t="shared" si="11"/>
        <v>94.97</v>
      </c>
      <c r="DE6" s="21">
        <f t="shared" si="11"/>
        <v>95.52</v>
      </c>
      <c r="DF6" s="21">
        <f t="shared" si="11"/>
        <v>95.65</v>
      </c>
      <c r="DG6" s="21">
        <f t="shared" si="11"/>
        <v>94.53</v>
      </c>
      <c r="DH6" s="20" t="str">
        <f>IF(DH7="","",IF(DH7="-","【-】","【"&amp;SUBSTITUTE(TEXT(DH7,"#,##0.00"),"-","△")&amp;"】"))</f>
        <v>【95.29】</v>
      </c>
      <c r="DI6" s="21" t="str">
        <f>IF(DI7="",NA(),DI7)</f>
        <v>-</v>
      </c>
      <c r="DJ6" s="21">
        <f t="shared" ref="DJ6:DR6" si="12">IF(DJ7="",NA(),DJ7)</f>
        <v>4.47</v>
      </c>
      <c r="DK6" s="21">
        <f t="shared" si="12"/>
        <v>8.7899999999999991</v>
      </c>
      <c r="DL6" s="21">
        <f t="shared" si="12"/>
        <v>12.8</v>
      </c>
      <c r="DM6" s="21">
        <f t="shared" si="12"/>
        <v>16.7</v>
      </c>
      <c r="DN6" s="21" t="str">
        <f t="shared" si="12"/>
        <v>-</v>
      </c>
      <c r="DO6" s="21">
        <f t="shared" si="12"/>
        <v>32.49</v>
      </c>
      <c r="DP6" s="21">
        <f t="shared" si="12"/>
        <v>33.799999999999997</v>
      </c>
      <c r="DQ6" s="21">
        <f t="shared" si="12"/>
        <v>36.31</v>
      </c>
      <c r="DR6" s="21">
        <f t="shared" si="12"/>
        <v>41.55</v>
      </c>
      <c r="DS6" s="20" t="str">
        <f>IF(DS7="","",IF(DS7="-","【-】","【"&amp;SUBSTITUTE(TEXT(DS7,"#,##0.00"),"-","△")&amp;"】"))</f>
        <v>【42.40】</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0">
        <f t="shared" si="14"/>
        <v>0</v>
      </c>
      <c r="EL6" s="20">
        <f t="shared" si="14"/>
        <v>0</v>
      </c>
      <c r="EM6" s="20">
        <f t="shared" si="14"/>
        <v>0</v>
      </c>
      <c r="EN6" s="20">
        <f t="shared" si="14"/>
        <v>0</v>
      </c>
      <c r="EO6" s="20" t="str">
        <f>IF(EO7="","",IF(EO7="-","【-】","【"&amp;SUBSTITUTE(TEXT(EO7,"#,##0.00"),"-","△")&amp;"】"))</f>
        <v>【0.00】</v>
      </c>
    </row>
    <row r="7" spans="1:148" s="22" customFormat="1" x14ac:dyDescent="0.15">
      <c r="A7" s="14"/>
      <c r="B7" s="23">
        <v>2023</v>
      </c>
      <c r="C7" s="23">
        <v>52108</v>
      </c>
      <c r="D7" s="23">
        <v>46</v>
      </c>
      <c r="E7" s="23">
        <v>17</v>
      </c>
      <c r="F7" s="23">
        <v>8</v>
      </c>
      <c r="G7" s="23">
        <v>0</v>
      </c>
      <c r="H7" s="23" t="s">
        <v>96</v>
      </c>
      <c r="I7" s="23" t="s">
        <v>97</v>
      </c>
      <c r="J7" s="23" t="s">
        <v>98</v>
      </c>
      <c r="K7" s="23" t="s">
        <v>99</v>
      </c>
      <c r="L7" s="23" t="s">
        <v>100</v>
      </c>
      <c r="M7" s="23" t="s">
        <v>101</v>
      </c>
      <c r="N7" s="24" t="s">
        <v>102</v>
      </c>
      <c r="O7" s="24">
        <v>89.09</v>
      </c>
      <c r="P7" s="24">
        <v>0.22</v>
      </c>
      <c r="Q7" s="24">
        <v>100</v>
      </c>
      <c r="R7" s="24">
        <v>3333</v>
      </c>
      <c r="S7" s="24">
        <v>71723</v>
      </c>
      <c r="T7" s="24">
        <v>1209.5899999999999</v>
      </c>
      <c r="U7" s="24">
        <v>59.3</v>
      </c>
      <c r="V7" s="24">
        <v>155</v>
      </c>
      <c r="W7" s="24">
        <v>0.23</v>
      </c>
      <c r="X7" s="24">
        <v>673.91</v>
      </c>
      <c r="Y7" s="24" t="s">
        <v>102</v>
      </c>
      <c r="Z7" s="24">
        <v>81.88</v>
      </c>
      <c r="AA7" s="24">
        <v>76.099999999999994</v>
      </c>
      <c r="AB7" s="24">
        <v>78.599999999999994</v>
      </c>
      <c r="AC7" s="24">
        <v>75.8</v>
      </c>
      <c r="AD7" s="24" t="s">
        <v>102</v>
      </c>
      <c r="AE7" s="24">
        <v>88.54</v>
      </c>
      <c r="AF7" s="24">
        <v>84.34</v>
      </c>
      <c r="AG7" s="24">
        <v>84.44</v>
      </c>
      <c r="AH7" s="24">
        <v>87.21</v>
      </c>
      <c r="AI7" s="24">
        <v>85.76</v>
      </c>
      <c r="AJ7" s="24" t="s">
        <v>102</v>
      </c>
      <c r="AK7" s="24">
        <v>152.65</v>
      </c>
      <c r="AL7" s="24">
        <v>350.72</v>
      </c>
      <c r="AM7" s="24">
        <v>525.49</v>
      </c>
      <c r="AN7" s="24">
        <v>701.36</v>
      </c>
      <c r="AO7" s="24" t="s">
        <v>102</v>
      </c>
      <c r="AP7" s="24">
        <v>1351.99</v>
      </c>
      <c r="AQ7" s="24">
        <v>1369.17</v>
      </c>
      <c r="AR7" s="24">
        <v>1482.59</v>
      </c>
      <c r="AS7" s="24">
        <v>1202.49</v>
      </c>
      <c r="AT7" s="24">
        <v>1317.55</v>
      </c>
      <c r="AU7" s="24" t="s">
        <v>102</v>
      </c>
      <c r="AV7" s="24">
        <v>-88.75</v>
      </c>
      <c r="AW7" s="24">
        <v>-191.28</v>
      </c>
      <c r="AX7" s="24">
        <v>-311</v>
      </c>
      <c r="AY7" s="24">
        <v>-395.39</v>
      </c>
      <c r="AZ7" s="24" t="s">
        <v>102</v>
      </c>
      <c r="BA7" s="24">
        <v>205.9</v>
      </c>
      <c r="BB7" s="24">
        <v>193.81</v>
      </c>
      <c r="BC7" s="24">
        <v>197.34</v>
      </c>
      <c r="BD7" s="24">
        <v>54.09</v>
      </c>
      <c r="BE7" s="24">
        <v>182.21</v>
      </c>
      <c r="BF7" s="24" t="s">
        <v>102</v>
      </c>
      <c r="BG7" s="24">
        <v>152.80000000000001</v>
      </c>
      <c r="BH7" s="24">
        <v>58.86</v>
      </c>
      <c r="BI7" s="24">
        <v>12.17</v>
      </c>
      <c r="BJ7" s="24">
        <v>93.63</v>
      </c>
      <c r="BK7" s="24" t="s">
        <v>102</v>
      </c>
      <c r="BL7" s="24">
        <v>126.26</v>
      </c>
      <c r="BM7" s="24">
        <v>113.17</v>
      </c>
      <c r="BN7" s="24">
        <v>160.77000000000001</v>
      </c>
      <c r="BO7" s="24">
        <v>142.38</v>
      </c>
      <c r="BP7" s="24">
        <v>153.63999999999999</v>
      </c>
      <c r="BQ7" s="24" t="s">
        <v>102</v>
      </c>
      <c r="BR7" s="24">
        <v>39.56</v>
      </c>
      <c r="BS7" s="24">
        <v>37.94</v>
      </c>
      <c r="BT7" s="24">
        <v>36.25</v>
      </c>
      <c r="BU7" s="24">
        <v>34.090000000000003</v>
      </c>
      <c r="BV7" s="24" t="s">
        <v>102</v>
      </c>
      <c r="BW7" s="24">
        <v>35.869999999999997</v>
      </c>
      <c r="BX7" s="24">
        <v>31.6</v>
      </c>
      <c r="BY7" s="24">
        <v>30.19</v>
      </c>
      <c r="BZ7" s="24">
        <v>27.52</v>
      </c>
      <c r="CA7" s="24">
        <v>28.95</v>
      </c>
      <c r="CB7" s="24" t="s">
        <v>102</v>
      </c>
      <c r="CC7" s="24">
        <v>403.88</v>
      </c>
      <c r="CD7" s="24">
        <v>423.11</v>
      </c>
      <c r="CE7" s="24">
        <v>447.17</v>
      </c>
      <c r="CF7" s="24">
        <v>473.66</v>
      </c>
      <c r="CG7" s="24" t="s">
        <v>102</v>
      </c>
      <c r="CH7" s="24">
        <v>528.78</v>
      </c>
      <c r="CI7" s="24">
        <v>596.92999999999995</v>
      </c>
      <c r="CJ7" s="24">
        <v>631.54999999999995</v>
      </c>
      <c r="CK7" s="24">
        <v>659.63</v>
      </c>
      <c r="CL7" s="24">
        <v>641.14</v>
      </c>
      <c r="CM7" s="24" t="s">
        <v>102</v>
      </c>
      <c r="CN7" s="24">
        <v>20.2</v>
      </c>
      <c r="CO7" s="24">
        <v>18.18</v>
      </c>
      <c r="CP7" s="24">
        <v>20.2</v>
      </c>
      <c r="CQ7" s="24">
        <v>20.2</v>
      </c>
      <c r="CR7" s="24" t="s">
        <v>102</v>
      </c>
      <c r="CS7" s="24">
        <v>26.11</v>
      </c>
      <c r="CT7" s="24">
        <v>24.44</v>
      </c>
      <c r="CU7" s="24">
        <v>25.16</v>
      </c>
      <c r="CV7" s="24">
        <v>26.69</v>
      </c>
      <c r="CW7" s="24">
        <v>27.23</v>
      </c>
      <c r="CX7" s="24" t="s">
        <v>102</v>
      </c>
      <c r="CY7" s="24">
        <v>82.32</v>
      </c>
      <c r="CZ7" s="24">
        <v>84.24</v>
      </c>
      <c r="DA7" s="24">
        <v>86.25</v>
      </c>
      <c r="DB7" s="24">
        <v>87.1</v>
      </c>
      <c r="DC7" s="24" t="s">
        <v>102</v>
      </c>
      <c r="DD7" s="24">
        <v>94.97</v>
      </c>
      <c r="DE7" s="24">
        <v>95.52</v>
      </c>
      <c r="DF7" s="24">
        <v>95.65</v>
      </c>
      <c r="DG7" s="24">
        <v>94.53</v>
      </c>
      <c r="DH7" s="24">
        <v>95.29</v>
      </c>
      <c r="DI7" s="24" t="s">
        <v>102</v>
      </c>
      <c r="DJ7" s="24">
        <v>4.47</v>
      </c>
      <c r="DK7" s="24">
        <v>8.7899999999999991</v>
      </c>
      <c r="DL7" s="24">
        <v>12.8</v>
      </c>
      <c r="DM7" s="24">
        <v>16.7</v>
      </c>
      <c r="DN7" s="24" t="s">
        <v>102</v>
      </c>
      <c r="DO7" s="24">
        <v>32.49</v>
      </c>
      <c r="DP7" s="24">
        <v>33.799999999999997</v>
      </c>
      <c r="DQ7" s="24">
        <v>36.31</v>
      </c>
      <c r="DR7" s="24">
        <v>41.55</v>
      </c>
      <c r="DS7" s="24">
        <v>42.4</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113</v>
      </c>
      <c r="F13" t="s">
        <v>110</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cp:lastPrinted>2025-01-28T08:43:11Z</cp:lastPrinted>
  <dcterms:created xsi:type="dcterms:W3CDTF">2025-01-24T07:22:38Z</dcterms:created>
  <dcterms:modified xsi:type="dcterms:W3CDTF">2025-01-28T08:43:14Z</dcterms:modified>
  <cp:category/>
</cp:coreProperties>
</file>