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5年度決算】R7.1経営比較分析表\03_提出\"/>
    </mc:Choice>
  </mc:AlternateContent>
  <xr:revisionPtr revIDLastSave="0" documentId="13_ncr:1_{0D13942A-D890-457E-8DCB-EE3FEFA3CBEA}" xr6:coauthVersionLast="36" xr6:coauthVersionMax="36" xr10:uidLastSave="{00000000-0000-0000-0000-000000000000}"/>
  <workbookProtection workbookAlgorithmName="SHA-512" workbookHashValue="AQmAUKKtzmnwOa0tn+s/CsNNAynQxkhOmVTuc26PxkQPOaB5hhJh26j7xyZB69t9ncJfg+FcXGXIsvVul1aXGg==" workbookSaltValue="C2FabryrOMoUFuJAiFEu3Q==" workbookSpinCount="100000" lockStructure="1"/>
  <bookViews>
    <workbookView xWindow="0" yWindow="0" windowWidth="28800" windowHeight="13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AT10" i="4"/>
  <c r="AL10" i="4"/>
  <c r="I10" i="4"/>
  <c r="P8" i="4"/>
  <c r="I8" i="4"/>
</calcChain>
</file>

<file path=xl/sharedStrings.xml><?xml version="1.0" encoding="utf-8"?>
<sst xmlns="http://schemas.openxmlformats.org/spreadsheetml/2006/main" count="271" uniqueCount="116">
  <si>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</si>
  <si>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</si>
  <si>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</si>
  <si>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</si>
  <si>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</si>
  <si>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</si>
  <si>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</si>
  <si>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</si>
  <si>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</si>
  <si>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</si>
  <si>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</si>
  <si>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</si>
  <si>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</si>
  <si>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</si>
  <si>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</si>
  <si>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</si>
  <si>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</si>
  <si>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</si>
  <si>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</si>
  <si>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</si>
  <si>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</si>
  <si>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</si>
  <si>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</si>
  <si>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</si>
  <si>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</si>
  <si>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</si>
  <si>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</si>
  <si>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</si>
  <si>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</si>
  <si>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</si>
  <si>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</si>
  <si>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</si>
  <si>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</si>
  <si>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</si>
  <si>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</si>
  <si>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</si>
  <si>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</si>
  <si>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</si>
  <si>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</si>
  <si>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</si>
  <si>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</si>
  <si>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</si>
  <si>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</si>
  <si>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</si>
  <si>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</si>
  <si>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</si>
  <si>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</si>
  <si>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</si>
  <si>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</si>
  <si>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</si>
  <si>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</si>
  <si>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</si>
  <si>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</si>
  <si>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</si>
  <si>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</si>
  <si>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</si>
  <si>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</si>
  <si>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</si>
  <si>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</si>
  <si>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</si>
  <si>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</si>
  <si>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</si>
  <si>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</si>
  <si>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</si>
  <si>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</si>
  <si>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</si>
  <si>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</si>
  <si>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</si>
  <si>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</si>
  <si>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</si>
  <si>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</si>
  <si>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</si>
  <si>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</si>
  <si>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</si>
  <si>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</si>
  <si>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</si>
  <si>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</si>
  <si>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</si>
  <si>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</si>
  <si>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</si>
  <si>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</si>
  <si>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</si>
  <si>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</si>
  <si>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</si>
  <si>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</si>
  <si>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</si>
  <si>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</si>
  <si>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</si>
  <si>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</si>
  <si>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</si>
  <si>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</si>
  <si>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</si>
  <si>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</si>
  <si>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</si>
  <si>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</si>
  <si>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</si>
  <si>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</si>
  <si>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</si>
  <si>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</si>
  <si>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</si>
  <si>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</si>
  <si>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</si>
  <si>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</si>
  <si>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</si>
  <si>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</si>
  <si>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</si>
  <si>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</si>
  <si>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</si>
  <si>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</si>
  <si>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</si>
  <si>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</si>
  <si>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</si>
  <si>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</si>
  <si>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①②100%を下回り単年度収支が赤字であり、累積欠損金が増加した。一般会計から多額の繰入をしているが、経常費用を賄えていない状況にあり、より一層の経費削減、収入確保に努める必要がある。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⑦⑧排水設備工事に対する補助金交付や広報掲載等を行い水洗化率向上に努める。</t>
    <rPh sb="22" eb="26">
      <t>ルイセキケッソン</t>
    </rPh>
    <rPh sb="26" eb="27">
      <t>キン</t>
    </rPh>
    <rPh sb="28" eb="30">
      <t>ゾウカ</t>
    </rPh>
    <phoneticPr fontId="4"/>
  </si>
  <si>
    <t>　将来の改築等を見据え財源を確保しつつ、投資計画に沿った更新を行う必要がある。</t>
    <phoneticPr fontId="4"/>
  </si>
  <si>
    <t xml:space="preserve"> 人口減少社会を迎え使用料の増加は見込めない状況にあるため、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</si>
</sst>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95C-42B7-98CD-00192869D2E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95C-42B7-98CD-00192869D2E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52.73</c:v>
                </c:pt>
                <c:pt idx="2">
                  <c:v>49.7</c:v>
                </c:pt>
                <c:pt idx="3">
                  <c:v>48.48</c:v>
                </c:pt>
                <c:pt idx="4">
                  <c:v>47.27</c:v>
                </c:pt>
              </c:numCache>
            </c:numRef>
          </c:val>
          <c:extLst>
            <c:ext xmlns:c16="http://schemas.microsoft.com/office/drawing/2014/chart" uri="{C3380CC4-5D6E-409C-BE32-E72D297353CC}">
              <c16:uniqueId val="{00000000-0751-42DF-B461-1534B234AD3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56.45</c:v>
                </c:pt>
                <c:pt idx="2">
                  <c:v>56.52</c:v>
                </c:pt>
                <c:pt idx="3">
                  <c:v>88.45</c:v>
                </c:pt>
                <c:pt idx="4">
                  <c:v>54.08</c:v>
                </c:pt>
              </c:numCache>
            </c:numRef>
          </c:val>
          <c:smooth val="0"/>
          <c:extLst>
            <c:ext xmlns:c16="http://schemas.microsoft.com/office/drawing/2014/chart" uri="{C3380CC4-5D6E-409C-BE32-E72D297353CC}">
              <c16:uniqueId val="{00000001-0751-42DF-B461-1534B234AD3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92.27</c:v>
                </c:pt>
                <c:pt idx="3">
                  <c:v>94.6</c:v>
                </c:pt>
                <c:pt idx="4">
                  <c:v>99.11</c:v>
                </c:pt>
              </c:numCache>
            </c:numRef>
          </c:val>
          <c:extLst>
            <c:ext xmlns:c16="http://schemas.microsoft.com/office/drawing/2014/chart" uri="{C3380CC4-5D6E-409C-BE32-E72D297353CC}">
              <c16:uniqueId val="{00000000-033D-448D-8E8C-0D8169599DF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54.99</c:v>
                </c:pt>
                <c:pt idx="2">
                  <c:v>88.43</c:v>
                </c:pt>
                <c:pt idx="3">
                  <c:v>90.34</c:v>
                </c:pt>
                <c:pt idx="4">
                  <c:v>90.57</c:v>
                </c:pt>
              </c:numCache>
            </c:numRef>
          </c:val>
          <c:smooth val="0"/>
          <c:extLst>
            <c:ext xmlns:c16="http://schemas.microsoft.com/office/drawing/2014/chart" uri="{C3380CC4-5D6E-409C-BE32-E72D297353CC}">
              <c16:uniqueId val="{00000001-033D-448D-8E8C-0D8169599DF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83.62</c:v>
                </c:pt>
                <c:pt idx="2">
                  <c:v>77.63</c:v>
                </c:pt>
                <c:pt idx="3">
                  <c:v>75.069999999999993</c:v>
                </c:pt>
                <c:pt idx="4">
                  <c:v>71.709999999999994</c:v>
                </c:pt>
              </c:numCache>
            </c:numRef>
          </c:val>
          <c:extLst>
            <c:ext xmlns:c16="http://schemas.microsoft.com/office/drawing/2014/chart" uri="{C3380CC4-5D6E-409C-BE32-E72D297353CC}">
              <c16:uniqueId val="{00000000-B7CB-4F03-833F-8AB67EE1545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95.33</c:v>
                </c:pt>
                <c:pt idx="2">
                  <c:v>100.41</c:v>
                </c:pt>
                <c:pt idx="3">
                  <c:v>100.17</c:v>
                </c:pt>
                <c:pt idx="4">
                  <c:v>96.95</c:v>
                </c:pt>
              </c:numCache>
            </c:numRef>
          </c:val>
          <c:smooth val="0"/>
          <c:extLst>
            <c:ext xmlns:c16="http://schemas.microsoft.com/office/drawing/2014/chart" uri="{C3380CC4-5D6E-409C-BE32-E72D297353CC}">
              <c16:uniqueId val="{00000001-B7CB-4F03-833F-8AB67EE1545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5.19</c:v>
                </c:pt>
                <c:pt idx="2">
                  <c:v>10.38</c:v>
                </c:pt>
                <c:pt idx="3">
                  <c:v>15.58</c:v>
                </c:pt>
                <c:pt idx="4">
                  <c:v>20.77</c:v>
                </c:pt>
              </c:numCache>
            </c:numRef>
          </c:val>
          <c:extLst>
            <c:ext xmlns:c16="http://schemas.microsoft.com/office/drawing/2014/chart" uri="{C3380CC4-5D6E-409C-BE32-E72D297353CC}">
              <c16:uniqueId val="{00000000-62FC-4550-9745-F67062763F7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15.4</c:v>
                </c:pt>
                <c:pt idx="2">
                  <c:v>21.02</c:v>
                </c:pt>
                <c:pt idx="3">
                  <c:v>24.31</c:v>
                </c:pt>
                <c:pt idx="4">
                  <c:v>26.92</c:v>
                </c:pt>
              </c:numCache>
            </c:numRef>
          </c:val>
          <c:smooth val="0"/>
          <c:extLst>
            <c:ext xmlns:c16="http://schemas.microsoft.com/office/drawing/2014/chart" uri="{C3380CC4-5D6E-409C-BE32-E72D297353CC}">
              <c16:uniqueId val="{00000001-62FC-4550-9745-F67062763F7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499-4C25-A482-6D04112A9B7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499-4C25-A482-6D04112A9B7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48.96</c:v>
                </c:pt>
                <c:pt idx="2">
                  <c:v>124.65</c:v>
                </c:pt>
                <c:pt idx="3">
                  <c:v>212.98</c:v>
                </c:pt>
                <c:pt idx="4">
                  <c:v>324.49</c:v>
                </c:pt>
              </c:numCache>
            </c:numRef>
          </c:val>
          <c:extLst>
            <c:ext xmlns:c16="http://schemas.microsoft.com/office/drawing/2014/chart" uri="{C3380CC4-5D6E-409C-BE32-E72D297353CC}">
              <c16:uniqueId val="{00000000-3DF1-4E7E-9AED-8C19F44DCB2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162.82</c:v>
                </c:pt>
                <c:pt idx="2">
                  <c:v>83.92</c:v>
                </c:pt>
                <c:pt idx="3">
                  <c:v>89.31</c:v>
                </c:pt>
                <c:pt idx="4">
                  <c:v>91.33</c:v>
                </c:pt>
              </c:numCache>
            </c:numRef>
          </c:val>
          <c:smooth val="0"/>
          <c:extLst>
            <c:ext xmlns:c16="http://schemas.microsoft.com/office/drawing/2014/chart" uri="{C3380CC4-5D6E-409C-BE32-E72D297353CC}">
              <c16:uniqueId val="{00000001-3DF1-4E7E-9AED-8C19F44DCB2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-44.03</c:v>
                </c:pt>
                <c:pt idx="2">
                  <c:v>-110.94</c:v>
                </c:pt>
                <c:pt idx="3">
                  <c:v>-183.83</c:v>
                </c:pt>
                <c:pt idx="4">
                  <c:v>-259.23</c:v>
                </c:pt>
              </c:numCache>
            </c:numRef>
          </c:val>
          <c:extLst>
            <c:ext xmlns:c16="http://schemas.microsoft.com/office/drawing/2014/chart" uri="{C3380CC4-5D6E-409C-BE32-E72D297353CC}">
              <c16:uniqueId val="{00000000-FBB7-4189-87C7-4285D93CA93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125.61</c:v>
                </c:pt>
                <c:pt idx="2">
                  <c:v>122.71</c:v>
                </c:pt>
                <c:pt idx="3">
                  <c:v>138.19999999999999</c:v>
                </c:pt>
                <c:pt idx="4">
                  <c:v>126.97</c:v>
                </c:pt>
              </c:numCache>
            </c:numRef>
          </c:val>
          <c:smooth val="0"/>
          <c:extLst>
            <c:ext xmlns:c16="http://schemas.microsoft.com/office/drawing/2014/chart" uri="{C3380CC4-5D6E-409C-BE32-E72D297353CC}">
              <c16:uniqueId val="{00000001-FBB7-4189-87C7-4285D93CA93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126.61</c:v>
                </c:pt>
                <c:pt idx="2">
                  <c:v>55.56</c:v>
                </c:pt>
                <c:pt idx="3">
                  <c:v>12.42</c:v>
                </c:pt>
                <c:pt idx="4">
                  <c:v>110.08</c:v>
                </c:pt>
              </c:numCache>
            </c:numRef>
          </c:val>
          <c:extLst>
            <c:ext xmlns:c16="http://schemas.microsoft.com/office/drawing/2014/chart" uri="{C3380CC4-5D6E-409C-BE32-E72D297353CC}">
              <c16:uniqueId val="{00000000-2F2E-40FF-BF5D-37A71C247D0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398.42</c:v>
                </c:pt>
                <c:pt idx="2">
                  <c:v>294.08999999999997</c:v>
                </c:pt>
                <c:pt idx="3">
                  <c:v>294.08999999999997</c:v>
                </c:pt>
                <c:pt idx="4">
                  <c:v>338.47</c:v>
                </c:pt>
              </c:numCache>
            </c:numRef>
          </c:val>
          <c:smooth val="0"/>
          <c:extLst>
            <c:ext xmlns:c16="http://schemas.microsoft.com/office/drawing/2014/chart" uri="{C3380CC4-5D6E-409C-BE32-E72D297353CC}">
              <c16:uniqueId val="{00000001-2F2E-40FF-BF5D-37A71C247D0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67.13</c:v>
                </c:pt>
                <c:pt idx="2">
                  <c:v>59.56</c:v>
                </c:pt>
                <c:pt idx="3">
                  <c:v>53.68</c:v>
                </c:pt>
                <c:pt idx="4">
                  <c:v>49.08</c:v>
                </c:pt>
              </c:numCache>
            </c:numRef>
          </c:val>
          <c:extLst>
            <c:ext xmlns:c16="http://schemas.microsoft.com/office/drawing/2014/chart" uri="{C3380CC4-5D6E-409C-BE32-E72D297353CC}">
              <c16:uniqueId val="{00000000-B5DC-4ADA-8641-E1FD042915A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50.7</c:v>
                </c:pt>
                <c:pt idx="2">
                  <c:v>60</c:v>
                </c:pt>
                <c:pt idx="3">
                  <c:v>59.01</c:v>
                </c:pt>
                <c:pt idx="4">
                  <c:v>56.06</c:v>
                </c:pt>
              </c:numCache>
            </c:numRef>
          </c:val>
          <c:smooth val="0"/>
          <c:extLst>
            <c:ext xmlns:c16="http://schemas.microsoft.com/office/drawing/2014/chart" uri="{C3380CC4-5D6E-409C-BE32-E72D297353CC}">
              <c16:uniqueId val="{00000001-B5DC-4ADA-8641-E1FD042915A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236.58</c:v>
                </c:pt>
                <c:pt idx="2">
                  <c:v>267.20999999999998</c:v>
                </c:pt>
                <c:pt idx="3">
                  <c:v>296.81</c:v>
                </c:pt>
                <c:pt idx="4">
                  <c:v>321.11</c:v>
                </c:pt>
              </c:numCache>
            </c:numRef>
          </c:val>
          <c:extLst>
            <c:ext xmlns:c16="http://schemas.microsoft.com/office/drawing/2014/chart" uri="{C3380CC4-5D6E-409C-BE32-E72D297353CC}">
              <c16:uniqueId val="{00000000-951E-45B9-8885-6638B2D18C6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289.81</c:v>
                </c:pt>
                <c:pt idx="2">
                  <c:v>282.70999999999998</c:v>
                </c:pt>
                <c:pt idx="3">
                  <c:v>291.82</c:v>
                </c:pt>
                <c:pt idx="4">
                  <c:v>304.36</c:v>
                </c:pt>
              </c:numCache>
            </c:numRef>
          </c:val>
          <c:smooth val="0"/>
          <c:extLst>
            <c:ext xmlns:c16="http://schemas.microsoft.com/office/drawing/2014/chart" uri="{C3380CC4-5D6E-409C-BE32-E72D297353CC}">
              <c16:uniqueId val="{00000001-951E-45B9-8885-6638B2D18C6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由利本荘市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自治体職員</v>
      </c>
      <c r="AE8" s="66"/>
      <c r="AF8" s="66"/>
      <c r="AG8" s="66"/>
      <c r="AH8" s="66"/>
      <c r="AI8" s="66"/>
      <c r="AJ8" s="66"/>
      <c r="AK8" s="3"/>
      <c r="AL8" s="54">
        <f>データ!S6</f>
        <v>71723</v>
      </c>
      <c r="AM8" s="54"/>
      <c r="AN8" s="54"/>
      <c r="AO8" s="54"/>
      <c r="AP8" s="54"/>
      <c r="AQ8" s="54"/>
      <c r="AR8" s="54"/>
      <c r="AS8" s="54"/>
      <c r="AT8" s="53">
        <f>データ!T6</f>
        <v>1209.5899999999999</v>
      </c>
      <c r="AU8" s="53"/>
      <c r="AV8" s="53"/>
      <c r="AW8" s="53"/>
      <c r="AX8" s="53"/>
      <c r="AY8" s="53"/>
      <c r="AZ8" s="53"/>
      <c r="BA8" s="53"/>
      <c r="BB8" s="53">
        <f>データ!U6</f>
        <v>59.3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32.69</v>
      </c>
      <c r="J10" s="53"/>
      <c r="K10" s="53"/>
      <c r="L10" s="53"/>
      <c r="M10" s="53"/>
      <c r="N10" s="53"/>
      <c r="O10" s="53"/>
      <c r="P10" s="53">
        <f>データ!P6</f>
        <v>0.47</v>
      </c>
      <c r="Q10" s="53"/>
      <c r="R10" s="53"/>
      <c r="S10" s="53"/>
      <c r="T10" s="53"/>
      <c r="U10" s="53"/>
      <c r="V10" s="53"/>
      <c r="W10" s="53">
        <f>データ!Q6</f>
        <v>100</v>
      </c>
      <c r="X10" s="53"/>
      <c r="Y10" s="53"/>
      <c r="Z10" s="53"/>
      <c r="AA10" s="53"/>
      <c r="AB10" s="53"/>
      <c r="AC10" s="53"/>
      <c r="AD10" s="54">
        <f>データ!R6</f>
        <v>3333</v>
      </c>
      <c r="AE10" s="54"/>
      <c r="AF10" s="54"/>
      <c r="AG10" s="54"/>
      <c r="AH10" s="54"/>
      <c r="AI10" s="54"/>
      <c r="AJ10" s="54"/>
      <c r="AK10" s="2"/>
      <c r="AL10" s="54">
        <f>データ!V6</f>
        <v>336</v>
      </c>
      <c r="AM10" s="54"/>
      <c r="AN10" s="54"/>
      <c r="AO10" s="54"/>
      <c r="AP10" s="54"/>
      <c r="AQ10" s="54"/>
      <c r="AR10" s="54"/>
      <c r="AS10" s="54"/>
      <c r="AT10" s="53">
        <f>データ!W6</f>
        <v>0.01</v>
      </c>
      <c r="AU10" s="53"/>
      <c r="AV10" s="53"/>
      <c r="AW10" s="53"/>
      <c r="AX10" s="53"/>
      <c r="AY10" s="53"/>
      <c r="AZ10" s="53"/>
      <c r="BA10" s="53"/>
      <c r="BB10" s="53">
        <f>データ!X6</f>
        <v>33600</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Q58LPU3wLjM+W/vo2k7MNaP1ObuRsixGiODcOMVQVfwMMBSAIWu9n8BWmmpSHke8aWdXaoLCvDlfrpIP7EbNag==" saltValue="pixk3JZaFwKUzoJSo9IKD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52108</v>
      </c>
      <c r="D6" s="19">
        <f t="shared" si="3"/>
        <v>46</v>
      </c>
      <c r="E6" s="19">
        <f t="shared" si="3"/>
        <v>18</v>
      </c>
      <c r="F6" s="19">
        <f t="shared" si="3"/>
        <v>0</v>
      </c>
      <c r="G6" s="19">
        <f t="shared" si="3"/>
        <v>0</v>
      </c>
      <c r="H6" s="19" t="str">
        <f t="shared" si="3"/>
        <v>秋田県　由利本荘市</v>
      </c>
      <c r="I6" s="19" t="str">
        <f t="shared" si="3"/>
        <v>法適用</v>
      </c>
      <c r="J6" s="19" t="str">
        <f t="shared" si="3"/>
        <v>下水道事業</v>
      </c>
      <c r="K6" s="19" t="str">
        <f t="shared" si="3"/>
        <v>特定地域生活排水処理</v>
      </c>
      <c r="L6" s="19" t="str">
        <f t="shared" si="3"/>
        <v>K2</v>
      </c>
      <c r="M6" s="19" t="str">
        <f t="shared" si="3"/>
        <v>自治体職員</v>
      </c>
      <c r="N6" s="20" t="str">
        <f t="shared" si="3"/>
        <v>-</v>
      </c>
      <c r="O6" s="20">
        <f t="shared" si="3"/>
        <v>32.69</v>
      </c>
      <c r="P6" s="20">
        <f t="shared" si="3"/>
        <v>0.47</v>
      </c>
      <c r="Q6" s="20">
        <f t="shared" si="3"/>
        <v>100</v>
      </c>
      <c r="R6" s="20">
        <f t="shared" si="3"/>
        <v>3333</v>
      </c>
      <c r="S6" s="20">
        <f t="shared" si="3"/>
        <v>71723</v>
      </c>
      <c r="T6" s="20">
        <f t="shared" si="3"/>
        <v>1209.5899999999999</v>
      </c>
      <c r="U6" s="20">
        <f t="shared" si="3"/>
        <v>59.3</v>
      </c>
      <c r="V6" s="20">
        <f t="shared" si="3"/>
        <v>336</v>
      </c>
      <c r="W6" s="20">
        <f t="shared" si="3"/>
        <v>0.01</v>
      </c>
      <c r="X6" s="20">
        <f t="shared" si="3"/>
        <v>33600</v>
      </c>
      <c r="Y6" s="21" t="str">
        <f>IF(Y7="",NA(),Y7)</f>
        <v>-</v>
      </c>
      <c r="Z6" s="21">
        <f t="shared" ref="Z6:AH6" si="4">IF(Z7="",NA(),Z7)</f>
        <v>83.62</v>
      </c>
      <c r="AA6" s="21">
        <f t="shared" si="4"/>
        <v>77.63</v>
      </c>
      <c r="AB6" s="21">
        <f t="shared" si="4"/>
        <v>75.069999999999993</v>
      </c>
      <c r="AC6" s="21">
        <f t="shared" si="4"/>
        <v>71.709999999999994</v>
      </c>
      <c r="AD6" s="21" t="str">
        <f t="shared" si="4"/>
        <v>-</v>
      </c>
      <c r="AE6" s="21">
        <f t="shared" si="4"/>
        <v>95.33</v>
      </c>
      <c r="AF6" s="21">
        <f t="shared" si="4"/>
        <v>100.41</v>
      </c>
      <c r="AG6" s="21">
        <f t="shared" si="4"/>
        <v>100.17</v>
      </c>
      <c r="AH6" s="21">
        <f t="shared" si="4"/>
        <v>96.95</v>
      </c>
      <c r="AI6" s="20" t="str">
        <f>IF(AI7="","",IF(AI7="-","【-】","【"&amp;SUBSTITUTE(TEXT(AI7,"#,##0.00"),"-","△")&amp;"】"))</f>
        <v>【96.62】</v>
      </c>
      <c r="AJ6" s="21" t="str">
        <f>IF(AJ7="",NA(),AJ7)</f>
        <v>-</v>
      </c>
      <c r="AK6" s="21">
        <f t="shared" ref="AK6:AS6" si="5">IF(AK7="",NA(),AK7)</f>
        <v>48.96</v>
      </c>
      <c r="AL6" s="21">
        <f t="shared" si="5"/>
        <v>124.65</v>
      </c>
      <c r="AM6" s="21">
        <f t="shared" si="5"/>
        <v>212.98</v>
      </c>
      <c r="AN6" s="21">
        <f t="shared" si="5"/>
        <v>324.49</v>
      </c>
      <c r="AO6" s="21" t="str">
        <f t="shared" si="5"/>
        <v>-</v>
      </c>
      <c r="AP6" s="21">
        <f t="shared" si="5"/>
        <v>162.82</v>
      </c>
      <c r="AQ6" s="21">
        <f t="shared" si="5"/>
        <v>83.92</v>
      </c>
      <c r="AR6" s="21">
        <f t="shared" si="5"/>
        <v>89.31</v>
      </c>
      <c r="AS6" s="21">
        <f t="shared" si="5"/>
        <v>91.33</v>
      </c>
      <c r="AT6" s="20" t="str">
        <f>IF(AT7="","",IF(AT7="-","【-】","【"&amp;SUBSTITUTE(TEXT(AT7,"#,##0.00"),"-","△")&amp;"】"))</f>
        <v>【111.69】</v>
      </c>
      <c r="AU6" s="21" t="str">
        <f>IF(AU7="",NA(),AU7)</f>
        <v>-</v>
      </c>
      <c r="AV6" s="21">
        <f t="shared" ref="AV6:BD6" si="6">IF(AV7="",NA(),AV7)</f>
        <v>-44.03</v>
      </c>
      <c r="AW6" s="21">
        <f t="shared" si="6"/>
        <v>-110.94</v>
      </c>
      <c r="AX6" s="21">
        <f t="shared" si="6"/>
        <v>-183.83</v>
      </c>
      <c r="AY6" s="21">
        <f t="shared" si="6"/>
        <v>-259.23</v>
      </c>
      <c r="AZ6" s="21" t="str">
        <f t="shared" si="6"/>
        <v>-</v>
      </c>
      <c r="BA6" s="21">
        <f t="shared" si="6"/>
        <v>125.61</v>
      </c>
      <c r="BB6" s="21">
        <f t="shared" si="6"/>
        <v>122.71</v>
      </c>
      <c r="BC6" s="21">
        <f t="shared" si="6"/>
        <v>138.19999999999999</v>
      </c>
      <c r="BD6" s="21">
        <f t="shared" si="6"/>
        <v>126.97</v>
      </c>
      <c r="BE6" s="20" t="str">
        <f>IF(BE7="","",IF(BE7="-","【-】","【"&amp;SUBSTITUTE(TEXT(BE7,"#,##0.00"),"-","△")&amp;"】"))</f>
        <v>【111.29】</v>
      </c>
      <c r="BF6" s="21" t="str">
        <f>IF(BF7="",NA(),BF7)</f>
        <v>-</v>
      </c>
      <c r="BG6" s="21">
        <f t="shared" ref="BG6:BO6" si="7">IF(BG7="",NA(),BG7)</f>
        <v>126.61</v>
      </c>
      <c r="BH6" s="21">
        <f t="shared" si="7"/>
        <v>55.56</v>
      </c>
      <c r="BI6" s="21">
        <f t="shared" si="7"/>
        <v>12.42</v>
      </c>
      <c r="BJ6" s="21">
        <f t="shared" si="7"/>
        <v>110.08</v>
      </c>
      <c r="BK6" s="21" t="str">
        <f t="shared" si="7"/>
        <v>-</v>
      </c>
      <c r="BL6" s="21">
        <f t="shared" si="7"/>
        <v>398.42</v>
      </c>
      <c r="BM6" s="21">
        <f t="shared" si="7"/>
        <v>294.08999999999997</v>
      </c>
      <c r="BN6" s="21">
        <f t="shared" si="7"/>
        <v>294.08999999999997</v>
      </c>
      <c r="BO6" s="21">
        <f t="shared" si="7"/>
        <v>338.47</v>
      </c>
      <c r="BP6" s="20" t="str">
        <f>IF(BP7="","",IF(BP7="-","【-】","【"&amp;SUBSTITUTE(TEXT(BP7,"#,##0.00"),"-","△")&amp;"】"))</f>
        <v>【349.83】</v>
      </c>
      <c r="BQ6" s="21" t="str">
        <f>IF(BQ7="",NA(),BQ7)</f>
        <v>-</v>
      </c>
      <c r="BR6" s="21">
        <f t="shared" ref="BR6:BZ6" si="8">IF(BR7="",NA(),BR7)</f>
        <v>67.13</v>
      </c>
      <c r="BS6" s="21">
        <f t="shared" si="8"/>
        <v>59.56</v>
      </c>
      <c r="BT6" s="21">
        <f t="shared" si="8"/>
        <v>53.68</v>
      </c>
      <c r="BU6" s="21">
        <f t="shared" si="8"/>
        <v>49.08</v>
      </c>
      <c r="BV6" s="21" t="str">
        <f t="shared" si="8"/>
        <v>-</v>
      </c>
      <c r="BW6" s="21">
        <f t="shared" si="8"/>
        <v>50.7</v>
      </c>
      <c r="BX6" s="21">
        <f t="shared" si="8"/>
        <v>60</v>
      </c>
      <c r="BY6" s="21">
        <f t="shared" si="8"/>
        <v>59.01</v>
      </c>
      <c r="BZ6" s="21">
        <f t="shared" si="8"/>
        <v>56.06</v>
      </c>
      <c r="CA6" s="20" t="str">
        <f>IF(CA7="","",IF(CA7="-","【-】","【"&amp;SUBSTITUTE(TEXT(CA7,"#,##0.00"),"-","△")&amp;"】"))</f>
        <v>【53.65】</v>
      </c>
      <c r="CB6" s="21" t="str">
        <f>IF(CB7="",NA(),CB7)</f>
        <v>-</v>
      </c>
      <c r="CC6" s="21">
        <f t="shared" ref="CC6:CK6" si="9">IF(CC7="",NA(),CC7)</f>
        <v>236.58</v>
      </c>
      <c r="CD6" s="21">
        <f t="shared" si="9"/>
        <v>267.20999999999998</v>
      </c>
      <c r="CE6" s="21">
        <f t="shared" si="9"/>
        <v>296.81</v>
      </c>
      <c r="CF6" s="21">
        <f t="shared" si="9"/>
        <v>321.11</v>
      </c>
      <c r="CG6" s="21" t="str">
        <f t="shared" si="9"/>
        <v>-</v>
      </c>
      <c r="CH6" s="21">
        <f t="shared" si="9"/>
        <v>289.81</v>
      </c>
      <c r="CI6" s="21">
        <f t="shared" si="9"/>
        <v>282.70999999999998</v>
      </c>
      <c r="CJ6" s="21">
        <f t="shared" si="9"/>
        <v>291.82</v>
      </c>
      <c r="CK6" s="21">
        <f t="shared" si="9"/>
        <v>304.36</v>
      </c>
      <c r="CL6" s="20" t="str">
        <f>IF(CL7="","",IF(CL7="-","【-】","【"&amp;SUBSTITUTE(TEXT(CL7,"#,##0.00"),"-","△")&amp;"】"))</f>
        <v>【307.86】</v>
      </c>
      <c r="CM6" s="21" t="str">
        <f>IF(CM7="",NA(),CM7)</f>
        <v>-</v>
      </c>
      <c r="CN6" s="21">
        <f t="shared" ref="CN6:CV6" si="10">IF(CN7="",NA(),CN7)</f>
        <v>52.73</v>
      </c>
      <c r="CO6" s="21">
        <f t="shared" si="10"/>
        <v>49.7</v>
      </c>
      <c r="CP6" s="21">
        <f t="shared" si="10"/>
        <v>48.48</v>
      </c>
      <c r="CQ6" s="21">
        <f t="shared" si="10"/>
        <v>47.27</v>
      </c>
      <c r="CR6" s="21" t="str">
        <f t="shared" si="10"/>
        <v>-</v>
      </c>
      <c r="CS6" s="21">
        <f t="shared" si="10"/>
        <v>56.45</v>
      </c>
      <c r="CT6" s="21">
        <f t="shared" si="10"/>
        <v>56.52</v>
      </c>
      <c r="CU6" s="21">
        <f t="shared" si="10"/>
        <v>88.45</v>
      </c>
      <c r="CV6" s="21">
        <f t="shared" si="10"/>
        <v>54.08</v>
      </c>
      <c r="CW6" s="20" t="str">
        <f>IF(CW7="","",IF(CW7="-","【-】","【"&amp;SUBSTITUTE(TEXT(CW7,"#,##0.00"),"-","△")&amp;"】"))</f>
        <v>【54.61】</v>
      </c>
      <c r="CX6" s="21" t="str">
        <f>IF(CX7="",NA(),CX7)</f>
        <v>-</v>
      </c>
      <c r="CY6" s="21">
        <f t="shared" ref="CY6:DG6" si="11">IF(CY7="",NA(),CY7)</f>
        <v>100</v>
      </c>
      <c r="CZ6" s="21">
        <f t="shared" si="11"/>
        <v>92.27</v>
      </c>
      <c r="DA6" s="21">
        <f t="shared" si="11"/>
        <v>94.6</v>
      </c>
      <c r="DB6" s="21">
        <f t="shared" si="11"/>
        <v>99.11</v>
      </c>
      <c r="DC6" s="21" t="str">
        <f t="shared" si="11"/>
        <v>-</v>
      </c>
      <c r="DD6" s="21">
        <f t="shared" si="11"/>
        <v>54.99</v>
      </c>
      <c r="DE6" s="21">
        <f t="shared" si="11"/>
        <v>88.43</v>
      </c>
      <c r="DF6" s="21">
        <f t="shared" si="11"/>
        <v>90.34</v>
      </c>
      <c r="DG6" s="21">
        <f t="shared" si="11"/>
        <v>90.57</v>
      </c>
      <c r="DH6" s="20" t="str">
        <f>IF(DH7="","",IF(DH7="-","【-】","【"&amp;SUBSTITUTE(TEXT(DH7,"#,##0.00"),"-","△")&amp;"】"))</f>
        <v>【85.31】</v>
      </c>
      <c r="DI6" s="21" t="str">
        <f>IF(DI7="",NA(),DI7)</f>
        <v>-</v>
      </c>
      <c r="DJ6" s="21">
        <f t="shared" ref="DJ6:DR6" si="12">IF(DJ7="",NA(),DJ7)</f>
        <v>5.19</v>
      </c>
      <c r="DK6" s="21">
        <f t="shared" si="12"/>
        <v>10.38</v>
      </c>
      <c r="DL6" s="21">
        <f t="shared" si="12"/>
        <v>15.58</v>
      </c>
      <c r="DM6" s="21">
        <f t="shared" si="12"/>
        <v>20.77</v>
      </c>
      <c r="DN6" s="21" t="str">
        <f t="shared" si="12"/>
        <v>-</v>
      </c>
      <c r="DO6" s="21">
        <f t="shared" si="12"/>
        <v>15.4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52108</v>
      </c>
      <c r="D7" s="23">
        <v>46</v>
      </c>
      <c r="E7" s="23">
        <v>18</v>
      </c>
      <c r="F7" s="23">
        <v>0</v>
      </c>
      <c r="G7" s="23">
        <v>0</v>
      </c>
      <c r="H7" s="23" t="s">
        <v>96</v>
      </c>
      <c r="I7" s="23" t="s">
        <v>97</v>
      </c>
      <c r="J7" s="23" t="s">
        <v>98</v>
      </c>
      <c r="K7" s="23" t="s">
        <v>99</v>
      </c>
      <c r="L7" s="23" t="s">
        <v>100</v>
      </c>
      <c r="M7" s="23" t="s">
        <v>101</v>
      </c>
      <c r="N7" s="24" t="s">
        <v>102</v>
      </c>
      <c r="O7" s="24">
        <v>32.69</v>
      </c>
      <c r="P7" s="24">
        <v>0.47</v>
      </c>
      <c r="Q7" s="24">
        <v>100</v>
      </c>
      <c r="R7" s="24">
        <v>3333</v>
      </c>
      <c r="S7" s="24">
        <v>71723</v>
      </c>
      <c r="T7" s="24">
        <v>1209.5899999999999</v>
      </c>
      <c r="U7" s="24">
        <v>59.3</v>
      </c>
      <c r="V7" s="24">
        <v>336</v>
      </c>
      <c r="W7" s="24">
        <v>0.01</v>
      </c>
      <c r="X7" s="24">
        <v>33600</v>
      </c>
      <c r="Y7" s="24" t="s">
        <v>102</v>
      </c>
      <c r="Z7" s="24">
        <v>83.62</v>
      </c>
      <c r="AA7" s="24">
        <v>77.63</v>
      </c>
      <c r="AB7" s="24">
        <v>75.069999999999993</v>
      </c>
      <c r="AC7" s="24">
        <v>71.709999999999994</v>
      </c>
      <c r="AD7" s="24" t="s">
        <v>102</v>
      </c>
      <c r="AE7" s="24">
        <v>95.33</v>
      </c>
      <c r="AF7" s="24">
        <v>100.41</v>
      </c>
      <c r="AG7" s="24">
        <v>100.17</v>
      </c>
      <c r="AH7" s="24">
        <v>96.95</v>
      </c>
      <c r="AI7" s="24">
        <v>96.62</v>
      </c>
      <c r="AJ7" s="24" t="s">
        <v>102</v>
      </c>
      <c r="AK7" s="24">
        <v>48.96</v>
      </c>
      <c r="AL7" s="24">
        <v>124.65</v>
      </c>
      <c r="AM7" s="24">
        <v>212.98</v>
      </c>
      <c r="AN7" s="24">
        <v>324.49</v>
      </c>
      <c r="AO7" s="24" t="s">
        <v>102</v>
      </c>
      <c r="AP7" s="24">
        <v>162.82</v>
      </c>
      <c r="AQ7" s="24">
        <v>83.92</v>
      </c>
      <c r="AR7" s="24">
        <v>89.31</v>
      </c>
      <c r="AS7" s="24">
        <v>91.33</v>
      </c>
      <c r="AT7" s="24">
        <v>111.69</v>
      </c>
      <c r="AU7" s="24" t="s">
        <v>102</v>
      </c>
      <c r="AV7" s="24">
        <v>-44.03</v>
      </c>
      <c r="AW7" s="24">
        <v>-110.94</v>
      </c>
      <c r="AX7" s="24">
        <v>-183.83</v>
      </c>
      <c r="AY7" s="24">
        <v>-259.23</v>
      </c>
      <c r="AZ7" s="24" t="s">
        <v>102</v>
      </c>
      <c r="BA7" s="24">
        <v>125.61</v>
      </c>
      <c r="BB7" s="24">
        <v>122.71</v>
      </c>
      <c r="BC7" s="24">
        <v>138.19999999999999</v>
      </c>
      <c r="BD7" s="24">
        <v>126.97</v>
      </c>
      <c r="BE7" s="24">
        <v>111.29</v>
      </c>
      <c r="BF7" s="24" t="s">
        <v>102</v>
      </c>
      <c r="BG7" s="24">
        <v>126.61</v>
      </c>
      <c r="BH7" s="24">
        <v>55.56</v>
      </c>
      <c r="BI7" s="24">
        <v>12.42</v>
      </c>
      <c r="BJ7" s="24">
        <v>110.08</v>
      </c>
      <c r="BK7" s="24" t="s">
        <v>102</v>
      </c>
      <c r="BL7" s="24">
        <v>398.42</v>
      </c>
      <c r="BM7" s="24">
        <v>294.08999999999997</v>
      </c>
      <c r="BN7" s="24">
        <v>294.08999999999997</v>
      </c>
      <c r="BO7" s="24">
        <v>338.47</v>
      </c>
      <c r="BP7" s="24">
        <v>349.83</v>
      </c>
      <c r="BQ7" s="24" t="s">
        <v>102</v>
      </c>
      <c r="BR7" s="24">
        <v>67.13</v>
      </c>
      <c r="BS7" s="24">
        <v>59.56</v>
      </c>
      <c r="BT7" s="24">
        <v>53.68</v>
      </c>
      <c r="BU7" s="24">
        <v>49.08</v>
      </c>
      <c r="BV7" s="24" t="s">
        <v>102</v>
      </c>
      <c r="BW7" s="24">
        <v>50.7</v>
      </c>
      <c r="BX7" s="24">
        <v>60</v>
      </c>
      <c r="BY7" s="24">
        <v>59.01</v>
      </c>
      <c r="BZ7" s="24">
        <v>56.06</v>
      </c>
      <c r="CA7" s="24">
        <v>53.65</v>
      </c>
      <c r="CB7" s="24" t="s">
        <v>102</v>
      </c>
      <c r="CC7" s="24">
        <v>236.58</v>
      </c>
      <c r="CD7" s="24">
        <v>267.20999999999998</v>
      </c>
      <c r="CE7" s="24">
        <v>296.81</v>
      </c>
      <c r="CF7" s="24">
        <v>321.11</v>
      </c>
      <c r="CG7" s="24" t="s">
        <v>102</v>
      </c>
      <c r="CH7" s="24">
        <v>289.81</v>
      </c>
      <c r="CI7" s="24">
        <v>282.70999999999998</v>
      </c>
      <c r="CJ7" s="24">
        <v>291.82</v>
      </c>
      <c r="CK7" s="24">
        <v>304.36</v>
      </c>
      <c r="CL7" s="24">
        <v>307.86</v>
      </c>
      <c r="CM7" s="24" t="s">
        <v>102</v>
      </c>
      <c r="CN7" s="24">
        <v>52.73</v>
      </c>
      <c r="CO7" s="24">
        <v>49.7</v>
      </c>
      <c r="CP7" s="24">
        <v>48.48</v>
      </c>
      <c r="CQ7" s="24">
        <v>47.27</v>
      </c>
      <c r="CR7" s="24" t="s">
        <v>102</v>
      </c>
      <c r="CS7" s="24">
        <v>56.45</v>
      </c>
      <c r="CT7" s="24">
        <v>56.52</v>
      </c>
      <c r="CU7" s="24">
        <v>88.45</v>
      </c>
      <c r="CV7" s="24">
        <v>54.08</v>
      </c>
      <c r="CW7" s="24">
        <v>54.61</v>
      </c>
      <c r="CX7" s="24" t="s">
        <v>102</v>
      </c>
      <c r="CY7" s="24">
        <v>100</v>
      </c>
      <c r="CZ7" s="24">
        <v>92.27</v>
      </c>
      <c r="DA7" s="24">
        <v>94.6</v>
      </c>
      <c r="DB7" s="24">
        <v>99.11</v>
      </c>
      <c r="DC7" s="24" t="s">
        <v>102</v>
      </c>
      <c r="DD7" s="24">
        <v>54.99</v>
      </c>
      <c r="DE7" s="24">
        <v>88.43</v>
      </c>
      <c r="DF7" s="24">
        <v>90.34</v>
      </c>
      <c r="DG7" s="24">
        <v>90.57</v>
      </c>
      <c r="DH7" s="24">
        <v>85.31</v>
      </c>
      <c r="DI7" s="24" t="s">
        <v>102</v>
      </c>
      <c r="DJ7" s="24">
        <v>5.19</v>
      </c>
      <c r="DK7" s="24">
        <v>10.38</v>
      </c>
      <c r="DL7" s="24">
        <v>15.58</v>
      </c>
      <c r="DM7" s="24">
        <v>20.77</v>
      </c>
      <c r="DN7" s="24" t="s">
        <v>102</v>
      </c>
      <c r="DO7" s="24">
        <v>15.4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幹彦（管理課）</cp:lastModifiedBy>
  <cp:lastPrinted>2025-01-28T08:45:15Z</cp:lastPrinted>
  <dcterms:created xsi:type="dcterms:W3CDTF">2025-01-24T07:23:45Z</dcterms:created>
  <dcterms:modified xsi:type="dcterms:W3CDTF">2025-01-28T08:45:17Z</dcterms:modified>
  <cp:category/>
</cp:coreProperties>
</file>