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1D789C94-2B0D-484B-A762-204ECB73277C}" xr6:coauthVersionLast="36" xr6:coauthVersionMax="36" xr10:uidLastSave="{00000000-0000-0000-0000-000000000000}"/>
  <workbookProtection workbookAlgorithmName="SHA-512" workbookHashValue="VH1+MPgUJV0y5ZCYOFo2srlboYINefDvr8gh9oiwA6yjR5Y+Hu3KAE8n4Ud7iv/UmsrmYSljA/UCDwcMiDr3IQ==" workbookSaltValue="qFQMsBKFqXdI1XTrDCdjDw=="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AT8" i="4" s="1"/>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I85" i="4"/>
  <c r="H85" i="4"/>
  <c r="G85" i="4"/>
  <c r="BB10" i="4"/>
  <c r="AT10" i="4"/>
  <c r="P10" i="4"/>
  <c r="W8" i="4"/>
  <c r="B6"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<sst xmlns="http://schemas.openxmlformats.org/spreadsheetml/2006/main" count="253" uniqueCount="117">
  <si>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</si>
  <si>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</si>
  <si>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</si>
  <si>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</si>
  <si>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</si>
  <si>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</si>
  <si>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</si>
  <si>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</si>
  <si>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</si>
  <si>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</si>
  <si>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</si>
  <si>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</si>
  <si>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</si>
  <si>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</si>
  <si>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</si>
  <si>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</si>
  <si>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</si>
  <si>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</si>
  <si>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</si>
  <si>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</si>
  <si>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</si>
  <si>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</si>
  <si>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</si>
  <si>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</si>
  <si>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</si>
  <si>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</si>
  <si>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</si>
  <si>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</si>
  <si>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</si>
  <si>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</si>
  <si>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</si>
  <si>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</si>
  <si>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</si>
  <si>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</si>
  <si>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</si>
  <si>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</si>
  <si>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</si>
  <si>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</si>
  <si>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</si>
  <si>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</si>
  <si>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</si>
  <si>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</si>
  <si>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</si>
  <si>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</si>
  <si>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</si>
  <si>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</si>
  <si>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</si>
  <si>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</si>
  <si>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</si>
  <si>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</si>
  <si>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</si>
  <si>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</si>
  <si>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</si>
  <si>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</si>
  <si>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</si>
  <si>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</si>
  <si>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</si>
  <si>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</si>
  <si>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</si>
  <si>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</si>
  <si>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</si>
  <si>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</si>
  <si>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</si>
  <si>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</si>
  <si>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</si>
  <si>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</si>
  <si>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</si>
  <si>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</si>
  <si>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</si>
  <si>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</si>
  <si>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</si>
  <si>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</si>
  <si>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</si>
  <si>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</si>
  <si>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</si>
  <si>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</si>
  <si>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</si>
  <si>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</si>
  <si>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</si>
  <si>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</si>
  <si>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</si>
  <si>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</si>
  <si>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</si>
  <si>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</si>
  <si>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</si>
  <si>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</si>
  <si>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</si>
  <si>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</si>
  <si>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</si>
  <si>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</si>
  <si>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</si>
  <si>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</si>
  <si>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</si>
  <si>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</si>
  <si>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</si>
  <si>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</si>
  <si>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</si>
  <si>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</si>
  <si>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</si>
  <si>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</si>
  <si>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</si>
  <si>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</si>
  <si>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</si>
  <si>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</si>
  <si>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</si>
  <si>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</si>
  <si>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</si>
  <si>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</si>
  <si>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</si>
  <si>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</si>
  <si>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</si>
  <si>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</si>
  <si>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</si>
  <si>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</si>
  <si>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①100%以上を維持しているが、一般会計繰入金に大きく依存している状況である。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⑤⑥資本にかかる汚水処理費が減少したことで、汚水処理原価が引き下がり、経費回収率100%となっている。引き続き使用料収入の確保、費用削減等を行い、適正な事業運営に努めたい。
⑧排水設備工事に対する補助金交付などを引き続き実施し、水洗化率向上に努める。</t>
    <rPh sb="5" eb="7">
      <t>イジョウ</t>
    </rPh>
    <rPh sb="8" eb="10">
      <t>イジ</t>
    </rPh>
    <rPh sb="24" eb="25">
      <t>オオ</t>
    </rPh>
    <rPh sb="42" eb="44">
      <t>ルイセキ</t>
    </rPh>
    <rPh sb="44" eb="47">
      <t>ケッソンキン</t>
    </rPh>
    <rPh sb="48" eb="49">
      <t>ショウ</t>
    </rPh>
    <rPh sb="88" eb="90">
      <t>ジョウキョウ</t>
    </rPh>
    <rPh sb="94" eb="95">
      <t>ヒ</t>
    </rPh>
    <rPh sb="96" eb="97">
      <t>ツヅ</t>
    </rPh>
    <rPh sb="132" eb="134">
      <t>ゼンコク</t>
    </rPh>
    <rPh sb="135" eb="139">
      <t>ルイジダンタイ</t>
    </rPh>
    <rPh sb="139" eb="141">
      <t>ヘイキン</t>
    </rPh>
    <rPh sb="142" eb="143">
      <t>クラ</t>
    </rPh>
    <rPh sb="145" eb="146">
      <t>ヒク</t>
    </rPh>
    <rPh sb="147" eb="149">
      <t>スイジュン</t>
    </rPh>
    <rPh sb="154" eb="156">
      <t>コンゴ</t>
    </rPh>
    <rPh sb="157" eb="159">
      <t>セツビ</t>
    </rPh>
    <rPh sb="160" eb="162">
      <t>コウシン</t>
    </rPh>
    <rPh sb="163" eb="165">
      <t>セイビ</t>
    </rPh>
    <rPh sb="166" eb="168">
      <t>ヒツヨウ</t>
    </rPh>
    <rPh sb="172" eb="174">
      <t>ケイカク</t>
    </rPh>
    <rPh sb="174" eb="175">
      <t>テキ</t>
    </rPh>
    <rPh sb="176" eb="178">
      <t>コウシン</t>
    </rPh>
    <rPh sb="179" eb="180">
      <t>オコナ</t>
    </rPh>
    <rPh sb="184" eb="186">
      <t>ゾウカ</t>
    </rPh>
    <rPh sb="187" eb="189">
      <t>ヨソウ</t>
    </rPh>
    <rPh sb="197" eb="199">
      <t>シホン</t>
    </rPh>
    <rPh sb="203" eb="205">
      <t>オスイ</t>
    </rPh>
    <rPh sb="205" eb="208">
      <t>ショリヒ</t>
    </rPh>
    <rPh sb="209" eb="211">
      <t>ゲンショウ</t>
    </rPh>
    <rPh sb="217" eb="219">
      <t>オスイ</t>
    </rPh>
    <rPh sb="219" eb="221">
      <t>ショリ</t>
    </rPh>
    <rPh sb="221" eb="223">
      <t>ゲンカ</t>
    </rPh>
    <rPh sb="224" eb="225">
      <t>ヒ</t>
    </rPh>
    <rPh sb="226" eb="227">
      <t>サ</t>
    </rPh>
    <rPh sb="230" eb="232">
      <t>ケイヒ</t>
    </rPh>
    <rPh sb="232" eb="235">
      <t>カイシュウリツ</t>
    </rPh>
    <rPh sb="246" eb="247">
      <t>ヒ</t>
    </rPh>
    <rPh sb="248" eb="249">
      <t>ツヅ</t>
    </rPh>
    <rPh sb="252" eb="254">
      <t>シュウニュウ</t>
    </rPh>
    <rPh sb="265" eb="266">
      <t>オコナ</t>
    </rPh>
    <phoneticPr fontId="4"/>
  </si>
  <si>
    <t>　将来の改築等を見据え財源を確保しつつ、投資計画に沿った更新を行う必要がある。</t>
  </si>
  <si>
    <t xml:space="preserve"> 今後、施設の老朽化に伴う更新事業が増加することを踏まえると、更新に係る費用と経営状況を的確に把握し、健全・効率的な経営を維持しつつ計画的な施設の更新を行う必要がある。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</si>
</sst>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395-4BED-9AB9-C2FC36810F2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0.22</c:v>
                </c:pt>
                <c:pt idx="4">
                  <c:v>0.17</c:v>
                </c:pt>
              </c:numCache>
            </c:numRef>
          </c:val>
          <c:smooth val="0"/>
          <c:extLst>
            <c:ext xmlns:c16="http://schemas.microsoft.com/office/drawing/2014/chart" uri="{C3380CC4-5D6E-409C-BE32-E72D297353CC}">
              <c16:uniqueId val="{00000001-0395-4BED-9AB9-C2FC36810F2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55.96</c:v>
                </c:pt>
                <c:pt idx="2">
                  <c:v>54.47</c:v>
                </c:pt>
                <c:pt idx="3">
                  <c:v>55.55</c:v>
                </c:pt>
                <c:pt idx="4">
                  <c:v>56</c:v>
                </c:pt>
              </c:numCache>
            </c:numRef>
          </c:val>
          <c:extLst>
            <c:ext xmlns:c16="http://schemas.microsoft.com/office/drawing/2014/chart" uri="{C3380CC4-5D6E-409C-BE32-E72D297353CC}">
              <c16:uniqueId val="{00000000-3C56-44CB-8B63-6C4D8EFAE50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45.3</c:v>
                </c:pt>
                <c:pt idx="4">
                  <c:v>45.6</c:v>
                </c:pt>
              </c:numCache>
            </c:numRef>
          </c:val>
          <c:smooth val="0"/>
          <c:extLst>
            <c:ext xmlns:c16="http://schemas.microsoft.com/office/drawing/2014/chart" uri="{C3380CC4-5D6E-409C-BE32-E72D297353CC}">
              <c16:uniqueId val="{00000001-3C56-44CB-8B63-6C4D8EFAE50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89.2</c:v>
                </c:pt>
                <c:pt idx="2">
                  <c:v>87.95</c:v>
                </c:pt>
                <c:pt idx="3">
                  <c:v>87.98</c:v>
                </c:pt>
                <c:pt idx="4">
                  <c:v>87.58</c:v>
                </c:pt>
              </c:numCache>
            </c:numRef>
          </c:val>
          <c:extLst>
            <c:ext xmlns:c16="http://schemas.microsoft.com/office/drawing/2014/chart" uri="{C3380CC4-5D6E-409C-BE32-E72D297353CC}">
              <c16:uniqueId val="{00000000-B300-483C-95F1-6341C755915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88.37</c:v>
                </c:pt>
                <c:pt idx="4">
                  <c:v>88.66</c:v>
                </c:pt>
              </c:numCache>
            </c:numRef>
          </c:val>
          <c:smooth val="0"/>
          <c:extLst>
            <c:ext xmlns:c16="http://schemas.microsoft.com/office/drawing/2014/chart" uri="{C3380CC4-5D6E-409C-BE32-E72D297353CC}">
              <c16:uniqueId val="{00000001-B300-483C-95F1-6341C755915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104.49</c:v>
                </c:pt>
                <c:pt idx="2">
                  <c:v>101.42</c:v>
                </c:pt>
                <c:pt idx="3">
                  <c:v>101.65</c:v>
                </c:pt>
                <c:pt idx="4">
                  <c:v>108.48</c:v>
                </c:pt>
              </c:numCache>
            </c:numRef>
          </c:val>
          <c:extLst>
            <c:ext xmlns:c16="http://schemas.microsoft.com/office/drawing/2014/chart" uri="{C3380CC4-5D6E-409C-BE32-E72D297353CC}">
              <c16:uniqueId val="{00000000-63FF-40ED-B157-113BDAA4D92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101.98</c:v>
                </c:pt>
                <c:pt idx="4">
                  <c:v>102.68</c:v>
                </c:pt>
              </c:numCache>
            </c:numRef>
          </c:val>
          <c:smooth val="0"/>
          <c:extLst>
            <c:ext xmlns:c16="http://schemas.microsoft.com/office/drawing/2014/chart" uri="{C3380CC4-5D6E-409C-BE32-E72D297353CC}">
              <c16:uniqueId val="{00000001-63FF-40ED-B157-113BDAA4D92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3.64</c:v>
                </c:pt>
                <c:pt idx="2">
                  <c:v>7.28</c:v>
                </c:pt>
                <c:pt idx="3">
                  <c:v>10.7</c:v>
                </c:pt>
                <c:pt idx="4">
                  <c:v>14.08</c:v>
                </c:pt>
              </c:numCache>
            </c:numRef>
          </c:val>
          <c:extLst>
            <c:ext xmlns:c16="http://schemas.microsoft.com/office/drawing/2014/chart" uri="{C3380CC4-5D6E-409C-BE32-E72D297353CC}">
              <c16:uniqueId val="{00000000-D671-4AE2-BA5E-098993571AA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32.57</c:v>
                </c:pt>
                <c:pt idx="4">
                  <c:v>33.159999999999997</c:v>
                </c:pt>
              </c:numCache>
            </c:numRef>
          </c:val>
          <c:smooth val="0"/>
          <c:extLst>
            <c:ext xmlns:c16="http://schemas.microsoft.com/office/drawing/2014/chart" uri="{C3380CC4-5D6E-409C-BE32-E72D297353CC}">
              <c16:uniqueId val="{00000001-D671-4AE2-BA5E-098993571AA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94C-4DB4-8CF7-5B0BFC35FDC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0.04</c:v>
                </c:pt>
                <c:pt idx="4">
                  <c:v>0.12</c:v>
                </c:pt>
              </c:numCache>
            </c:numRef>
          </c:val>
          <c:smooth val="0"/>
          <c:extLst>
            <c:ext xmlns:c16="http://schemas.microsoft.com/office/drawing/2014/chart" uri="{C3380CC4-5D6E-409C-BE32-E72D297353CC}">
              <c16:uniqueId val="{00000001-994C-4DB4-8CF7-5B0BFC35FDC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994-40AB-A1D7-A8D69C6250C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52.27</c:v>
                </c:pt>
                <c:pt idx="4">
                  <c:v>58.68</c:v>
                </c:pt>
              </c:numCache>
            </c:numRef>
          </c:val>
          <c:smooth val="0"/>
          <c:extLst>
            <c:ext xmlns:c16="http://schemas.microsoft.com/office/drawing/2014/chart" uri="{C3380CC4-5D6E-409C-BE32-E72D297353CC}">
              <c16:uniqueId val="{00000001-A994-40AB-A1D7-A8D69C6250C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18.57</c:v>
                </c:pt>
                <c:pt idx="2">
                  <c:v>28.61</c:v>
                </c:pt>
                <c:pt idx="3">
                  <c:v>39.24</c:v>
                </c:pt>
                <c:pt idx="4">
                  <c:v>57.06</c:v>
                </c:pt>
              </c:numCache>
            </c:numRef>
          </c:val>
          <c:extLst>
            <c:ext xmlns:c16="http://schemas.microsoft.com/office/drawing/2014/chart" uri="{C3380CC4-5D6E-409C-BE32-E72D297353CC}">
              <c16:uniqueId val="{00000000-D190-4659-B9D7-C6DE515A4F4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41.51</c:v>
                </c:pt>
                <c:pt idx="4">
                  <c:v>45.01</c:v>
                </c:pt>
              </c:numCache>
            </c:numRef>
          </c:val>
          <c:smooth val="0"/>
          <c:extLst>
            <c:ext xmlns:c16="http://schemas.microsoft.com/office/drawing/2014/chart" uri="{C3380CC4-5D6E-409C-BE32-E72D297353CC}">
              <c16:uniqueId val="{00000001-D190-4659-B9D7-C6DE515A4F4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252.86</c:v>
                </c:pt>
                <c:pt idx="2">
                  <c:v>147.09</c:v>
                </c:pt>
                <c:pt idx="3">
                  <c:v>59.45</c:v>
                </c:pt>
                <c:pt idx="4">
                  <c:v>217.64</c:v>
                </c:pt>
              </c:numCache>
            </c:numRef>
          </c:val>
          <c:extLst>
            <c:ext xmlns:c16="http://schemas.microsoft.com/office/drawing/2014/chart" uri="{C3380CC4-5D6E-409C-BE32-E72D297353CC}">
              <c16:uniqueId val="{00000000-25DA-47C6-A3B4-FB551E7B15A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1160.22</c:v>
                </c:pt>
                <c:pt idx="4">
                  <c:v>1141.98</c:v>
                </c:pt>
              </c:numCache>
            </c:numRef>
          </c:val>
          <c:smooth val="0"/>
          <c:extLst>
            <c:ext xmlns:c16="http://schemas.microsoft.com/office/drawing/2014/chart" uri="{C3380CC4-5D6E-409C-BE32-E72D297353CC}">
              <c16:uniqueId val="{00000001-25DA-47C6-A3B4-FB551E7B15A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93.24</c:v>
                </c:pt>
                <c:pt idx="2">
                  <c:v>98.9</c:v>
                </c:pt>
                <c:pt idx="3">
                  <c:v>100</c:v>
                </c:pt>
                <c:pt idx="4">
                  <c:v>100</c:v>
                </c:pt>
              </c:numCache>
            </c:numRef>
          </c:val>
          <c:extLst>
            <c:ext xmlns:c16="http://schemas.microsoft.com/office/drawing/2014/chart" uri="{C3380CC4-5D6E-409C-BE32-E72D297353CC}">
              <c16:uniqueId val="{00000000-4FC7-4DE5-AC09-4DCA84BB494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81.81</c:v>
                </c:pt>
                <c:pt idx="4">
                  <c:v>82.27</c:v>
                </c:pt>
              </c:numCache>
            </c:numRef>
          </c:val>
          <c:smooth val="0"/>
          <c:extLst>
            <c:ext xmlns:c16="http://schemas.microsoft.com/office/drawing/2014/chart" uri="{C3380CC4-5D6E-409C-BE32-E72D297353CC}">
              <c16:uniqueId val="{00000001-4FC7-4DE5-AC09-4DCA84BB494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181.99</c:v>
                </c:pt>
                <c:pt idx="2">
                  <c:v>171.05</c:v>
                </c:pt>
                <c:pt idx="3">
                  <c:v>170.03</c:v>
                </c:pt>
                <c:pt idx="4">
                  <c:v>155.54</c:v>
                </c:pt>
              </c:numCache>
            </c:numRef>
          </c:val>
          <c:extLst>
            <c:ext xmlns:c16="http://schemas.microsoft.com/office/drawing/2014/chart" uri="{C3380CC4-5D6E-409C-BE32-E72D297353CC}">
              <c16:uniqueId val="{00000000-6A6D-4B49-B903-F18ED855B70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193.59</c:v>
                </c:pt>
                <c:pt idx="4">
                  <c:v>194.42</c:v>
                </c:pt>
              </c:numCache>
            </c:numRef>
          </c:val>
          <c:smooth val="0"/>
          <c:extLst>
            <c:ext xmlns:c16="http://schemas.microsoft.com/office/drawing/2014/chart" uri="{C3380CC4-5D6E-409C-BE32-E72D297353CC}">
              <c16:uniqueId val="{00000001-6A6D-4B49-B903-F18ED855B70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58.42</v>
      </c>
      <c r="J10" s="53"/>
      <c r="K10" s="53"/>
      <c r="L10" s="53"/>
      <c r="M10" s="53"/>
      <c r="N10" s="53"/>
      <c r="O10" s="53"/>
      <c r="P10" s="53">
        <f>データ!P6</f>
        <v>16.64</v>
      </c>
      <c r="Q10" s="53"/>
      <c r="R10" s="53"/>
      <c r="S10" s="53"/>
      <c r="T10" s="53"/>
      <c r="U10" s="53"/>
      <c r="V10" s="53"/>
      <c r="W10" s="53">
        <f>データ!Q6</f>
        <v>97.38</v>
      </c>
      <c r="X10" s="53"/>
      <c r="Y10" s="53"/>
      <c r="Z10" s="53"/>
      <c r="AA10" s="53"/>
      <c r="AB10" s="53"/>
      <c r="AC10" s="53"/>
      <c r="AD10" s="54">
        <f>データ!R6</f>
        <v>3333</v>
      </c>
      <c r="AE10" s="54"/>
      <c r="AF10" s="54"/>
      <c r="AG10" s="54"/>
      <c r="AH10" s="54"/>
      <c r="AI10" s="54"/>
      <c r="AJ10" s="54"/>
      <c r="AK10" s="2"/>
      <c r="AL10" s="54">
        <f>データ!V6</f>
        <v>11864</v>
      </c>
      <c r="AM10" s="54"/>
      <c r="AN10" s="54"/>
      <c r="AO10" s="54"/>
      <c r="AP10" s="54"/>
      <c r="AQ10" s="54"/>
      <c r="AR10" s="54"/>
      <c r="AS10" s="54"/>
      <c r="AT10" s="53">
        <f>データ!W6</f>
        <v>7.81</v>
      </c>
      <c r="AU10" s="53"/>
      <c r="AV10" s="53"/>
      <c r="AW10" s="53"/>
      <c r="AX10" s="53"/>
      <c r="AY10" s="53"/>
      <c r="AZ10" s="53"/>
      <c r="BA10" s="53"/>
      <c r="BB10" s="53">
        <f>データ!X6</f>
        <v>1519.08</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3OTuGqWVihMZdD6nATMx9m0x1GQpAC7QoyT9g/rsVTCbUGbadHVUOxmq+aEqwlZiQNLVRjxObdp1N93eL3lQ5A==" saltValue="aHKQ9CKmwXki7nEUpDlg0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52108</v>
      </c>
      <c r="D6" s="19">
        <f t="shared" si="3"/>
        <v>46</v>
      </c>
      <c r="E6" s="19">
        <f t="shared" si="3"/>
        <v>17</v>
      </c>
      <c r="F6" s="19">
        <f t="shared" si="3"/>
        <v>4</v>
      </c>
      <c r="G6" s="19">
        <f t="shared" si="3"/>
        <v>0</v>
      </c>
      <c r="H6" s="19" t="str">
        <f t="shared" si="3"/>
        <v>秋田県　由利本荘市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58.42</v>
      </c>
      <c r="P6" s="20">
        <f t="shared" si="3"/>
        <v>16.64</v>
      </c>
      <c r="Q6" s="20">
        <f t="shared" si="3"/>
        <v>97.38</v>
      </c>
      <c r="R6" s="20">
        <f t="shared" si="3"/>
        <v>3333</v>
      </c>
      <c r="S6" s="20">
        <f t="shared" si="3"/>
        <v>71723</v>
      </c>
      <c r="T6" s="20">
        <f t="shared" si="3"/>
        <v>1209.5899999999999</v>
      </c>
      <c r="U6" s="20">
        <f t="shared" si="3"/>
        <v>59.3</v>
      </c>
      <c r="V6" s="20">
        <f t="shared" si="3"/>
        <v>11864</v>
      </c>
      <c r="W6" s="20">
        <f t="shared" si="3"/>
        <v>7.81</v>
      </c>
      <c r="X6" s="20">
        <f t="shared" si="3"/>
        <v>1519.08</v>
      </c>
      <c r="Y6" s="21" t="str">
        <f>IF(Y7="",NA(),Y7)</f>
        <v>-</v>
      </c>
      <c r="Z6" s="21">
        <f t="shared" ref="Z6:AH6" si="4">IF(Z7="",NA(),Z7)</f>
        <v>104.49</v>
      </c>
      <c r="AA6" s="21">
        <f t="shared" si="4"/>
        <v>101.42</v>
      </c>
      <c r="AB6" s="21">
        <f t="shared" si="4"/>
        <v>101.65</v>
      </c>
      <c r="AC6" s="21">
        <f t="shared" si="4"/>
        <v>108.48</v>
      </c>
      <c r="AD6" s="21" t="str">
        <f t="shared" si="4"/>
        <v>-</v>
      </c>
      <c r="AE6" s="21">
        <f t="shared" si="4"/>
        <v>105.78</v>
      </c>
      <c r="AF6" s="21">
        <f t="shared" si="4"/>
        <v>106.09</v>
      </c>
      <c r="AG6" s="21">
        <f t="shared" si="4"/>
        <v>101.98</v>
      </c>
      <c r="AH6" s="21">
        <f t="shared" si="4"/>
        <v>102.68</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52.27</v>
      </c>
      <c r="AS6" s="21">
        <f t="shared" si="5"/>
        <v>58.68</v>
      </c>
      <c r="AT6" s="20" t="str">
        <f>IF(AT7="","",IF(AT7="-","【-】","【"&amp;SUBSTITUTE(TEXT(AT7,"#,##0.00"),"-","△")&amp;"】"))</f>
        <v>【65.73】</v>
      </c>
      <c r="AU6" s="21" t="str">
        <f>IF(AU7="",NA(),AU7)</f>
        <v>-</v>
      </c>
      <c r="AV6" s="21">
        <f t="shared" ref="AV6:BD6" si="6">IF(AV7="",NA(),AV7)</f>
        <v>18.57</v>
      </c>
      <c r="AW6" s="21">
        <f t="shared" si="6"/>
        <v>28.61</v>
      </c>
      <c r="AX6" s="21">
        <f t="shared" si="6"/>
        <v>39.24</v>
      </c>
      <c r="AY6" s="21">
        <f t="shared" si="6"/>
        <v>57.06</v>
      </c>
      <c r="AZ6" s="21" t="str">
        <f t="shared" si="6"/>
        <v>-</v>
      </c>
      <c r="BA6" s="21">
        <f t="shared" si="6"/>
        <v>44.24</v>
      </c>
      <c r="BB6" s="21">
        <f t="shared" si="6"/>
        <v>43.07</v>
      </c>
      <c r="BC6" s="21">
        <f t="shared" si="6"/>
        <v>41.51</v>
      </c>
      <c r="BD6" s="21">
        <f t="shared" si="6"/>
        <v>45.01</v>
      </c>
      <c r="BE6" s="20" t="str">
        <f>IF(BE7="","",IF(BE7="-","【-】","【"&amp;SUBSTITUTE(TEXT(BE7,"#,##0.00"),"-","△")&amp;"】"))</f>
        <v>【48.91】</v>
      </c>
      <c r="BF6" s="21" t="str">
        <f>IF(BF7="",NA(),BF7)</f>
        <v>-</v>
      </c>
      <c r="BG6" s="21">
        <f t="shared" ref="BG6:BO6" si="7">IF(BG7="",NA(),BG7)</f>
        <v>252.86</v>
      </c>
      <c r="BH6" s="21">
        <f t="shared" si="7"/>
        <v>147.09</v>
      </c>
      <c r="BI6" s="21">
        <f t="shared" si="7"/>
        <v>59.45</v>
      </c>
      <c r="BJ6" s="21">
        <f t="shared" si="7"/>
        <v>217.64</v>
      </c>
      <c r="BK6" s="21" t="str">
        <f t="shared" si="7"/>
        <v>-</v>
      </c>
      <c r="BL6" s="21">
        <f t="shared" si="7"/>
        <v>1258.43</v>
      </c>
      <c r="BM6" s="21">
        <f t="shared" si="7"/>
        <v>1163.75</v>
      </c>
      <c r="BN6" s="21">
        <f t="shared" si="7"/>
        <v>1160.22</v>
      </c>
      <c r="BO6" s="21">
        <f t="shared" si="7"/>
        <v>1141.98</v>
      </c>
      <c r="BP6" s="20" t="str">
        <f>IF(BP7="","",IF(BP7="-","【-】","【"&amp;SUBSTITUTE(TEXT(BP7,"#,##0.00"),"-","△")&amp;"】"))</f>
        <v>【1,156.82】</v>
      </c>
      <c r="BQ6" s="21" t="str">
        <f>IF(BQ7="",NA(),BQ7)</f>
        <v>-</v>
      </c>
      <c r="BR6" s="21">
        <f t="shared" ref="BR6:BZ6" si="8">IF(BR7="",NA(),BR7)</f>
        <v>93.24</v>
      </c>
      <c r="BS6" s="21">
        <f t="shared" si="8"/>
        <v>98.9</v>
      </c>
      <c r="BT6" s="21">
        <f t="shared" si="8"/>
        <v>100</v>
      </c>
      <c r="BU6" s="21">
        <f t="shared" si="8"/>
        <v>100</v>
      </c>
      <c r="BV6" s="21" t="str">
        <f t="shared" si="8"/>
        <v>-</v>
      </c>
      <c r="BW6" s="21">
        <f t="shared" si="8"/>
        <v>73.36</v>
      </c>
      <c r="BX6" s="21">
        <f t="shared" si="8"/>
        <v>72.599999999999994</v>
      </c>
      <c r="BY6" s="21">
        <f t="shared" si="8"/>
        <v>81.81</v>
      </c>
      <c r="BZ6" s="21">
        <f t="shared" si="8"/>
        <v>82.27</v>
      </c>
      <c r="CA6" s="20" t="str">
        <f>IF(CA7="","",IF(CA7="-","【-】","【"&amp;SUBSTITUTE(TEXT(CA7,"#,##0.00"),"-","△")&amp;"】"))</f>
        <v>【75.33】</v>
      </c>
      <c r="CB6" s="21" t="str">
        <f>IF(CB7="",NA(),CB7)</f>
        <v>-</v>
      </c>
      <c r="CC6" s="21">
        <f t="shared" ref="CC6:CK6" si="9">IF(CC7="",NA(),CC7)</f>
        <v>181.99</v>
      </c>
      <c r="CD6" s="21">
        <f t="shared" si="9"/>
        <v>171.05</v>
      </c>
      <c r="CE6" s="21">
        <f t="shared" si="9"/>
        <v>170.03</v>
      </c>
      <c r="CF6" s="21">
        <f t="shared" si="9"/>
        <v>155.54</v>
      </c>
      <c r="CG6" s="21" t="str">
        <f t="shared" si="9"/>
        <v>-</v>
      </c>
      <c r="CH6" s="21">
        <f t="shared" si="9"/>
        <v>224.88</v>
      </c>
      <c r="CI6" s="21">
        <f t="shared" si="9"/>
        <v>228.64</v>
      </c>
      <c r="CJ6" s="21">
        <f t="shared" si="9"/>
        <v>193.59</v>
      </c>
      <c r="CK6" s="21">
        <f t="shared" si="9"/>
        <v>194.42</v>
      </c>
      <c r="CL6" s="20" t="str">
        <f>IF(CL7="","",IF(CL7="-","【-】","【"&amp;SUBSTITUTE(TEXT(CL7,"#,##0.00"),"-","△")&amp;"】"))</f>
        <v>【215.73】</v>
      </c>
      <c r="CM6" s="21" t="str">
        <f>IF(CM7="",NA(),CM7)</f>
        <v>-</v>
      </c>
      <c r="CN6" s="21">
        <f t="shared" ref="CN6:CV6" si="10">IF(CN7="",NA(),CN7)</f>
        <v>55.96</v>
      </c>
      <c r="CO6" s="21">
        <f t="shared" si="10"/>
        <v>54.47</v>
      </c>
      <c r="CP6" s="21">
        <f t="shared" si="10"/>
        <v>55.55</v>
      </c>
      <c r="CQ6" s="21">
        <f t="shared" si="10"/>
        <v>56</v>
      </c>
      <c r="CR6" s="21" t="str">
        <f t="shared" si="10"/>
        <v>-</v>
      </c>
      <c r="CS6" s="21">
        <f t="shared" si="10"/>
        <v>42.4</v>
      </c>
      <c r="CT6" s="21">
        <f t="shared" si="10"/>
        <v>42.28</v>
      </c>
      <c r="CU6" s="21">
        <f t="shared" si="10"/>
        <v>45.3</v>
      </c>
      <c r="CV6" s="21">
        <f t="shared" si="10"/>
        <v>45.6</v>
      </c>
      <c r="CW6" s="20" t="str">
        <f>IF(CW7="","",IF(CW7="-","【-】","【"&amp;SUBSTITUTE(TEXT(CW7,"#,##0.00"),"-","△")&amp;"】"))</f>
        <v>【43.28】</v>
      </c>
      <c r="CX6" s="21" t="str">
        <f>IF(CX7="",NA(),CX7)</f>
        <v>-</v>
      </c>
      <c r="CY6" s="21">
        <f t="shared" ref="CY6:DG6" si="11">IF(CY7="",NA(),CY7)</f>
        <v>89.2</v>
      </c>
      <c r="CZ6" s="21">
        <f t="shared" si="11"/>
        <v>87.95</v>
      </c>
      <c r="DA6" s="21">
        <f t="shared" si="11"/>
        <v>87.98</v>
      </c>
      <c r="DB6" s="21">
        <f t="shared" si="11"/>
        <v>87.58</v>
      </c>
      <c r="DC6" s="21" t="str">
        <f t="shared" si="11"/>
        <v>-</v>
      </c>
      <c r="DD6" s="21">
        <f t="shared" si="11"/>
        <v>84.19</v>
      </c>
      <c r="DE6" s="21">
        <f t="shared" si="11"/>
        <v>84.34</v>
      </c>
      <c r="DF6" s="21">
        <f t="shared" si="11"/>
        <v>88.37</v>
      </c>
      <c r="DG6" s="21">
        <f t="shared" si="11"/>
        <v>88.66</v>
      </c>
      <c r="DH6" s="20" t="str">
        <f>IF(DH7="","",IF(DH7="-","【-】","【"&amp;SUBSTITUTE(TEXT(DH7,"#,##0.00"),"-","△")&amp;"】"))</f>
        <v>【86.21】</v>
      </c>
      <c r="DI6" s="21" t="str">
        <f>IF(DI7="",NA(),DI7)</f>
        <v>-</v>
      </c>
      <c r="DJ6" s="21">
        <f t="shared" ref="DJ6:DR6" si="12">IF(DJ7="",NA(),DJ7)</f>
        <v>3.64</v>
      </c>
      <c r="DK6" s="21">
        <f t="shared" si="12"/>
        <v>7.28</v>
      </c>
      <c r="DL6" s="21">
        <f t="shared" si="12"/>
        <v>10.7</v>
      </c>
      <c r="DM6" s="21">
        <f t="shared" si="12"/>
        <v>14.08</v>
      </c>
      <c r="DN6" s="21" t="str">
        <f t="shared" si="12"/>
        <v>-</v>
      </c>
      <c r="DO6" s="21">
        <f t="shared" si="12"/>
        <v>21.36</v>
      </c>
      <c r="DP6" s="21">
        <f t="shared" si="12"/>
        <v>22.79</v>
      </c>
      <c r="DQ6" s="21">
        <f t="shared" si="12"/>
        <v>32.57</v>
      </c>
      <c r="DR6" s="21">
        <f t="shared" si="12"/>
        <v>33.159999999999997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0.04</v>
      </c>
      <c r="EC6" s="21">
        <f t="shared" si="13"/>
        <v>0.12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0.22</v>
      </c>
      <c r="EN6" s="21">
        <f t="shared" si="14"/>
        <v>0.17</v>
      </c>
      <c r="EO6" s="20" t="str">
        <f>IF(EO7="","",IF(EO7="-","【-】","【"&amp;SUBSTITUTE(TEXT(EO7,"#,##0.00"),"-","△")&amp;"】"))</f>
        <v>【0.11】</v>
      </c>
    </row>
    <row r="7" spans="1:148" s="22" customFormat="1" x14ac:dyDescent="0.15">
      <c r="A7" s="14"/>
      <c r="B7" s="23">
        <v>2023</v>
      </c>
      <c r="C7" s="23">
        <v>52108</v>
      </c>
      <c r="D7" s="23">
        <v>46</v>
      </c>
      <c r="E7" s="23">
        <v>17</v>
      </c>
      <c r="F7" s="23">
        <v>4</v>
      </c>
      <c r="G7" s="23">
        <v>0</v>
      </c>
      <c r="H7" s="23" t="s">
        <v>95</v>
      </c>
      <c r="I7" s="23" t="s">
        <v>96</v>
      </c>
      <c r="J7" s="23" t="s">
        <v>97</v>
      </c>
      <c r="K7" s="23" t="s">
        <v>98</v>
      </c>
      <c r="L7" s="23" t="s">
        <v>99</v>
      </c>
      <c r="M7" s="23" t="s">
        <v>100</v>
      </c>
      <c r="N7" s="24" t="s">
        <v>101</v>
      </c>
      <c r="O7" s="24">
        <v>58.42</v>
      </c>
      <c r="P7" s="24">
        <v>16.64</v>
      </c>
      <c r="Q7" s="24">
        <v>97.38</v>
      </c>
      <c r="R7" s="24">
        <v>3333</v>
      </c>
      <c r="S7" s="24">
        <v>71723</v>
      </c>
      <c r="T7" s="24">
        <v>1209.5899999999999</v>
      </c>
      <c r="U7" s="24">
        <v>59.3</v>
      </c>
      <c r="V7" s="24">
        <v>11864</v>
      </c>
      <c r="W7" s="24">
        <v>7.81</v>
      </c>
      <c r="X7" s="24">
        <v>1519.08</v>
      </c>
      <c r="Y7" s="24" t="s">
        <v>101</v>
      </c>
      <c r="Z7" s="24">
        <v>104.49</v>
      </c>
      <c r="AA7" s="24">
        <v>101.42</v>
      </c>
      <c r="AB7" s="24">
        <v>101.65</v>
      </c>
      <c r="AC7" s="24">
        <v>108.48</v>
      </c>
      <c r="AD7" s="24" t="s">
        <v>101</v>
      </c>
      <c r="AE7" s="24">
        <v>105.78</v>
      </c>
      <c r="AF7" s="24">
        <v>106.09</v>
      </c>
      <c r="AG7" s="24">
        <v>101.98</v>
      </c>
      <c r="AH7" s="24">
        <v>102.68</v>
      </c>
      <c r="AI7" s="24">
        <v>105.09</v>
      </c>
      <c r="AJ7" s="24" t="s">
        <v>101</v>
      </c>
      <c r="AK7" s="24">
        <v>0</v>
      </c>
      <c r="AL7" s="24">
        <v>0</v>
      </c>
      <c r="AM7" s="24">
        <v>0</v>
      </c>
      <c r="AN7" s="24">
        <v>0</v>
      </c>
      <c r="AO7" s="24" t="s">
        <v>101</v>
      </c>
      <c r="AP7" s="24">
        <v>63.96</v>
      </c>
      <c r="AQ7" s="24">
        <v>69.42</v>
      </c>
      <c r="AR7" s="24">
        <v>52.27</v>
      </c>
      <c r="AS7" s="24">
        <v>58.68</v>
      </c>
      <c r="AT7" s="24">
        <v>65.73</v>
      </c>
      <c r="AU7" s="24" t="s">
        <v>101</v>
      </c>
      <c r="AV7" s="24">
        <v>18.57</v>
      </c>
      <c r="AW7" s="24">
        <v>28.61</v>
      </c>
      <c r="AX7" s="24">
        <v>39.24</v>
      </c>
      <c r="AY7" s="24">
        <v>57.06</v>
      </c>
      <c r="AZ7" s="24" t="s">
        <v>101</v>
      </c>
      <c r="BA7" s="24">
        <v>44.24</v>
      </c>
      <c r="BB7" s="24">
        <v>43.07</v>
      </c>
      <c r="BC7" s="24">
        <v>41.51</v>
      </c>
      <c r="BD7" s="24">
        <v>45.01</v>
      </c>
      <c r="BE7" s="24">
        <v>48.91</v>
      </c>
      <c r="BF7" s="24" t="s">
        <v>101</v>
      </c>
      <c r="BG7" s="24">
        <v>252.86</v>
      </c>
      <c r="BH7" s="24">
        <v>147.09</v>
      </c>
      <c r="BI7" s="24">
        <v>59.45</v>
      </c>
      <c r="BJ7" s="24">
        <v>217.64</v>
      </c>
      <c r="BK7" s="24" t="s">
        <v>101</v>
      </c>
      <c r="BL7" s="24">
        <v>1258.43</v>
      </c>
      <c r="BM7" s="24">
        <v>1163.75</v>
      </c>
      <c r="BN7" s="24">
        <v>1160.22</v>
      </c>
      <c r="BO7" s="24">
        <v>1141.98</v>
      </c>
      <c r="BP7" s="24">
        <v>1156.82</v>
      </c>
      <c r="BQ7" s="24" t="s">
        <v>101</v>
      </c>
      <c r="BR7" s="24">
        <v>93.24</v>
      </c>
      <c r="BS7" s="24">
        <v>98.9</v>
      </c>
      <c r="BT7" s="24">
        <v>100</v>
      </c>
      <c r="BU7" s="24">
        <v>100</v>
      </c>
      <c r="BV7" s="24" t="s">
        <v>101</v>
      </c>
      <c r="BW7" s="24">
        <v>73.36</v>
      </c>
      <c r="BX7" s="24">
        <v>72.599999999999994</v>
      </c>
      <c r="BY7" s="24">
        <v>81.81</v>
      </c>
      <c r="BZ7" s="24">
        <v>82.27</v>
      </c>
      <c r="CA7" s="24">
        <v>75.33</v>
      </c>
      <c r="CB7" s="24" t="s">
        <v>101</v>
      </c>
      <c r="CC7" s="24">
        <v>181.99</v>
      </c>
      <c r="CD7" s="24">
        <v>171.05</v>
      </c>
      <c r="CE7" s="24">
        <v>170.03</v>
      </c>
      <c r="CF7" s="24">
        <v>155.54</v>
      </c>
      <c r="CG7" s="24" t="s">
        <v>101</v>
      </c>
      <c r="CH7" s="24">
        <v>224.88</v>
      </c>
      <c r="CI7" s="24">
        <v>228.64</v>
      </c>
      <c r="CJ7" s="24">
        <v>193.59</v>
      </c>
      <c r="CK7" s="24">
        <v>194.42</v>
      </c>
      <c r="CL7" s="24">
        <v>215.73</v>
      </c>
      <c r="CM7" s="24" t="s">
        <v>101</v>
      </c>
      <c r="CN7" s="24">
        <v>55.96</v>
      </c>
      <c r="CO7" s="24">
        <v>54.47</v>
      </c>
      <c r="CP7" s="24">
        <v>55.55</v>
      </c>
      <c r="CQ7" s="24">
        <v>56</v>
      </c>
      <c r="CR7" s="24" t="s">
        <v>101</v>
      </c>
      <c r="CS7" s="24">
        <v>42.4</v>
      </c>
      <c r="CT7" s="24">
        <v>42.28</v>
      </c>
      <c r="CU7" s="24">
        <v>45.3</v>
      </c>
      <c r="CV7" s="24">
        <v>45.6</v>
      </c>
      <c r="CW7" s="24">
        <v>43.28</v>
      </c>
      <c r="CX7" s="24" t="s">
        <v>101</v>
      </c>
      <c r="CY7" s="24">
        <v>89.2</v>
      </c>
      <c r="CZ7" s="24">
        <v>87.95</v>
      </c>
      <c r="DA7" s="24">
        <v>87.98</v>
      </c>
      <c r="DB7" s="24">
        <v>87.58</v>
      </c>
      <c r="DC7" s="24" t="s">
        <v>101</v>
      </c>
      <c r="DD7" s="24">
        <v>84.19</v>
      </c>
      <c r="DE7" s="24">
        <v>84.34</v>
      </c>
      <c r="DF7" s="24">
        <v>88.37</v>
      </c>
      <c r="DG7" s="24">
        <v>88.66</v>
      </c>
      <c r="DH7" s="24">
        <v>86.21</v>
      </c>
      <c r="DI7" s="24" t="s">
        <v>101</v>
      </c>
      <c r="DJ7" s="24">
        <v>3.64</v>
      </c>
      <c r="DK7" s="24">
        <v>7.28</v>
      </c>
      <c r="DL7" s="24">
        <v>10.7</v>
      </c>
      <c r="DM7" s="24">
        <v>14.08</v>
      </c>
      <c r="DN7" s="24" t="s">
        <v>101</v>
      </c>
      <c r="DO7" s="24">
        <v>21.36</v>
      </c>
      <c r="DP7" s="24">
        <v>22.79</v>
      </c>
      <c r="DQ7" s="24">
        <v>32.57</v>
      </c>
      <c r="DR7" s="24">
        <v>33.159999999999997</v>
      </c>
      <c r="DS7" s="24">
        <v>29.62</v>
      </c>
      <c r="DT7" s="24" t="s">
        <v>101</v>
      </c>
      <c r="DU7" s="24">
        <v>0</v>
      </c>
      <c r="DV7" s="24">
        <v>0</v>
      </c>
      <c r="DW7" s="24">
        <v>0</v>
      </c>
      <c r="DX7" s="24">
        <v>0</v>
      </c>
      <c r="DY7" s="24" t="s">
        <v>101</v>
      </c>
      <c r="DZ7" s="24">
        <v>0.01</v>
      </c>
      <c r="EA7" s="24">
        <v>0.01</v>
      </c>
      <c r="EB7" s="24">
        <v>0.04</v>
      </c>
      <c r="EC7" s="24">
        <v>0.12</v>
      </c>
      <c r="ED7" s="24">
        <v>0.09</v>
      </c>
      <c r="EE7" s="24" t="s">
        <v>101</v>
      </c>
      <c r="EF7" s="24">
        <v>0</v>
      </c>
      <c r="EG7" s="24">
        <v>0</v>
      </c>
      <c r="EH7" s="24">
        <v>0</v>
      </c>
      <c r="EI7" s="24">
        <v>0</v>
      </c>
      <c r="EJ7" s="24" t="s">
        <v>101</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dcterms:created xsi:type="dcterms:W3CDTF">2025-01-24T07:09:29Z</dcterms:created>
  <dcterms:modified xsi:type="dcterms:W3CDTF">2025-01-28T08:39:08Z</dcterms:modified>
  <cp:category/>
</cp:coreProperties>
</file>