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　各照会モノ　★★★\【R06】\【R07.01.28〆】公営企業に係る経営比較分析表（令和5年度決算）の分析等について\4. 提出\"/>
    </mc:Choice>
  </mc:AlternateContent>
  <xr:revisionPtr revIDLastSave="0" documentId="13_ncr:1_{B9968D15-593D-4E6F-9D05-EA956D6825C5}" xr6:coauthVersionLast="47" xr6:coauthVersionMax="47" xr10:uidLastSave="{00000000-0000-0000-0000-000000000000}"/>
  <workbookProtection workbookAlgorithmName="SHA-512" workbookHashValue="+oIwW1JP6/reZGw9zI7DqtpMaBKZDhojVpjo9Bj+noO8XE0dqWkmmceIDAZpIlG+92P+liSgk/5PUbLevyn/hQ==" workbookSaltValue="sn5ah3IG+X/LTvbWK5rq3g==" workbookSpinCount="100000" lockStructure="1"/>
  <bookViews>
    <workbookView xWindow="-120" yWindow="-120" windowWidth="29040" windowHeight="1572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R6" i="5"/>
  <c r="AD10" i="4" s="1"/>
  <c r="Q6" i="5"/>
  <c r="W10" i="4" s="1"/>
  <c r="P6" i="5"/>
  <c r="P10" i="4" s="1"/>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J85" i="4"/>
  <c r="I85" i="4"/>
  <c r="G85" i="4"/>
  <c r="F85" i="4"/>
  <c r="E85" i="4"/>
  <c r="I10" i="4"/>
  <c r="AL8" i="4"/>
  <c r="P8" i="4"/>
</calcChain>
</file>

<file path=xl/sharedStrings.xml><?xml version="1.0" encoding="utf-8"?>
<sst xmlns="http://schemas.openxmlformats.org/spreadsheetml/2006/main" count="325" uniqueCount="117">
  <si>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</si>
  <si>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</si>
  <si>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</si>
  <si>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</si>
  <si>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</si>
  <si>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</si>
  <si>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</si>
  <si>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</si>
  <si>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</si>
  <si>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</si>
  <si>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</si>
  <si>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</si>
  <si>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</si>
  <si>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</si>
  <si>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</si>
  <si>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</si>
  <si>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</si>
  <si>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</si>
  <si>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</si>
  <si>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</si>
  <si>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</si>
  <si>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</si>
  <si>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</si>
  <si>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</si>
  <si>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</si>
  <si>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</si>
  <si>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</si>
  <si>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</si>
  <si>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</si>
  <si>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</si>
  <si>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</si>
  <si>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</si>
  <si>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</si>
  <si>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</si>
  <si>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</si>
  <si>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</si>
  <si>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</si>
  <si>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</si>
  <si>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</si>
  <si>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</si>
  <si>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</si>
  <si>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</si>
  <si>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</si>
  <si>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</si>
  <si>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</si>
  <si>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</si>
  <si>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</si>
  <si>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</si>
  <si>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</si>
  <si>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</si>
  <si>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</si>
  <si>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</si>
  <si>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</si>
  <si>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</si>
  <si>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</si>
  <si>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</si>
  <si>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</si>
  <si>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</si>
  <si>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</si>
  <si>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</si>
  <si>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</si>
  <si>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</si>
  <si>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</si>
  <si>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</si>
  <si>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</si>
  <si>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</si>
  <si>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</si>
  <si>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</si>
  <si>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</si>
  <si>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</si>
  <si>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</si>
  <si>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</si>
  <si>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</si>
  <si>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</si>
  <si>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</si>
  <si>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</si>
  <si>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</si>
  <si>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</si>
  <si>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</si>
  <si>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</si>
  <si>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</si>
  <si>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</si>
  <si>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</si>
  <si>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</si>
  <si>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</si>
  <si>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</si>
  <si>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</si>
  <si>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</si>
  <si>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</si>
  <si>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</si>
  <si>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</si>
  <si>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</si>
  <si>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</si>
  <si>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</si>
  <si>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</si>
  <si>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</si>
  <si>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</si>
  <si>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</si>
  <si>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</si>
  <si>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</si>
  <si>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</si>
  <si>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</si>
  <si>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</si>
  <si>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</si>
  <si>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</si>
  <si>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</si>
  <si>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</si>
  <si>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</si>
  <si>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</si>
  <si>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</si>
  <si>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</si>
  <si>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</si>
  <si>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</si>
  <si>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</si>
  <si>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①②経常収支比率は107.77%で単年度の収支は黒字となっている。平成24年度で整備が終了しており、今後の使用料収入の増加は見込めないことから、費用の削減に努め、改善を図る必要がある。
③流動比率は118.61%で類似団体と比較では劣る状況であるが、100%を上回っている。
④企業債残高対事業規模比率について「0」となっているのは、現状、今後の償還については総務省が示す「分流式下水道に係る経費」の繰出基準に全額該当するものと判断し、残高の全額を一般会計からの繰入により償還するとしたことによるものである。
⑤⑥経費回収率は100%で類似団体と比較して高い状況にあり、使用料をもって汚水処理費を賄うことができている。汚水処理原価は315.41円で類似団体との比較では劣る状況である。今後は、空き家等の増加により利用者が減ることで使用料が減少することも考えられるため、効率的な維持管理により更なる経費節減に努める必要がある。
⑦施設利用率は、大きな増減の要因が見当たらないことから、今後も60％前後で推移すると見込んでいる。
⑧水洗化率はほぼ100％であり、今後も大きな変動はなくこのままで推移すると見込んでいる。</t>
    <rPh sb="2" eb="4">
      <t>ケイジョウ</t>
    </rPh>
    <rPh sb="17" eb="20">
      <t>タンネンド</t>
    </rPh>
    <rPh sb="21" eb="23">
      <t>シュウシ</t>
    </rPh>
    <rPh sb="24" eb="26">
      <t>クロジ</t>
    </rPh>
    <rPh sb="50" eb="52">
      <t>コンゴ</t>
    </rPh>
    <rPh sb="56" eb="58">
      <t>シュウニュウ</t>
    </rPh>
    <rPh sb="59" eb="61">
      <t>ゾウカ</t>
    </rPh>
    <rPh sb="62" eb="64">
      <t>ミコ</t>
    </rPh>
    <rPh sb="94" eb="98">
      <t>リュウドウヒリツ</t>
    </rPh>
    <rPh sb="116" eb="117">
      <t>オト</t>
    </rPh>
    <rPh sb="118" eb="120">
      <t>ジョウキョウ</t>
    </rPh>
    <rPh sb="130" eb="132">
      <t>ウワマワ</t>
    </rPh>
    <rPh sb="167" eb="169">
      <t>ゲンジョウ</t>
    </rPh>
    <rPh sb="268" eb="272">
      <t>ルイジダンタイ</t>
    </rPh>
    <rPh sb="273" eb="275">
      <t>ヒカク</t>
    </rPh>
    <rPh sb="277" eb="278">
      <t>タカ</t>
    </rPh>
    <rPh sb="279" eb="281">
      <t>ジョウキョウ</t>
    </rPh>
    <rPh sb="285" eb="288">
      <t>シヨウリョウ</t>
    </rPh>
    <rPh sb="292" eb="297">
      <t>オスイショリヒ</t>
    </rPh>
    <rPh sb="298" eb="299">
      <t>マカナ</t>
    </rPh>
    <rPh sb="322" eb="323">
      <t>エン</t>
    </rPh>
    <rPh sb="324" eb="328">
      <t>ルイジダンタイ</t>
    </rPh>
    <rPh sb="330" eb="332">
      <t>ヒカク</t>
    </rPh>
    <rPh sb="334" eb="335">
      <t>オト</t>
    </rPh>
    <rPh sb="336" eb="338">
      <t>ジョウキョウ</t>
    </rPh>
    <rPh sb="351" eb="353">
      <t>ゾウカ</t>
    </rPh>
    <rPh sb="441" eb="443">
      <t>コンゴ</t>
    </rPh>
    <phoneticPr fontId="4"/>
  </si>
  <si>
    <t>　平成14年度から整備を開始し、平成24年度で整備を終了していることから、施設は比較的新しい。また、地方公営企業法の全部を適用（令和5年度適用）してから間もないこともあり、有形固定資産減価償却率は6.69%と低い値であるが、ある程度の修繕費が毎年発生しており、初期に整備した施設については、修理用の部品が製造されなくなってきているため、今後は修繕費が増加傾向となることが予想される。</t>
    <rPh sb="50" eb="57">
      <t>チホウコウエイキギョウホウ</t>
    </rPh>
    <rPh sb="58" eb="60">
      <t>ゼンブ</t>
    </rPh>
    <rPh sb="61" eb="63">
      <t>テキヨウ</t>
    </rPh>
    <rPh sb="64" eb="66">
      <t>レイワ</t>
    </rPh>
    <rPh sb="67" eb="69">
      <t>ネンド</t>
    </rPh>
    <rPh sb="69" eb="71">
      <t>テキヨウ</t>
    </rPh>
    <rPh sb="76" eb="77">
      <t>マ</t>
    </rPh>
    <rPh sb="86" eb="92">
      <t>ユウケイコテイシサン</t>
    </rPh>
    <rPh sb="92" eb="96">
      <t>ゲンカショウキャク</t>
    </rPh>
    <rPh sb="96" eb="97">
      <t>リツ</t>
    </rPh>
    <rPh sb="104" eb="105">
      <t>ヒク</t>
    </rPh>
    <rPh sb="106" eb="107">
      <t>アタイ</t>
    </rPh>
    <phoneticPr fontId="4"/>
  </si>
  <si>
    <t>　水洗化率はほぼ100％で維持管理に係る業務のみである。
　経費回収率は100％で類似団体と比較して高い水準となっているが、今後も引き続き適切な維持管理により、経費の縮減を図る必要がある。</t>
    <rPh sb="41" eb="43">
      <t>ルイジ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</si>
</sst>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50C-4844-877A-7ADCB885F39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50C-4844-877A-7ADCB885F39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59.96</c:v>
                </c:pt>
              </c:numCache>
            </c:numRef>
          </c:val>
          <c:extLst>
            <c:ext xmlns:c16="http://schemas.microsoft.com/office/drawing/2014/chart" uri="{C3380CC4-5D6E-409C-BE32-E72D297353CC}">
              <c16:uniqueId val="{00000000-3401-4A17-9FFD-766BF990B4F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54.08</c:v>
                </c:pt>
              </c:numCache>
            </c:numRef>
          </c:val>
          <c:smooth val="0"/>
          <c:extLst>
            <c:ext xmlns:c16="http://schemas.microsoft.com/office/drawing/2014/chart" uri="{C3380CC4-5D6E-409C-BE32-E72D297353CC}">
              <c16:uniqueId val="{00000001-3401-4A17-9FFD-766BF990B4F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0</c:v>
                </c:pt>
                <c:pt idx="4">
                  <c:v>99.76</c:v>
                </c:pt>
              </c:numCache>
            </c:numRef>
          </c:val>
          <c:extLst>
            <c:ext xmlns:c16="http://schemas.microsoft.com/office/drawing/2014/chart" uri="{C3380CC4-5D6E-409C-BE32-E72D297353CC}">
              <c16:uniqueId val="{00000000-C0C0-460E-9BFB-3B36023BB98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90.57</c:v>
                </c:pt>
              </c:numCache>
            </c:numRef>
          </c:val>
          <c:smooth val="0"/>
          <c:extLst>
            <c:ext xmlns:c16="http://schemas.microsoft.com/office/drawing/2014/chart" uri="{C3380CC4-5D6E-409C-BE32-E72D297353CC}">
              <c16:uniqueId val="{00000001-C0C0-460E-9BFB-3B36023BB98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0</c:v>
                </c:pt>
                <c:pt idx="4">
                  <c:v>107.77</c:v>
                </c:pt>
              </c:numCache>
            </c:numRef>
          </c:val>
          <c:extLst>
            <c:ext xmlns:c16="http://schemas.microsoft.com/office/drawing/2014/chart" uri="{C3380CC4-5D6E-409C-BE32-E72D297353CC}">
              <c16:uniqueId val="{00000000-F6B0-42EE-84EF-57E226CEF01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96.95</c:v>
                </c:pt>
              </c:numCache>
            </c:numRef>
          </c:val>
          <c:smooth val="0"/>
          <c:extLst>
            <c:ext xmlns:c16="http://schemas.microsoft.com/office/drawing/2014/chart" uri="{C3380CC4-5D6E-409C-BE32-E72D297353CC}">
              <c16:uniqueId val="{00000001-F6B0-42EE-84EF-57E226CEF01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0</c:v>
                </c:pt>
                <c:pt idx="4">
                  <c:v>6.69</c:v>
                </c:pt>
              </c:numCache>
            </c:numRef>
          </c:val>
          <c:extLst>
            <c:ext xmlns:c16="http://schemas.microsoft.com/office/drawing/2014/chart" uri="{C3380CC4-5D6E-409C-BE32-E72D297353CC}">
              <c16:uniqueId val="{00000000-B01D-4EAD-BD8C-EAF5BC9B7F4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26.92</c:v>
                </c:pt>
              </c:numCache>
            </c:numRef>
          </c:val>
          <c:smooth val="0"/>
          <c:extLst>
            <c:ext xmlns:c16="http://schemas.microsoft.com/office/drawing/2014/chart" uri="{C3380CC4-5D6E-409C-BE32-E72D297353CC}">
              <c16:uniqueId val="{00000001-B01D-4EAD-BD8C-EAF5BC9B7F4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AAD-453C-85EB-278D582E742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DAAD-453C-85EB-278D582E742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956-44B1-A2AD-9615DA8568A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91.33</c:v>
                </c:pt>
              </c:numCache>
            </c:numRef>
          </c:val>
          <c:smooth val="0"/>
          <c:extLst>
            <c:ext xmlns:c16="http://schemas.microsoft.com/office/drawing/2014/chart" uri="{C3380CC4-5D6E-409C-BE32-E72D297353CC}">
              <c16:uniqueId val="{00000001-E956-44B1-A2AD-9615DA8568A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0</c:v>
                </c:pt>
                <c:pt idx="4">
                  <c:v>118.61</c:v>
                </c:pt>
              </c:numCache>
            </c:numRef>
          </c:val>
          <c:extLst>
            <c:ext xmlns:c16="http://schemas.microsoft.com/office/drawing/2014/chart" uri="{C3380CC4-5D6E-409C-BE32-E72D297353CC}">
              <c16:uniqueId val="{00000000-81BC-44E1-98C7-2532D410EA9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126.97</c:v>
                </c:pt>
              </c:numCache>
            </c:numRef>
          </c:val>
          <c:smooth val="0"/>
          <c:extLst>
            <c:ext xmlns:c16="http://schemas.microsoft.com/office/drawing/2014/chart" uri="{C3380CC4-5D6E-409C-BE32-E72D297353CC}">
              <c16:uniqueId val="{00000001-81BC-44E1-98C7-2532D410EA9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AF59-4370-B8E1-2DF750307BD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338.47</c:v>
                </c:pt>
              </c:numCache>
            </c:numRef>
          </c:val>
          <c:smooth val="0"/>
          <c:extLst>
            <c:ext xmlns:c16="http://schemas.microsoft.com/office/drawing/2014/chart" uri="{C3380CC4-5D6E-409C-BE32-E72D297353CC}">
              <c16:uniqueId val="{00000001-AF59-4370-B8E1-2DF750307BD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0</c:v>
                </c:pt>
                <c:pt idx="4">
                  <c:v>100</c:v>
                </c:pt>
              </c:numCache>
            </c:numRef>
          </c:val>
          <c:extLst>
            <c:ext xmlns:c16="http://schemas.microsoft.com/office/drawing/2014/chart" uri="{C3380CC4-5D6E-409C-BE32-E72D297353CC}">
              <c16:uniqueId val="{00000000-A6C0-439B-8BB2-6FBBB2BBF5D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56.06</c:v>
                </c:pt>
              </c:numCache>
            </c:numRef>
          </c:val>
          <c:smooth val="0"/>
          <c:extLst>
            <c:ext xmlns:c16="http://schemas.microsoft.com/office/drawing/2014/chart" uri="{C3380CC4-5D6E-409C-BE32-E72D297353CC}">
              <c16:uniqueId val="{00000001-A6C0-439B-8BB2-6FBBB2BBF5D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0</c:v>
                </c:pt>
                <c:pt idx="4">
                  <c:v>315.41000000000003</c:v>
                </c:pt>
              </c:numCache>
            </c:numRef>
          </c:val>
          <c:extLst>
            <c:ext xmlns:c16="http://schemas.microsoft.com/office/drawing/2014/chart" uri="{C3380CC4-5D6E-409C-BE32-E72D297353CC}">
              <c16:uniqueId val="{00000000-2E1C-47AA-8104-1B19BF85A84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304.36</c:v>
                </c:pt>
              </c:numCache>
            </c:numRef>
          </c:val>
          <c:smooth val="0"/>
          <c:extLst>
            <c:ext xmlns:c16="http://schemas.microsoft.com/office/drawing/2014/chart" uri="{C3380CC4-5D6E-409C-BE32-E72D297353CC}">
              <c16:uniqueId val="{00000001-2E1C-47AA-8104-1B19BF85A84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【111.69】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横手市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K2</v>
      </c>
      <c r="X8" s="65"/>
      <c r="Y8" s="65"/>
      <c r="Z8" s="65"/>
      <c r="AA8" s="65"/>
      <c r="AB8" s="65"/>
      <c r="AC8" s="65"/>
      <c r="AD8" s="66" t="str">
        <f>データ!$M$6</f>
        <v>非設置</v>
      </c>
      <c r="AE8" s="66"/>
      <c r="AF8" s="66"/>
      <c r="AG8" s="66"/>
      <c r="AH8" s="66"/>
      <c r="AI8" s="66"/>
      <c r="AJ8" s="66"/>
      <c r="AK8" s="3"/>
      <c r="AL8" s="54">
        <f>データ!S6</f>
        <v>82454</v>
      </c>
      <c r="AM8" s="54"/>
      <c r="AN8" s="54"/>
      <c r="AO8" s="54"/>
      <c r="AP8" s="54"/>
      <c r="AQ8" s="54"/>
      <c r="AR8" s="54"/>
      <c r="AS8" s="54"/>
      <c r="AT8" s="53">
        <f>データ!T6</f>
        <v>692.8</v>
      </c>
      <c r="AU8" s="53"/>
      <c r="AV8" s="53"/>
      <c r="AW8" s="53"/>
      <c r="AX8" s="53"/>
      <c r="AY8" s="53"/>
      <c r="AZ8" s="53"/>
      <c r="BA8" s="53"/>
      <c r="BB8" s="53">
        <f>データ!U6</f>
        <v>119.02</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38.19</v>
      </c>
      <c r="J10" s="53"/>
      <c r="K10" s="53"/>
      <c r="L10" s="53"/>
      <c r="M10" s="53"/>
      <c r="N10" s="53"/>
      <c r="O10" s="53"/>
      <c r="P10" s="53">
        <f>データ!P6</f>
        <v>2.04</v>
      </c>
      <c r="Q10" s="53"/>
      <c r="R10" s="53"/>
      <c r="S10" s="53"/>
      <c r="T10" s="53"/>
      <c r="U10" s="53"/>
      <c r="V10" s="53"/>
      <c r="W10" s="53">
        <f>データ!Q6</f>
        <v>100</v>
      </c>
      <c r="X10" s="53"/>
      <c r="Y10" s="53"/>
      <c r="Z10" s="53"/>
      <c r="AA10" s="53"/>
      <c r="AB10" s="53"/>
      <c r="AC10" s="53"/>
      <c r="AD10" s="54">
        <f>データ!R6</f>
        <v>5500</v>
      </c>
      <c r="AE10" s="54"/>
      <c r="AF10" s="54"/>
      <c r="AG10" s="54"/>
      <c r="AH10" s="54"/>
      <c r="AI10" s="54"/>
      <c r="AJ10" s="54"/>
      <c r="AK10" s="2"/>
      <c r="AL10" s="54">
        <f>データ!V6</f>
        <v>1666</v>
      </c>
      <c r="AM10" s="54"/>
      <c r="AN10" s="54"/>
      <c r="AO10" s="54"/>
      <c r="AP10" s="54"/>
      <c r="AQ10" s="54"/>
      <c r="AR10" s="54"/>
      <c r="AS10" s="54"/>
      <c r="AT10" s="53">
        <f>データ!W6</f>
        <v>23.34</v>
      </c>
      <c r="AU10" s="53"/>
      <c r="AV10" s="53"/>
      <c r="AW10" s="53"/>
      <c r="AX10" s="53"/>
      <c r="AY10" s="53"/>
      <c r="AZ10" s="53"/>
      <c r="BA10" s="53"/>
      <c r="BB10" s="53">
        <f>データ!X6</f>
        <v>71.38</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114</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115</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116</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【96.62】</v>
      </c>
      <c r="F85" s="12" t="str">
        <f>データ!AT6</f>
        <v>【111.69】</v>
      </c>
      <c r="G85" s="12" t="str">
        <f>データ!BE6</f>
        <v>【111.29】</v>
      </c>
      <c r="H85" s="12" t="str">
        <f>データ!BP6</f>
        <v>【349.83】</v>
      </c>
      <c r="I85" s="12" t="str">
        <f>データ!CA6</f>
        <v>【53.65】</v>
      </c>
      <c r="J85" s="12" t="str">
        <f>データ!CL6</f>
        <v>【307.86】</v>
      </c>
      <c r="K85" s="12" t="str">
        <f>データ!CW6</f>
        <v>【54.61】</v>
      </c>
      <c r="L85" s="12" t="str">
        <f>データ!DH6</f>
        <v>【85.31】</v>
      </c>
      <c r="M85" s="12" t="str">
        <f>データ!DS6</f>
        <v>【25.25】</v>
      </c>
      <c r="N85" s="12" t="str">
        <f>データ!ED6</f>
        <v>【-】</v>
      </c>
      <c r="O85" s="12" t="str">
        <f>データ!EO6</f>
        <v>【-】</v>
      </c>
    </row>
  </sheetData>
  <sheetProtection algorithmName="SHA-512" hashValue="F8RJ+T1u5WMjQgTiLyLyiTonySflKSv1YvwiqsbtMWL3S+CfCbDFZbRO0Jgv1qAsELmwbLEZILaGpxZVYLnclQ==" saltValue="qaFmO3P1xmJKhpoxY3Fzu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52035</v>
      </c>
      <c r="D6" s="19">
        <f t="shared" si="3"/>
        <v>46</v>
      </c>
      <c r="E6" s="19">
        <f t="shared" si="3"/>
        <v>18</v>
      </c>
      <c r="F6" s="19">
        <f t="shared" si="3"/>
        <v>0</v>
      </c>
      <c r="G6" s="19">
        <f t="shared" si="3"/>
        <v>0</v>
      </c>
      <c r="H6" s="19" t="str">
        <f t="shared" si="3"/>
        <v>秋田県　横手市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38.19</v>
      </c>
      <c r="P6" s="20">
        <f t="shared" si="3"/>
        <v>2.04</v>
      </c>
      <c r="Q6" s="20">
        <f t="shared" si="3"/>
        <v>100</v>
      </c>
      <c r="R6" s="20">
        <f t="shared" si="3"/>
        <v>5500</v>
      </c>
      <c r="S6" s="20">
        <f t="shared" si="3"/>
        <v>82454</v>
      </c>
      <c r="T6" s="20">
        <f t="shared" si="3"/>
        <v>692.8</v>
      </c>
      <c r="U6" s="20">
        <f t="shared" si="3"/>
        <v>119.02</v>
      </c>
      <c r="V6" s="20">
        <f t="shared" si="3"/>
        <v>1666</v>
      </c>
      <c r="W6" s="20">
        <f t="shared" si="3"/>
        <v>23.34</v>
      </c>
      <c r="X6" s="20">
        <f t="shared" si="3"/>
        <v>71.38</v>
      </c>
      <c r="Y6" s="21" t="str">
        <f>IF(Y7="",NA(),Y7)</f>
        <v>-</v>
      </c>
      <c r="Z6" s="21" t="str">
        <f t="shared" ref="Z6:AH6" si="4">IF(Z7="",NA(),Z7)</f>
        <v>-</v>
      </c>
      <c r="AA6" s="21" t="str">
        <f t="shared" si="4"/>
        <v>-</v>
      </c>
      <c r="AB6" s="21" t="str">
        <f t="shared" si="4"/>
        <v>-</v>
      </c>
      <c r="AC6" s="21">
        <f t="shared" si="4"/>
        <v>107.77</v>
      </c>
      <c r="AD6" s="21" t="str">
        <f t="shared" si="4"/>
        <v>-</v>
      </c>
      <c r="AE6" s="21" t="str">
        <f t="shared" si="4"/>
        <v>-</v>
      </c>
      <c r="AF6" s="21" t="str">
        <f t="shared" si="4"/>
        <v>-</v>
      </c>
      <c r="AG6" s="21" t="str">
        <f t="shared" si="4"/>
        <v>-</v>
      </c>
      <c r="AH6" s="21">
        <f t="shared" si="4"/>
        <v>96.95</v>
      </c>
      <c r="AI6" s="20" t="str">
        <f>IF(AI7="","",IF(AI7="-","【-】","【"&amp;SUBSTITUTE(TEXT(AI7,"#,##0.00"),"-","△")&amp;"】"))</f>
        <v>【96.62】</v>
      </c>
      <c r="AJ6" s="21" t="str">
        <f>IF(AJ7="",NA(),AJ7)</f>
        <v>-</v>
      </c>
      <c r="AK6" s="21" t="str">
        <f t="shared" ref="AK6:AS6" si="5">IF(AK7="",NA(),AK7)</f>
        <v>-</v>
      </c>
      <c r="AL6" s="21" t="str">
        <f t="shared" si="5"/>
        <v>-</v>
      </c>
      <c r="AM6" s="21" t="str">
        <f t="shared" si="5"/>
        <v>-</v>
      </c>
      <c r="AN6" s="20">
        <f t="shared" si="5"/>
        <v>0</v>
      </c>
      <c r="AO6" s="21" t="str">
        <f t="shared" si="5"/>
        <v>-</v>
      </c>
      <c r="AP6" s="21" t="str">
        <f t="shared" si="5"/>
        <v>-</v>
      </c>
      <c r="AQ6" s="21" t="str">
        <f t="shared" si="5"/>
        <v>-</v>
      </c>
      <c r="AR6" s="21" t="str">
        <f t="shared" si="5"/>
        <v>-</v>
      </c>
      <c r="AS6" s="21">
        <f t="shared" si="5"/>
        <v>91.33</v>
      </c>
      <c r="AT6" s="20" t="str">
        <f>IF(AT7="","",IF(AT7="-","【-】","【"&amp;SUBSTITUTE(TEXT(AT7,"#,##0.00"),"-","△")&amp;"】"))</f>
        <v>【111.69】</v>
      </c>
      <c r="AU6" s="21" t="str">
        <f>IF(AU7="",NA(),AU7)</f>
        <v>-</v>
      </c>
      <c r="AV6" s="21" t="str">
        <f t="shared" ref="AV6:BD6" si="6">IF(AV7="",NA(),AV7)</f>
        <v>-</v>
      </c>
      <c r="AW6" s="21" t="str">
        <f t="shared" si="6"/>
        <v>-</v>
      </c>
      <c r="AX6" s="21" t="str">
        <f t="shared" si="6"/>
        <v>-</v>
      </c>
      <c r="AY6" s="21">
        <f t="shared" si="6"/>
        <v>118.61</v>
      </c>
      <c r="AZ6" s="21" t="str">
        <f t="shared" si="6"/>
        <v>-</v>
      </c>
      <c r="BA6" s="21" t="str">
        <f t="shared" si="6"/>
        <v>-</v>
      </c>
      <c r="BB6" s="21" t="str">
        <f t="shared" si="6"/>
        <v>-</v>
      </c>
      <c r="BC6" s="21" t="str">
        <f t="shared" si="6"/>
        <v>-</v>
      </c>
      <c r="BD6" s="21">
        <f t="shared" si="6"/>
        <v>126.97</v>
      </c>
      <c r="BE6" s="20" t="str">
        <f>IF(BE7="","",IF(BE7="-","【-】","【"&amp;SUBSTITUTE(TEXT(BE7,"#,##0.00"),"-","△")&amp;"】"))</f>
        <v>【111.29】</v>
      </c>
      <c r="BF6" s="21" t="str">
        <f>IF(BF7="",NA(),BF7)</f>
        <v>-</v>
      </c>
      <c r="BG6" s="21" t="str">
        <f t="shared" ref="BG6:BO6" si="7">IF(BG7="",NA(),BG7)</f>
        <v>-</v>
      </c>
      <c r="BH6" s="21" t="str">
        <f t="shared" si="7"/>
        <v>-</v>
      </c>
      <c r="BI6" s="21" t="str">
        <f t="shared" si="7"/>
        <v>-</v>
      </c>
      <c r="BJ6" s="20">
        <f t="shared" si="7"/>
        <v>0</v>
      </c>
      <c r="BK6" s="21" t="str">
        <f t="shared" si="7"/>
        <v>-</v>
      </c>
      <c r="BL6" s="21" t="str">
        <f t="shared" si="7"/>
        <v>-</v>
      </c>
      <c r="BM6" s="21" t="str">
        <f t="shared" si="7"/>
        <v>-</v>
      </c>
      <c r="BN6" s="21" t="str">
        <f t="shared" si="7"/>
        <v>-</v>
      </c>
      <c r="BO6" s="21">
        <f t="shared" si="7"/>
        <v>338.47</v>
      </c>
      <c r="BP6" s="20" t="str">
        <f>IF(BP7="","",IF(BP7="-","【-】","【"&amp;SUBSTITUTE(TEXT(BP7,"#,##0.00"),"-","△")&amp;"】"))</f>
        <v>【349.83】</v>
      </c>
      <c r="BQ6" s="21" t="str">
        <f>IF(BQ7="",NA(),BQ7)</f>
        <v>-</v>
      </c>
      <c r="BR6" s="21" t="str">
        <f t="shared" ref="BR6:BZ6" si="8">IF(BR7="",NA(),BR7)</f>
        <v>-</v>
      </c>
      <c r="BS6" s="21" t="str">
        <f t="shared" si="8"/>
        <v>-</v>
      </c>
      <c r="BT6" s="21" t="str">
        <f t="shared" si="8"/>
        <v>-</v>
      </c>
      <c r="BU6" s="21">
        <f t="shared" si="8"/>
        <v>100</v>
      </c>
      <c r="BV6" s="21" t="str">
        <f t="shared" si="8"/>
        <v>-</v>
      </c>
      <c r="BW6" s="21" t="str">
        <f t="shared" si="8"/>
        <v>-</v>
      </c>
      <c r="BX6" s="21" t="str">
        <f t="shared" si="8"/>
        <v>-</v>
      </c>
      <c r="BY6" s="21" t="str">
        <f t="shared" si="8"/>
        <v>-</v>
      </c>
      <c r="BZ6" s="21">
        <f t="shared" si="8"/>
        <v>56.06</v>
      </c>
      <c r="CA6" s="20" t="str">
        <f>IF(CA7="","",IF(CA7="-","【-】","【"&amp;SUBSTITUTE(TEXT(CA7,"#,##0.00"),"-","△")&amp;"】"))</f>
        <v>【53.65】</v>
      </c>
      <c r="CB6" s="21" t="str">
        <f>IF(CB7="",NA(),CB7)</f>
        <v>-</v>
      </c>
      <c r="CC6" s="21" t="str">
        <f t="shared" ref="CC6:CK6" si="9">IF(CC7="",NA(),CC7)</f>
        <v>-</v>
      </c>
      <c r="CD6" s="21" t="str">
        <f t="shared" si="9"/>
        <v>-</v>
      </c>
      <c r="CE6" s="21" t="str">
        <f t="shared" si="9"/>
        <v>-</v>
      </c>
      <c r="CF6" s="21">
        <f t="shared" si="9"/>
        <v>315.41000000000003</v>
      </c>
      <c r="CG6" s="21" t="str">
        <f t="shared" si="9"/>
        <v>-</v>
      </c>
      <c r="CH6" s="21" t="str">
        <f t="shared" si="9"/>
        <v>-</v>
      </c>
      <c r="CI6" s="21" t="str">
        <f t="shared" si="9"/>
        <v>-</v>
      </c>
      <c r="CJ6" s="21" t="str">
        <f t="shared" si="9"/>
        <v>-</v>
      </c>
      <c r="CK6" s="21">
        <f t="shared" si="9"/>
        <v>304.36</v>
      </c>
      <c r="CL6" s="20" t="str">
        <f>IF(CL7="","",IF(CL7="-","【-】","【"&amp;SUBSTITUTE(TEXT(CL7,"#,##0.00"),"-","△")&amp;"】"))</f>
        <v>【307.86】</v>
      </c>
      <c r="CM6" s="21" t="str">
        <f>IF(CM7="",NA(),CM7)</f>
        <v>-</v>
      </c>
      <c r="CN6" s="21" t="str">
        <f t="shared" ref="CN6:CV6" si="10">IF(CN7="",NA(),CN7)</f>
        <v>-</v>
      </c>
      <c r="CO6" s="21" t="str">
        <f t="shared" si="10"/>
        <v>-</v>
      </c>
      <c r="CP6" s="21" t="str">
        <f t="shared" si="10"/>
        <v>-</v>
      </c>
      <c r="CQ6" s="21">
        <f t="shared" si="10"/>
        <v>59.96</v>
      </c>
      <c r="CR6" s="21" t="str">
        <f t="shared" si="10"/>
        <v>-</v>
      </c>
      <c r="CS6" s="21" t="str">
        <f t="shared" si="10"/>
        <v>-</v>
      </c>
      <c r="CT6" s="21" t="str">
        <f t="shared" si="10"/>
        <v>-</v>
      </c>
      <c r="CU6" s="21" t="str">
        <f t="shared" si="10"/>
        <v>-</v>
      </c>
      <c r="CV6" s="21">
        <f t="shared" si="10"/>
        <v>54.08</v>
      </c>
      <c r="CW6" s="20" t="str">
        <f>IF(CW7="","",IF(CW7="-","【-】","【"&amp;SUBSTITUTE(TEXT(CW7,"#,##0.00"),"-","△")&amp;"】"))</f>
        <v>【54.61】</v>
      </c>
      <c r="CX6" s="21" t="str">
        <f>IF(CX7="",NA(),CX7)</f>
        <v>-</v>
      </c>
      <c r="CY6" s="21" t="str">
        <f t="shared" ref="CY6:DG6" si="11">IF(CY7="",NA(),CY7)</f>
        <v>-</v>
      </c>
      <c r="CZ6" s="21" t="str">
        <f t="shared" si="11"/>
        <v>-</v>
      </c>
      <c r="DA6" s="21" t="str">
        <f t="shared" si="11"/>
        <v>-</v>
      </c>
      <c r="DB6" s="21">
        <f t="shared" si="11"/>
        <v>99.76</v>
      </c>
      <c r="DC6" s="21" t="str">
        <f t="shared" si="11"/>
        <v>-</v>
      </c>
      <c r="DD6" s="21" t="str">
        <f t="shared" si="11"/>
        <v>-</v>
      </c>
      <c r="DE6" s="21" t="str">
        <f t="shared" si="11"/>
        <v>-</v>
      </c>
      <c r="DF6" s="21" t="str">
        <f t="shared" si="11"/>
        <v>-</v>
      </c>
      <c r="DG6" s="21">
        <f t="shared" si="11"/>
        <v>90.57</v>
      </c>
      <c r="DH6" s="20" t="str">
        <f>IF(DH7="","",IF(DH7="-","【-】","【"&amp;SUBSTITUTE(TEXT(DH7,"#,##0.00"),"-","△")&amp;"】"))</f>
        <v>【85.31】</v>
      </c>
      <c r="DI6" s="21" t="str">
        <f>IF(DI7="",NA(),DI7)</f>
        <v>-</v>
      </c>
      <c r="DJ6" s="21" t="str">
        <f t="shared" ref="DJ6:DR6" si="12">IF(DJ7="",NA(),DJ7)</f>
        <v>-</v>
      </c>
      <c r="DK6" s="21" t="str">
        <f t="shared" si="12"/>
        <v>-</v>
      </c>
      <c r="DL6" s="21" t="str">
        <f t="shared" si="12"/>
        <v>-</v>
      </c>
      <c r="DM6" s="21">
        <f t="shared" si="12"/>
        <v>6.69</v>
      </c>
      <c r="DN6" s="21" t="str">
        <f t="shared" si="12"/>
        <v>-</v>
      </c>
      <c r="DO6" s="21" t="str">
        <f t="shared" si="12"/>
        <v>-</v>
      </c>
      <c r="DP6" s="21" t="str">
        <f t="shared" si="12"/>
        <v>-</v>
      </c>
      <c r="DQ6" s="21" t="str">
        <f t="shared" si="12"/>
        <v>-</v>
      </c>
      <c r="DR6" s="21">
        <f t="shared" si="12"/>
        <v>26.92</v>
      </c>
      <c r="DS6" s="20" t="str">
        <f>IF(DS7="","",IF(DS7="-","【-】","【"&amp;SUBSTITUTE(TEXT(DS7,"#,##0.00"),"-","△")&amp;"】"))</f>
        <v>【25.25】</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2023</v>
      </c>
      <c r="C7" s="23">
        <v>52035</v>
      </c>
      <c r="D7" s="23">
        <v>46</v>
      </c>
      <c r="E7" s="23">
        <v>18</v>
      </c>
      <c r="F7" s="23">
        <v>0</v>
      </c>
      <c r="G7" s="23">
        <v>0</v>
      </c>
      <c r="H7" s="23" t="s">
        <v>96</v>
      </c>
      <c r="I7" s="23" t="s">
        <v>97</v>
      </c>
      <c r="J7" s="23" t="s">
        <v>98</v>
      </c>
      <c r="K7" s="23" t="s">
        <v>99</v>
      </c>
      <c r="L7" s="23" t="s">
        <v>100</v>
      </c>
      <c r="M7" s="23" t="s">
        <v>101</v>
      </c>
      <c r="N7" s="24" t="s">
        <v>102</v>
      </c>
      <c r="O7" s="24">
        <v>38.19</v>
      </c>
      <c r="P7" s="24">
        <v>2.04</v>
      </c>
      <c r="Q7" s="24">
        <v>100</v>
      </c>
      <c r="R7" s="24">
        <v>5500</v>
      </c>
      <c r="S7" s="24">
        <v>82454</v>
      </c>
      <c r="T7" s="24">
        <v>692.8</v>
      </c>
      <c r="U7" s="24">
        <v>119.02</v>
      </c>
      <c r="V7" s="24">
        <v>1666</v>
      </c>
      <c r="W7" s="24">
        <v>23.34</v>
      </c>
      <c r="X7" s="24">
        <v>71.38</v>
      </c>
      <c r="Y7" s="24" t="s">
        <v>102</v>
      </c>
      <c r="Z7" s="24" t="s">
        <v>102</v>
      </c>
      <c r="AA7" s="24" t="s">
        <v>102</v>
      </c>
      <c r="AB7" s="24" t="s">
        <v>102</v>
      </c>
      <c r="AC7" s="24">
        <v>107.77</v>
      </c>
      <c r="AD7" s="24" t="s">
        <v>102</v>
      </c>
      <c r="AE7" s="24" t="s">
        <v>102</v>
      </c>
      <c r="AF7" s="24" t="s">
        <v>102</v>
      </c>
      <c r="AG7" s="24" t="s">
        <v>102</v>
      </c>
      <c r="AH7" s="24">
        <v>96.95</v>
      </c>
      <c r="AI7" s="24">
        <v>96.62</v>
      </c>
      <c r="AJ7" s="24" t="s">
        <v>102</v>
      </c>
      <c r="AK7" s="24" t="s">
        <v>102</v>
      </c>
      <c r="AL7" s="24" t="s">
        <v>102</v>
      </c>
      <c r="AM7" s="24" t="s">
        <v>102</v>
      </c>
      <c r="AN7" s="24">
        <v>0</v>
      </c>
      <c r="AO7" s="24" t="s">
        <v>102</v>
      </c>
      <c r="AP7" s="24" t="s">
        <v>102</v>
      </c>
      <c r="AQ7" s="24" t="s">
        <v>102</v>
      </c>
      <c r="AR7" s="24" t="s">
        <v>102</v>
      </c>
      <c r="AS7" s="24">
        <v>91.33</v>
      </c>
      <c r="AT7" s="24">
        <v>111.69</v>
      </c>
      <c r="AU7" s="24" t="s">
        <v>102</v>
      </c>
      <c r="AV7" s="24" t="s">
        <v>102</v>
      </c>
      <c r="AW7" s="24" t="s">
        <v>102</v>
      </c>
      <c r="AX7" s="24" t="s">
        <v>102</v>
      </c>
      <c r="AY7" s="24">
        <v>118.61</v>
      </c>
      <c r="AZ7" s="24" t="s">
        <v>102</v>
      </c>
      <c r="BA7" s="24" t="s">
        <v>102</v>
      </c>
      <c r="BB7" s="24" t="s">
        <v>102</v>
      </c>
      <c r="BC7" s="24" t="s">
        <v>102</v>
      </c>
      <c r="BD7" s="24">
        <v>126.97</v>
      </c>
      <c r="BE7" s="24">
        <v>111.29</v>
      </c>
      <c r="BF7" s="24" t="s">
        <v>102</v>
      </c>
      <c r="BG7" s="24" t="s">
        <v>102</v>
      </c>
      <c r="BH7" s="24" t="s">
        <v>102</v>
      </c>
      <c r="BI7" s="24" t="s">
        <v>102</v>
      </c>
      <c r="BJ7" s="24">
        <v>0</v>
      </c>
      <c r="BK7" s="24" t="s">
        <v>102</v>
      </c>
      <c r="BL7" s="24" t="s">
        <v>102</v>
      </c>
      <c r="BM7" s="24" t="s">
        <v>102</v>
      </c>
      <c r="BN7" s="24" t="s">
        <v>102</v>
      </c>
      <c r="BO7" s="24">
        <v>338.47</v>
      </c>
      <c r="BP7" s="24">
        <v>349.83</v>
      </c>
      <c r="BQ7" s="24" t="s">
        <v>102</v>
      </c>
      <c r="BR7" s="24" t="s">
        <v>102</v>
      </c>
      <c r="BS7" s="24" t="s">
        <v>102</v>
      </c>
      <c r="BT7" s="24" t="s">
        <v>102</v>
      </c>
      <c r="BU7" s="24">
        <v>100</v>
      </c>
      <c r="BV7" s="24" t="s">
        <v>102</v>
      </c>
      <c r="BW7" s="24" t="s">
        <v>102</v>
      </c>
      <c r="BX7" s="24" t="s">
        <v>102</v>
      </c>
      <c r="BY7" s="24" t="s">
        <v>102</v>
      </c>
      <c r="BZ7" s="24">
        <v>56.06</v>
      </c>
      <c r="CA7" s="24">
        <v>53.65</v>
      </c>
      <c r="CB7" s="24" t="s">
        <v>102</v>
      </c>
      <c r="CC7" s="24" t="s">
        <v>102</v>
      </c>
      <c r="CD7" s="24" t="s">
        <v>102</v>
      </c>
      <c r="CE7" s="24" t="s">
        <v>102</v>
      </c>
      <c r="CF7" s="24">
        <v>315.41000000000003</v>
      </c>
      <c r="CG7" s="24" t="s">
        <v>102</v>
      </c>
      <c r="CH7" s="24" t="s">
        <v>102</v>
      </c>
      <c r="CI7" s="24" t="s">
        <v>102</v>
      </c>
      <c r="CJ7" s="24" t="s">
        <v>102</v>
      </c>
      <c r="CK7" s="24">
        <v>304.36</v>
      </c>
      <c r="CL7" s="24">
        <v>307.86</v>
      </c>
      <c r="CM7" s="24" t="s">
        <v>102</v>
      </c>
      <c r="CN7" s="24" t="s">
        <v>102</v>
      </c>
      <c r="CO7" s="24" t="s">
        <v>102</v>
      </c>
      <c r="CP7" s="24" t="s">
        <v>102</v>
      </c>
      <c r="CQ7" s="24">
        <v>59.96</v>
      </c>
      <c r="CR7" s="24" t="s">
        <v>102</v>
      </c>
      <c r="CS7" s="24" t="s">
        <v>102</v>
      </c>
      <c r="CT7" s="24" t="s">
        <v>102</v>
      </c>
      <c r="CU7" s="24" t="s">
        <v>102</v>
      </c>
      <c r="CV7" s="24">
        <v>54.08</v>
      </c>
      <c r="CW7" s="24">
        <v>54.61</v>
      </c>
      <c r="CX7" s="24" t="s">
        <v>102</v>
      </c>
      <c r="CY7" s="24" t="s">
        <v>102</v>
      </c>
      <c r="CZ7" s="24" t="s">
        <v>102</v>
      </c>
      <c r="DA7" s="24" t="s">
        <v>102</v>
      </c>
      <c r="DB7" s="24">
        <v>99.76</v>
      </c>
      <c r="DC7" s="24" t="s">
        <v>102</v>
      </c>
      <c r="DD7" s="24" t="s">
        <v>102</v>
      </c>
      <c r="DE7" s="24" t="s">
        <v>102</v>
      </c>
      <c r="DF7" s="24" t="s">
        <v>102</v>
      </c>
      <c r="DG7" s="24">
        <v>90.57</v>
      </c>
      <c r="DH7" s="24">
        <v>85.31</v>
      </c>
      <c r="DI7" s="24" t="s">
        <v>102</v>
      </c>
      <c r="DJ7" s="24" t="s">
        <v>102</v>
      </c>
      <c r="DK7" s="24" t="s">
        <v>102</v>
      </c>
      <c r="DL7" s="24" t="s">
        <v>102</v>
      </c>
      <c r="DM7" s="24">
        <v>6.69</v>
      </c>
      <c r="DN7" s="24" t="s">
        <v>102</v>
      </c>
      <c r="DO7" s="24" t="s">
        <v>102</v>
      </c>
      <c r="DP7" s="24" t="s">
        <v>102</v>
      </c>
      <c r="DQ7" s="24" t="s">
        <v>102</v>
      </c>
      <c r="DR7" s="24">
        <v>26.92</v>
      </c>
      <c r="DS7" s="24">
        <v>25.25</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111</v>
      </c>
      <c r="E13" t="s">
        <v>112</v>
      </c>
      <c r="F13" t="s">
        <v>110</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吉田 威史</cp:lastModifiedBy>
  <dcterms:created xsi:type="dcterms:W3CDTF">2025-01-24T07:23:43Z</dcterms:created>
  <dcterms:modified xsi:type="dcterms:W3CDTF">2025-01-28T03:01:04Z</dcterms:modified>
  <cp:category/>
</cp:coreProperties>
</file>