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公営企業\R6\★照会・回答\250122_【総務省23〆】公営企業に係る経営比較分析表（令和５年度決算）の分析等について（依頼）\04_県回答\"/>
    </mc:Choice>
  </mc:AlternateContent>
  <workbookProtection workbookAlgorithmName="SHA-512" workbookHashValue="1r6+mwv4KI6ZukVdNGCFKXxwriA4MJsqbPtvPqwN0XEVsfUHpTK0AbotybRLD4EDfePLO2vlz0rIyenj8C7ukg==" workbookSaltValue="o04sL+j7U0RfTbYLF0UXQg==" workbookSpinCount="100000" lockStructure="1"/>
  <bookViews>
    <workbookView xWindow="0" yWindow="0" windowWidth="23040" windowHeight="9210"/>
  </bookViews>
  <sheets>
    <sheet name="法適用_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O85" i="4" s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K85" i="4" s="1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G85" i="4" s="1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P10" i="4" s="1"/>
  <c r="O6" i="5"/>
  <c r="N6" i="5"/>
  <c r="M6" i="5"/>
  <c r="AD8" i="4" s="1"/>
  <c r="L6" i="5"/>
  <c r="K6" i="5"/>
  <c r="J6" i="5"/>
  <c r="I6" i="5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N85" i="4"/>
  <c r="M85" i="4"/>
  <c r="L85" i="4"/>
  <c r="J85" i="4"/>
  <c r="I85" i="4"/>
  <c r="H85" i="4"/>
  <c r="F85" i="4"/>
  <c r="E85" i="4"/>
  <c r="BB10" i="4"/>
  <c r="AT10" i="4"/>
  <c r="AL10" i="4"/>
  <c r="W10" i="4"/>
  <c r="I10" i="4"/>
  <c r="B10" i="4"/>
  <c r="BB8" i="4"/>
  <c r="AT8" i="4"/>
  <c r="AL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<sst xmlns="http://schemas.openxmlformats.org/spreadsheetml/2006/main" count="228" uniqueCount="114">
  <si>
    <t>経営比較分析表（令和5年度決算）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</si>
  <si>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</si>
  <si>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</si>
  <si>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</si>
  <si>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</si>
  <si>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</si>
  <si>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</si>
  <si>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</si>
  <si>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</si>
  <si>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</si>
  <si>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</si>
  <si>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</si>
  <si>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</si>
  <si>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</si>
  <si>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</si>
  <si>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</si>
  <si>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</si>
  <si>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</si>
  <si>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</si>
  <si>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</si>
  <si>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</si>
  <si>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</si>
  <si>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</si>
  <si>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</si>
  <si>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</si>
  <si>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</si>
  <si>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</si>
  <si>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</si>
  <si>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</si>
  <si>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</si>
  <si>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</si>
  <si>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</si>
  <si>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</si>
  <si>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</si>
  <si>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</si>
  <si>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</si>
  <si>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</si>
  <si>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</si>
  <si>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</si>
  <si>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</si>
  <si>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</si>
  <si>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</si>
  <si>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</si>
  <si>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</si>
  <si>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</si>
  <si>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</si>
  <si>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</si>
  <si>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</si>
  <si>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</si>
  <si>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</si>
  <si>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</si>
  <si>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</si>
  <si>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</si>
  <si>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</si>
  <si>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</si>
  <si>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</si>
  <si>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</si>
  <si>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</si>
  <si>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</si>
  <si>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</si>
  <si>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</si>
  <si>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</si>
  <si>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</si>
  <si>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</si>
  <si>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</si>
  <si>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</si>
  <si>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</si>
  <si>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</si>
  <si>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</si>
  <si>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</si>
  <si>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</si>
  <si>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</si>
  <si>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</si>
  <si>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</si>
  <si>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</si>
  <si>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</si>
  <si>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</si>
  <si>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</si>
  <si>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</si>
  <si>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</si>
  <si>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</si>
  <si>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</si>
  <si>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</si>
  <si>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</si>
  <si>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</si>
  <si>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</si>
  <si>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</si>
  <si>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</si>
  <si>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</si>
  <si>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</si>
  <si>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</si>
  <si>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</si>
  <si>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</si>
  <si>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</si>
  <si>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</si>
  <si>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水道事業</t>
  </si>
  <si>
    <t>末端給水事業</t>
  </si>
  <si>
    <t>A2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</si>
  <si>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</si>
  <si>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</si>
  <si>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</si>
  <si>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</si>
  <si>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</si>
  <si>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</si>
  <si>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</si>
  <si>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</si>
  <si>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</si>
  <si>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</si>
  <si>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"R"yy</t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</si>
  <si>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</si>
  <si>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</si>
  <si>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経営に関する指標から、現時点での経営状況は健全であると判断している。
　しかしながら、これまでの建設投資により多額の企業債残高を有しているほか、大規模事業である仁井田浄水場の全面更新が進行中であり、企業債残高はさらに増加する。
　また、今後も、人口減による給水収益の減少が見込まれるなか、老朽施設の更新も進める必要があることから、これまで以上に事業運営の効率化を図る必要がある。</t>
    <phoneticPr fontId="4"/>
  </si>
  <si>
    <t>　施設全体の減価償却の状況は横ばいとなったものの、資産の老朽化が進んでいる。
　管路については、全国平均や類似団体平均と比較して、経年化率が低い値、更新率が高い値である。
　今後も長期の視点に立った更新計画に基づき、更新を進める必要がある。</t>
    <rPh sb="14" eb="15">
      <t>ヨコ</t>
    </rPh>
    <phoneticPr fontId="4"/>
  </si>
  <si>
    <t xml:space="preserve">　「①経常収支比率」および「⑤料金回収率」は100％以上を維持しており、給水収益による事業運営が成り立っている。
　「②累積欠損金比率」は0%を維持している。
　「③流動比率」は100％以上であり、短期的な債務に対する支払能力を有していると言える。
　「④企業債残高対給水収益比率」については、企業債残高の増加に伴い上昇し、全国平均や類似団体平均と比較して高い値となっている。
　「⑥給水原価」は、全国平均や類似団体平均と比較してやや高い値となっている。動力費や物価高騰の影響を受けて上昇傾向である。
　「⑦施設利用率」は、全国平均や類似団体平均と比較して低い値となっており、水需要の減少により、効率性が低い状態になっていることから、ダウンサイジングを考慮した施設規模の適正化を図る。
　「⑧有収率」については、全国平均や類似団体平均と比較してやや高い値となっているが、継続的な漏水箇所の調査・修繕に努める必要がある。
</t>
    <rPh sb="147" eb="150">
      <t>キギョウサイ</t>
    </rPh>
    <rPh sb="150" eb="152">
      <t>ザンダカ</t>
    </rPh>
    <rPh sb="153" eb="155">
      <t>ゾウカ</t>
    </rPh>
    <rPh sb="156" eb="157">
      <t>トモナ</t>
    </rPh>
    <rPh sb="158" eb="160">
      <t>ジョウショウ</t>
    </rPh>
    <rPh sb="239" eb="240">
      <t>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</si>
</sst>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R&quot;yy"/>
  </numFmts>
  <fonts count="1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0" borderId="10" xfId="0" applyFont="1" applyBorder="1" applyAlignment="1" applyProtection="1">
      <alignment horizontal="left" vertical="top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11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12" xfId="0" applyFont="1" applyBorder="1" applyAlignment="1" applyProtection="1">
      <alignment horizontal="left" vertical="top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17" fillId="0" borderId="6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10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1.1299999999999999</c:v>
                </c:pt>
                <c:pt idx="1">
                  <c:v>1.1499999999999999</c:v>
                </c:pt>
                <c:pt idx="2">
                  <c:v>1.07</c:v>
                </c:pt>
                <c:pt idx="3">
                  <c:v>1.23</c:v>
                </c:pt>
                <c:pt idx="4">
                  <c:v>1.1000000000000001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C1-4748-A0D3-09A4F060D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025560"/>
        <c:axId val="465787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0.73</c:v>
                </c:pt>
                <c:pt idx="1">
                  <c:v>0.79</c:v>
                </c:pt>
                <c:pt idx="2">
                  <c:v>0.75</c:v>
                </c:pt>
                <c:pt idx="3">
                  <c:v>0.67</c:v>
                </c:pt>
                <c:pt idx="4">
                  <c:v>0.61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C1-4748-A0D3-09A4F060D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025560"/>
        <c:axId val="465787784"/>
      </c:lineChart>
      <c:dateAx>
        <c:axId val="46602556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65787784"/>
        <c:crosses val="autoZero"/>
        <c:auto val="1"/>
        <c:lblOffset val="100"/>
        <c:baseTimeUnit val="years"/>
      </c:dateAx>
      <c:valAx>
        <c:axId val="4657877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6025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48.97</c:v>
                </c:pt>
                <c:pt idx="1">
                  <c:v>49.09</c:v>
                </c:pt>
                <c:pt idx="2">
                  <c:v>48.42</c:v>
                </c:pt>
                <c:pt idx="3">
                  <c:v>47.55</c:v>
                </c:pt>
                <c:pt idx="4">
                  <c:v>47.16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B7-45CB-BA3E-1FB48E3D6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002536"/>
        <c:axId val="466997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63.16</c:v>
                </c:pt>
                <c:pt idx="1">
                  <c:v>64.41</c:v>
                </c:pt>
                <c:pt idx="2">
                  <c:v>64.11</c:v>
                </c:pt>
                <c:pt idx="3">
                  <c:v>61.56</c:v>
                </c:pt>
                <c:pt idx="4">
                  <c:v>60.84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B7-45CB-BA3E-1FB48E3D6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002536"/>
        <c:axId val="466997832"/>
      </c:lineChart>
      <c:dateAx>
        <c:axId val="4670025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66997832"/>
        <c:crosses val="autoZero"/>
        <c:auto val="1"/>
        <c:lblOffset val="100"/>
        <c:baseTimeUnit val="years"/>
      </c:dateAx>
      <c:valAx>
        <c:axId val="466997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7002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91.19</c:v>
                </c:pt>
                <c:pt idx="1">
                  <c:v>91.24</c:v>
                </c:pt>
                <c:pt idx="2">
                  <c:v>91.83</c:v>
                </c:pt>
                <c:pt idx="3">
                  <c:v>91.9</c:v>
                </c:pt>
                <c:pt idx="4">
                  <c:v>90.69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A2-49D3-88D9-439876283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997048"/>
        <c:axId val="46699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91.48</c:v>
                </c:pt>
                <c:pt idx="1">
                  <c:v>91.64</c:v>
                </c:pt>
                <c:pt idx="2">
                  <c:v>92.09</c:v>
                </c:pt>
                <c:pt idx="3">
                  <c:v>90.11</c:v>
                </c:pt>
                <c:pt idx="4">
                  <c:v>89.73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9A2-49D3-88D9-439876283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97048"/>
        <c:axId val="466998224"/>
      </c:lineChart>
      <c:dateAx>
        <c:axId val="46699704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66998224"/>
        <c:crosses val="autoZero"/>
        <c:auto val="1"/>
        <c:lblOffset val="100"/>
        <c:baseTimeUnit val="years"/>
      </c:dateAx>
      <c:valAx>
        <c:axId val="46699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6997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113.08</c:v>
                </c:pt>
                <c:pt idx="1">
                  <c:v>115.19</c:v>
                </c:pt>
                <c:pt idx="2">
                  <c:v>118.26</c:v>
                </c:pt>
                <c:pt idx="3">
                  <c:v>114.23</c:v>
                </c:pt>
                <c:pt idx="4">
                  <c:v>110.21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FE-4250-9437-A750C28B6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008280"/>
        <c:axId val="466008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113.57</c:v>
                </c:pt>
                <c:pt idx="1">
                  <c:v>112.59</c:v>
                </c:pt>
                <c:pt idx="2">
                  <c:v>113.87</c:v>
                </c:pt>
                <c:pt idx="3">
                  <c:v>110.04</c:v>
                </c:pt>
                <c:pt idx="4">
                  <c:v>109.67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FE-4250-9437-A750C28B6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008280"/>
        <c:axId val="466008664"/>
      </c:lineChart>
      <c:dateAx>
        <c:axId val="46600828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66008664"/>
        <c:crosses val="autoZero"/>
        <c:auto val="1"/>
        <c:lblOffset val="100"/>
        <c:baseTimeUnit val="years"/>
      </c:dateAx>
      <c:valAx>
        <c:axId val="4660086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6008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51.03</c:v>
                </c:pt>
                <c:pt idx="1">
                  <c:v>51.95</c:v>
                </c:pt>
                <c:pt idx="2">
                  <c:v>53.04</c:v>
                </c:pt>
                <c:pt idx="3">
                  <c:v>53.63</c:v>
                </c:pt>
                <c:pt idx="4">
                  <c:v>53.6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39-47D7-9A05-2EC41AB9B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693792"/>
        <c:axId val="466694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51.13</c:v>
                </c:pt>
                <c:pt idx="1">
                  <c:v>51.62</c:v>
                </c:pt>
                <c:pt idx="2">
                  <c:v>52.16</c:v>
                </c:pt>
                <c:pt idx="3">
                  <c:v>51.49</c:v>
                </c:pt>
                <c:pt idx="4">
                  <c:v>51.94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39-47D7-9A05-2EC41AB9B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693792"/>
        <c:axId val="466694176"/>
      </c:lineChart>
      <c:dateAx>
        <c:axId val="4666937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66694176"/>
        <c:crosses val="autoZero"/>
        <c:auto val="1"/>
        <c:lblOffset val="100"/>
        <c:baseTimeUnit val="years"/>
      </c:dateAx>
      <c:valAx>
        <c:axId val="4666941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6693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6.52</c:v>
                </c:pt>
                <c:pt idx="1">
                  <c:v>6.97</c:v>
                </c:pt>
                <c:pt idx="2">
                  <c:v>10.14</c:v>
                </c:pt>
                <c:pt idx="3">
                  <c:v>10.39</c:v>
                </c:pt>
                <c:pt idx="4">
                  <c:v>11.07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8D-4F11-816C-274C3D3AC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978888"/>
        <c:axId val="466979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22.41</c:v>
                </c:pt>
                <c:pt idx="1">
                  <c:v>23.68</c:v>
                </c:pt>
                <c:pt idx="2">
                  <c:v>25.76</c:v>
                </c:pt>
                <c:pt idx="3">
                  <c:v>25.18</c:v>
                </c:pt>
                <c:pt idx="4">
                  <c:v>26.52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58D-4F11-816C-274C3D3AC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78888"/>
        <c:axId val="466979272"/>
      </c:lineChart>
      <c:dateAx>
        <c:axId val="4669788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66979272"/>
        <c:crosses val="autoZero"/>
        <c:auto val="1"/>
        <c:lblOffset val="100"/>
        <c:baseTimeUnit val="years"/>
      </c:dateAx>
      <c:valAx>
        <c:axId val="466979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6978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51-4F31-A0A8-0E3DBC06E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476104"/>
        <c:axId val="309424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;&quot;-&quot;">
                  <c:v>0.13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251-4F31-A0A8-0E3DBC06E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476104"/>
        <c:axId val="309424432"/>
      </c:lineChart>
      <c:dateAx>
        <c:axId val="46647610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309424432"/>
        <c:crosses val="autoZero"/>
        <c:auto val="1"/>
        <c:lblOffset val="100"/>
        <c:baseTimeUnit val="years"/>
      </c:dateAx>
      <c:valAx>
        <c:axId val="3094244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6476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433.01</c:v>
                </c:pt>
                <c:pt idx="1">
                  <c:v>505.06</c:v>
                </c:pt>
                <c:pt idx="2">
                  <c:v>547.69000000000005</c:v>
                </c:pt>
                <c:pt idx="3">
                  <c:v>571.24</c:v>
                </c:pt>
                <c:pt idx="4">
                  <c:v>442.11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5D-47BB-9CC4-05CF95890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426000"/>
        <c:axId val="309425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250.03</c:v>
                </c:pt>
                <c:pt idx="1">
                  <c:v>239.45</c:v>
                </c:pt>
                <c:pt idx="2">
                  <c:v>246.01</c:v>
                </c:pt>
                <c:pt idx="3">
                  <c:v>297.54000000000002</c:v>
                </c:pt>
                <c:pt idx="4">
                  <c:v>289.44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45D-47BB-9CC4-05CF958901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426000"/>
        <c:axId val="309425216"/>
      </c:lineChart>
      <c:dateAx>
        <c:axId val="30942600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309425216"/>
        <c:crosses val="autoZero"/>
        <c:auto val="1"/>
        <c:lblOffset val="100"/>
        <c:baseTimeUnit val="years"/>
      </c:dateAx>
      <c:valAx>
        <c:axId val="309425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94260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383.07</c:v>
                </c:pt>
                <c:pt idx="1">
                  <c:v>379.01</c:v>
                </c:pt>
                <c:pt idx="2">
                  <c:v>373.51</c:v>
                </c:pt>
                <c:pt idx="3">
                  <c:v>373.43</c:v>
                </c:pt>
                <c:pt idx="4">
                  <c:v>392.21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9B-42A9-8B27-8C59E953B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423648"/>
        <c:axId val="309424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254.19</c:v>
                </c:pt>
                <c:pt idx="1">
                  <c:v>259.56</c:v>
                </c:pt>
                <c:pt idx="2">
                  <c:v>248.92</c:v>
                </c:pt>
                <c:pt idx="3">
                  <c:v>294.73</c:v>
                </c:pt>
                <c:pt idx="4">
                  <c:v>301.23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29B-42A9-8B27-8C59E953B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423648"/>
        <c:axId val="309424040"/>
      </c:lineChart>
      <c:dateAx>
        <c:axId val="30942364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309424040"/>
        <c:crosses val="autoZero"/>
        <c:auto val="1"/>
        <c:lblOffset val="100"/>
        <c:baseTimeUnit val="years"/>
      </c:dateAx>
      <c:valAx>
        <c:axId val="3094240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09423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110.34</c:v>
                </c:pt>
                <c:pt idx="1">
                  <c:v>112.31</c:v>
                </c:pt>
                <c:pt idx="2">
                  <c:v>114.99</c:v>
                </c:pt>
                <c:pt idx="3">
                  <c:v>110.86</c:v>
                </c:pt>
                <c:pt idx="4">
                  <c:v>105.75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BA-43C8-AF14-77CDD02F6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997440"/>
        <c:axId val="467000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107.42</c:v>
                </c:pt>
                <c:pt idx="1">
                  <c:v>105.07</c:v>
                </c:pt>
                <c:pt idx="2">
                  <c:v>107.54</c:v>
                </c:pt>
                <c:pt idx="3">
                  <c:v>99.41</c:v>
                </c:pt>
                <c:pt idx="4">
                  <c:v>101.11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BA-43C8-AF14-77CDD02F6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997440"/>
        <c:axId val="467000968"/>
      </c:lineChart>
      <c:dateAx>
        <c:axId val="46699744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67000968"/>
        <c:crosses val="autoZero"/>
        <c:auto val="1"/>
        <c:lblOffset val="100"/>
        <c:baseTimeUnit val="years"/>
      </c:dateAx>
      <c:valAx>
        <c:axId val="467000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6997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172.45</c:v>
                </c:pt>
                <c:pt idx="1">
                  <c:v>167.94</c:v>
                </c:pt>
                <c:pt idx="2">
                  <c:v>164.78</c:v>
                </c:pt>
                <c:pt idx="3">
                  <c:v>171.57</c:v>
                </c:pt>
                <c:pt idx="4">
                  <c:v>181.2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DE-418A-855A-ED8D92D1A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003320"/>
        <c:axId val="467001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157.19</c:v>
                </c:pt>
                <c:pt idx="1">
                  <c:v>153.71</c:v>
                </c:pt>
                <c:pt idx="2">
                  <c:v>155.9</c:v>
                </c:pt>
                <c:pt idx="3">
                  <c:v>170.87</c:v>
                </c:pt>
                <c:pt idx="4">
                  <c:v>171.09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CDE-418A-855A-ED8D92D1A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003320"/>
        <c:axId val="467001752"/>
      </c:lineChart>
      <c:dateAx>
        <c:axId val="467003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467001752"/>
        <c:crosses val="autoZero"/>
        <c:auto val="1"/>
        <c:lblOffset val="100"/>
        <c:baseTimeUnit val="years"/>
      </c:dateAx>
      <c:valAx>
        <c:axId val="467001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67003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【108.24】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【243.36】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【265.93】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1159743" y="6616065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【59.81】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【177.56】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zoomScaleNormal="100" workbookViewId="0">
      <selection activeCell="G5" sqref="G5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</row>
    <row r="3" spans="1:78" ht="9.75" customHeight="1" x14ac:dyDescent="0.15">
      <c r="A3" s="2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</row>
    <row r="4" spans="1:78" ht="9.75" customHeight="1" x14ac:dyDescent="0.15">
      <c r="A4" s="2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1" t="str">
        <f>データ!H6</f>
        <v>秋田県　秋田市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2"/>
      <c r="AE6" s="32"/>
      <c r="AF6" s="32"/>
      <c r="AG6" s="3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3" t="s">
        <v>1</v>
      </c>
      <c r="C7" s="34"/>
      <c r="D7" s="34"/>
      <c r="E7" s="34"/>
      <c r="F7" s="34"/>
      <c r="G7" s="34"/>
      <c r="H7" s="34"/>
      <c r="I7" s="33" t="s">
        <v>2</v>
      </c>
      <c r="J7" s="34"/>
      <c r="K7" s="34"/>
      <c r="L7" s="34"/>
      <c r="M7" s="34"/>
      <c r="N7" s="34"/>
      <c r="O7" s="35"/>
      <c r="P7" s="36" t="s">
        <v>3</v>
      </c>
      <c r="Q7" s="36"/>
      <c r="R7" s="36"/>
      <c r="S7" s="36"/>
      <c r="T7" s="36"/>
      <c r="U7" s="36"/>
      <c r="V7" s="36"/>
      <c r="W7" s="36" t="s">
        <v>4</v>
      </c>
      <c r="X7" s="36"/>
      <c r="Y7" s="36"/>
      <c r="Z7" s="36"/>
      <c r="AA7" s="36"/>
      <c r="AB7" s="36"/>
      <c r="AC7" s="36"/>
      <c r="AD7" s="36" t="s">
        <v>5</v>
      </c>
      <c r="AE7" s="36"/>
      <c r="AF7" s="36"/>
      <c r="AG7" s="36"/>
      <c r="AH7" s="36"/>
      <c r="AI7" s="36"/>
      <c r="AJ7" s="36"/>
      <c r="AK7" s="2"/>
      <c r="AL7" s="36" t="s">
        <v>6</v>
      </c>
      <c r="AM7" s="36"/>
      <c r="AN7" s="36"/>
      <c r="AO7" s="36"/>
      <c r="AP7" s="36"/>
      <c r="AQ7" s="36"/>
      <c r="AR7" s="36"/>
      <c r="AS7" s="36"/>
      <c r="AT7" s="33" t="s">
        <v>7</v>
      </c>
      <c r="AU7" s="34"/>
      <c r="AV7" s="34"/>
      <c r="AW7" s="34"/>
      <c r="AX7" s="34"/>
      <c r="AY7" s="34"/>
      <c r="AZ7" s="34"/>
      <c r="BA7" s="34"/>
      <c r="BB7" s="36" t="s">
        <v>8</v>
      </c>
      <c r="BC7" s="36"/>
      <c r="BD7" s="36"/>
      <c r="BE7" s="36"/>
      <c r="BF7" s="36"/>
      <c r="BG7" s="36"/>
      <c r="BH7" s="36"/>
      <c r="BI7" s="36"/>
      <c r="BJ7" s="3"/>
      <c r="BK7" s="3"/>
      <c r="BL7" s="37" t="s">
        <v>9</v>
      </c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9"/>
    </row>
    <row r="8" spans="1:78" ht="18.75" customHeight="1" x14ac:dyDescent="0.15">
      <c r="A8" s="2"/>
      <c r="B8" s="40" t="str">
        <f>データ!$I$6</f>
        <v>法適用</v>
      </c>
      <c r="C8" s="41"/>
      <c r="D8" s="41"/>
      <c r="E8" s="41"/>
      <c r="F8" s="41"/>
      <c r="G8" s="41"/>
      <c r="H8" s="41"/>
      <c r="I8" s="40" t="str">
        <f>データ!$J$6</f>
        <v>水道事業</v>
      </c>
      <c r="J8" s="41"/>
      <c r="K8" s="41"/>
      <c r="L8" s="41"/>
      <c r="M8" s="41"/>
      <c r="N8" s="41"/>
      <c r="O8" s="42"/>
      <c r="P8" s="43" t="str">
        <f>データ!$K$6</f>
        <v>末端給水事業</v>
      </c>
      <c r="Q8" s="43"/>
      <c r="R8" s="43"/>
      <c r="S8" s="43"/>
      <c r="T8" s="43"/>
      <c r="U8" s="43"/>
      <c r="V8" s="43"/>
      <c r="W8" s="43" t="str">
        <f>データ!$L$6</f>
        <v>A2</v>
      </c>
      <c r="X8" s="43"/>
      <c r="Y8" s="43"/>
      <c r="Z8" s="43"/>
      <c r="AA8" s="43"/>
      <c r="AB8" s="43"/>
      <c r="AC8" s="43"/>
      <c r="AD8" s="43" t="str">
        <f>データ!$M$6</f>
        <v>自治体職員</v>
      </c>
      <c r="AE8" s="43"/>
      <c r="AF8" s="43"/>
      <c r="AG8" s="43"/>
      <c r="AH8" s="43"/>
      <c r="AI8" s="43"/>
      <c r="AJ8" s="43"/>
      <c r="AK8" s="2"/>
      <c r="AL8" s="44">
        <f>データ!$R$6</f>
        <v>297316</v>
      </c>
      <c r="AM8" s="44"/>
      <c r="AN8" s="44"/>
      <c r="AO8" s="44"/>
      <c r="AP8" s="44"/>
      <c r="AQ8" s="44"/>
      <c r="AR8" s="44"/>
      <c r="AS8" s="44"/>
      <c r="AT8" s="45">
        <f>データ!$S$6</f>
        <v>906.07</v>
      </c>
      <c r="AU8" s="46"/>
      <c r="AV8" s="46"/>
      <c r="AW8" s="46"/>
      <c r="AX8" s="46"/>
      <c r="AY8" s="46"/>
      <c r="AZ8" s="46"/>
      <c r="BA8" s="46"/>
      <c r="BB8" s="47">
        <f>データ!$T$6</f>
        <v>328.14</v>
      </c>
      <c r="BC8" s="47"/>
      <c r="BD8" s="47"/>
      <c r="BE8" s="47"/>
      <c r="BF8" s="47"/>
      <c r="BG8" s="47"/>
      <c r="BH8" s="47"/>
      <c r="BI8" s="47"/>
      <c r="BJ8" s="3"/>
      <c r="BK8" s="3"/>
      <c r="BL8" s="48" t="s">
        <v>10</v>
      </c>
      <c r="BM8" s="49"/>
      <c r="BN8" s="50" t="s">
        <v>11</v>
      </c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1"/>
    </row>
    <row r="9" spans="1:78" ht="18.75" customHeight="1" x14ac:dyDescent="0.15">
      <c r="A9" s="2"/>
      <c r="B9" s="33" t="s">
        <v>12</v>
      </c>
      <c r="C9" s="34"/>
      <c r="D9" s="34"/>
      <c r="E9" s="34"/>
      <c r="F9" s="34"/>
      <c r="G9" s="34"/>
      <c r="H9" s="34"/>
      <c r="I9" s="33" t="s">
        <v>13</v>
      </c>
      <c r="J9" s="34"/>
      <c r="K9" s="34"/>
      <c r="L9" s="34"/>
      <c r="M9" s="34"/>
      <c r="N9" s="34"/>
      <c r="O9" s="35"/>
      <c r="P9" s="36" t="s">
        <v>14</v>
      </c>
      <c r="Q9" s="36"/>
      <c r="R9" s="36"/>
      <c r="S9" s="36"/>
      <c r="T9" s="36"/>
      <c r="U9" s="36"/>
      <c r="V9" s="36"/>
      <c r="W9" s="36" t="s">
        <v>15</v>
      </c>
      <c r="X9" s="36"/>
      <c r="Y9" s="36"/>
      <c r="Z9" s="36"/>
      <c r="AA9" s="36"/>
      <c r="AB9" s="36"/>
      <c r="AC9" s="36"/>
      <c r="AD9" s="2"/>
      <c r="AE9" s="2"/>
      <c r="AF9" s="2"/>
      <c r="AG9" s="2"/>
      <c r="AH9" s="2"/>
      <c r="AI9" s="2"/>
      <c r="AJ9" s="2"/>
      <c r="AK9" s="2"/>
      <c r="AL9" s="36" t="s">
        <v>16</v>
      </c>
      <c r="AM9" s="36"/>
      <c r="AN9" s="36"/>
      <c r="AO9" s="36"/>
      <c r="AP9" s="36"/>
      <c r="AQ9" s="36"/>
      <c r="AR9" s="36"/>
      <c r="AS9" s="36"/>
      <c r="AT9" s="33" t="s">
        <v>17</v>
      </c>
      <c r="AU9" s="34"/>
      <c r="AV9" s="34"/>
      <c r="AW9" s="34"/>
      <c r="AX9" s="34"/>
      <c r="AY9" s="34"/>
      <c r="AZ9" s="34"/>
      <c r="BA9" s="34"/>
      <c r="BB9" s="36" t="s">
        <v>18</v>
      </c>
      <c r="BC9" s="36"/>
      <c r="BD9" s="36"/>
      <c r="BE9" s="36"/>
      <c r="BF9" s="36"/>
      <c r="BG9" s="36"/>
      <c r="BH9" s="36"/>
      <c r="BI9" s="36"/>
      <c r="BJ9" s="3"/>
      <c r="BK9" s="3"/>
      <c r="BL9" s="52" t="s">
        <v>19</v>
      </c>
      <c r="BM9" s="53"/>
      <c r="BN9" s="54" t="s">
        <v>20</v>
      </c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5"/>
    </row>
    <row r="10" spans="1:78" ht="18.75" customHeight="1" x14ac:dyDescent="0.15">
      <c r="A10" s="2"/>
      <c r="B10" s="45" t="str">
        <f>データ!$N$6</f>
        <v>-</v>
      </c>
      <c r="C10" s="46"/>
      <c r="D10" s="46"/>
      <c r="E10" s="46"/>
      <c r="F10" s="46"/>
      <c r="G10" s="46"/>
      <c r="H10" s="46"/>
      <c r="I10" s="45">
        <f>データ!$O$6</f>
        <v>65.510000000000005</v>
      </c>
      <c r="J10" s="46"/>
      <c r="K10" s="46"/>
      <c r="L10" s="46"/>
      <c r="M10" s="46"/>
      <c r="N10" s="46"/>
      <c r="O10" s="81"/>
      <c r="P10" s="47">
        <f>データ!$P$6</f>
        <v>99.69</v>
      </c>
      <c r="Q10" s="47"/>
      <c r="R10" s="47"/>
      <c r="S10" s="47"/>
      <c r="T10" s="47"/>
      <c r="U10" s="47"/>
      <c r="V10" s="47"/>
      <c r="W10" s="44">
        <f>データ!$Q$6</f>
        <v>2860</v>
      </c>
      <c r="X10" s="44"/>
      <c r="Y10" s="44"/>
      <c r="Z10" s="44"/>
      <c r="AA10" s="44"/>
      <c r="AB10" s="44"/>
      <c r="AC10" s="44"/>
      <c r="AD10" s="2"/>
      <c r="AE10" s="2"/>
      <c r="AF10" s="2"/>
      <c r="AG10" s="2"/>
      <c r="AH10" s="2"/>
      <c r="AI10" s="2"/>
      <c r="AJ10" s="2"/>
      <c r="AK10" s="2"/>
      <c r="AL10" s="44">
        <f>データ!$U$6</f>
        <v>294143</v>
      </c>
      <c r="AM10" s="44"/>
      <c r="AN10" s="44"/>
      <c r="AO10" s="44"/>
      <c r="AP10" s="44"/>
      <c r="AQ10" s="44"/>
      <c r="AR10" s="44"/>
      <c r="AS10" s="44"/>
      <c r="AT10" s="45">
        <f>データ!$V$6</f>
        <v>293.12</v>
      </c>
      <c r="AU10" s="46"/>
      <c r="AV10" s="46"/>
      <c r="AW10" s="46"/>
      <c r="AX10" s="46"/>
      <c r="AY10" s="46"/>
      <c r="AZ10" s="46"/>
      <c r="BA10" s="46"/>
      <c r="BB10" s="47">
        <f>データ!$W$6</f>
        <v>1003.49</v>
      </c>
      <c r="BC10" s="47"/>
      <c r="BD10" s="47"/>
      <c r="BE10" s="47"/>
      <c r="BF10" s="47"/>
      <c r="BG10" s="47"/>
      <c r="BH10" s="47"/>
      <c r="BI10" s="47"/>
      <c r="BJ10" s="2"/>
      <c r="BK10" s="2"/>
      <c r="BL10" s="63" t="s">
        <v>21</v>
      </c>
      <c r="BM10" s="64"/>
      <c r="BN10" s="65" t="s">
        <v>22</v>
      </c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7" t="s">
        <v>23</v>
      </c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</row>
    <row r="14" spans="1:78" ht="13.5" customHeight="1" x14ac:dyDescent="0.15">
      <c r="A14" s="2"/>
      <c r="B14" s="69" t="s">
        <v>24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1"/>
      <c r="BK14" s="2"/>
      <c r="BL14" s="75" t="s">
        <v>25</v>
      </c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7"/>
    </row>
    <row r="15" spans="1:78" ht="13.5" customHeight="1" x14ac:dyDescent="0.15">
      <c r="A15" s="2"/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4"/>
      <c r="BK15" s="2"/>
      <c r="BL15" s="78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8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56" t="s">
        <v>113</v>
      </c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8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59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8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59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8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59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8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59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8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59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8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59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8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59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8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59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8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59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8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59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8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59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8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59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8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59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8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59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8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59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8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59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8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59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8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59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8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59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8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59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8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59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8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59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8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59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8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59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8"/>
    </row>
    <row r="41" spans="1:78" ht="58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59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8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59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8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59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8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59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8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82" t="s">
        <v>26</v>
      </c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4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85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7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56" t="s">
        <v>112</v>
      </c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9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90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9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90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9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90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9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90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9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90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9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90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9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90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9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90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9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90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9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90"/>
      <c r="BM57" s="88"/>
      <c r="BN57" s="88"/>
      <c r="BO57" s="88"/>
      <c r="BP57" s="88"/>
      <c r="BQ57" s="88"/>
      <c r="BR57" s="88"/>
      <c r="BS57" s="88"/>
      <c r="BT57" s="88"/>
      <c r="BU57" s="88"/>
      <c r="BV57" s="88"/>
      <c r="BW57" s="88"/>
      <c r="BX57" s="88"/>
      <c r="BY57" s="88"/>
      <c r="BZ57" s="89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90"/>
      <c r="BM58" s="88"/>
      <c r="BN58" s="88"/>
      <c r="BO58" s="88"/>
      <c r="BP58" s="88"/>
      <c r="BQ58" s="88"/>
      <c r="BR58" s="88"/>
      <c r="BS58" s="88"/>
      <c r="BT58" s="88"/>
      <c r="BU58" s="88"/>
      <c r="BV58" s="88"/>
      <c r="BW58" s="88"/>
      <c r="BX58" s="88"/>
      <c r="BY58" s="88"/>
      <c r="BZ58" s="89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90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9"/>
    </row>
    <row r="60" spans="1:78" ht="13.5" customHeight="1" x14ac:dyDescent="0.15">
      <c r="A60" s="2"/>
      <c r="B60" s="72" t="s">
        <v>27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4"/>
      <c r="BK60" s="2"/>
      <c r="BL60" s="90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9"/>
    </row>
    <row r="61" spans="1:78" ht="13.5" customHeight="1" x14ac:dyDescent="0.15">
      <c r="A61" s="2"/>
      <c r="B61" s="72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4"/>
      <c r="BK61" s="2"/>
      <c r="BL61" s="90"/>
      <c r="BM61" s="88"/>
      <c r="BN61" s="88"/>
      <c r="BO61" s="88"/>
      <c r="BP61" s="88"/>
      <c r="BQ61" s="88"/>
      <c r="BR61" s="88"/>
      <c r="BS61" s="88"/>
      <c r="BT61" s="88"/>
      <c r="BU61" s="88"/>
      <c r="BV61" s="88"/>
      <c r="BW61" s="88"/>
      <c r="BX61" s="88"/>
      <c r="BY61" s="88"/>
      <c r="BZ61" s="89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90"/>
      <c r="BM62" s="88"/>
      <c r="BN62" s="88"/>
      <c r="BO62" s="88"/>
      <c r="BP62" s="88"/>
      <c r="BQ62" s="88"/>
      <c r="BR62" s="88"/>
      <c r="BS62" s="88"/>
      <c r="BT62" s="88"/>
      <c r="BU62" s="88"/>
      <c r="BV62" s="88"/>
      <c r="BW62" s="88"/>
      <c r="BX62" s="88"/>
      <c r="BY62" s="88"/>
      <c r="BZ62" s="89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90"/>
      <c r="BM63" s="88"/>
      <c r="BN63" s="88"/>
      <c r="BO63" s="88"/>
      <c r="BP63" s="88"/>
      <c r="BQ63" s="88"/>
      <c r="BR63" s="88"/>
      <c r="BS63" s="88"/>
      <c r="BT63" s="88"/>
      <c r="BU63" s="88"/>
      <c r="BV63" s="88"/>
      <c r="BW63" s="88"/>
      <c r="BX63" s="88"/>
      <c r="BY63" s="88"/>
      <c r="BZ63" s="89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82" t="s">
        <v>28</v>
      </c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4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85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  <c r="BX65" s="86"/>
      <c r="BY65" s="86"/>
      <c r="BZ65" s="87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56" t="s">
        <v>111</v>
      </c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8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59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8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59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8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59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8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59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8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59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8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59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8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59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8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59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8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59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8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59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8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59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8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59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8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59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8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59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8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59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8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0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2"/>
    </row>
    <row r="83" spans="1:78" x14ac:dyDescent="0.15">
      <c r="C83" s="12"/>
    </row>
    <row r="84" spans="1:78" hidden="1" x14ac:dyDescent="0.15">
      <c r="B84" s="13" t="s">
        <v>29</v>
      </c>
      <c r="C84" s="13"/>
      <c r="D84" s="13"/>
      <c r="E84" s="13" t="s">
        <v>30</v>
      </c>
      <c r="F84" s="13" t="s">
        <v>31</v>
      </c>
      <c r="G84" s="13" t="s">
        <v>32</v>
      </c>
      <c r="H84" s="13" t="s">
        <v>33</v>
      </c>
      <c r="I84" s="13" t="s">
        <v>34</v>
      </c>
      <c r="J84" s="13" t="s">
        <v>35</v>
      </c>
      <c r="K84" s="13" t="s">
        <v>36</v>
      </c>
      <c r="L84" s="13" t="s">
        <v>37</v>
      </c>
      <c r="M84" s="13" t="s">
        <v>38</v>
      </c>
      <c r="N84" s="13" t="s">
        <v>39</v>
      </c>
      <c r="O84" s="13" t="s">
        <v>40</v>
      </c>
    </row>
    <row r="85" spans="1:78" hidden="1" x14ac:dyDescent="0.15">
      <c r="B85" s="13"/>
      <c r="C85" s="13"/>
      <c r="D85" s="13"/>
      <c r="E85" s="13" t="str">
        <f>データ!AH6</f>
        <v>【108.24】</v>
      </c>
      <c r="F85" s="13" t="str">
        <f>データ!AS6</f>
        <v>【1.50】</v>
      </c>
      <c r="G85" s="13" t="str">
        <f>データ!BD6</f>
        <v>【243.36】</v>
      </c>
      <c r="H85" s="13" t="str">
        <f>データ!BO6</f>
        <v>【265.93】</v>
      </c>
      <c r="I85" s="13" t="str">
        <f>データ!BZ6</f>
        <v>【97.82】</v>
      </c>
      <c r="J85" s="13" t="str">
        <f>データ!CK6</f>
        <v>【177.56】</v>
      </c>
      <c r="K85" s="13" t="str">
        <f>データ!CV6</f>
        <v>【59.81】</v>
      </c>
      <c r="L85" s="13" t="str">
        <f>データ!DG6</f>
        <v>【89.42】</v>
      </c>
      <c r="M85" s="13" t="str">
        <f>データ!DR6</f>
        <v>【52.02】</v>
      </c>
      <c r="N85" s="13" t="str">
        <f>データ!EC6</f>
        <v>【25.37】</v>
      </c>
      <c r="O85" s="13" t="str">
        <f>データ!EN6</f>
        <v>【0.62】</v>
      </c>
    </row>
  </sheetData>
  <sheetProtection algorithmName="SHA-512" hashValue="SvCEgYcj2hPO0kYPse8kitalfNF0Ae84qgr73H9L+TFZzgNBBLJVTBZdzn1uOUIYVVN50pzSmwBia3s60ut0cg==" saltValue="a64aNQ/FxsUfgOnXVZqxIw==" spinCount="100000" sheet="1" objects="1" scenarios="1" formatCells="0" formatColumns="0" formatRows="0"/>
  <mergeCells count="48">
    <mergeCell ref="BL64:BZ65"/>
    <mergeCell ref="AT10:BA10"/>
    <mergeCell ref="BL16:BZ44"/>
    <mergeCell ref="BL45:BZ46"/>
    <mergeCell ref="BL47:BZ63"/>
    <mergeCell ref="B60:BJ61"/>
    <mergeCell ref="AT9:BA9"/>
    <mergeCell ref="BB9:BI9"/>
    <mergeCell ref="BL9:BM9"/>
    <mergeCell ref="BN9:BY9"/>
    <mergeCell ref="BL66:BZ82"/>
    <mergeCell ref="BB10:BI10"/>
    <mergeCell ref="BL10:BM10"/>
    <mergeCell ref="BN10:BY10"/>
    <mergeCell ref="BL11:BZ13"/>
    <mergeCell ref="B14:BJ15"/>
    <mergeCell ref="BL14:BZ15"/>
    <mergeCell ref="B10:H10"/>
    <mergeCell ref="I10:O10"/>
    <mergeCell ref="P10:V10"/>
    <mergeCell ref="W10:AC10"/>
    <mergeCell ref="AL10:AS10"/>
    <mergeCell ref="B9:H9"/>
    <mergeCell ref="I9:O9"/>
    <mergeCell ref="P9:V9"/>
    <mergeCell ref="W9:AC9"/>
    <mergeCell ref="AL9:AS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>
        <v>1</v>
      </c>
      <c r="Y1" s="14">
        <v>1</v>
      </c>
      <c r="Z1" s="14">
        <v>1</v>
      </c>
      <c r="AA1" s="14">
        <v>1</v>
      </c>
      <c r="AB1" s="14">
        <v>1</v>
      </c>
      <c r="AC1" s="14">
        <v>1</v>
      </c>
      <c r="AD1" s="14">
        <v>1</v>
      </c>
      <c r="AE1" s="14">
        <v>1</v>
      </c>
      <c r="AF1" s="14">
        <v>1</v>
      </c>
      <c r="AG1" s="14">
        <v>1</v>
      </c>
      <c r="AH1" s="14"/>
      <c r="AI1" s="14">
        <v>1</v>
      </c>
      <c r="AJ1" s="14">
        <v>1</v>
      </c>
      <c r="AK1" s="14">
        <v>1</v>
      </c>
      <c r="AL1" s="14">
        <v>1</v>
      </c>
      <c r="AM1" s="14">
        <v>1</v>
      </c>
      <c r="AN1" s="14">
        <v>1</v>
      </c>
      <c r="AO1" s="14">
        <v>1</v>
      </c>
      <c r="AP1" s="14">
        <v>1</v>
      </c>
      <c r="AQ1" s="14">
        <v>1</v>
      </c>
      <c r="AR1" s="14">
        <v>1</v>
      </c>
      <c r="AS1" s="14"/>
      <c r="AT1" s="14">
        <v>1</v>
      </c>
      <c r="AU1" s="14">
        <v>1</v>
      </c>
      <c r="AV1" s="14">
        <v>1</v>
      </c>
      <c r="AW1" s="14">
        <v>1</v>
      </c>
      <c r="AX1" s="14">
        <v>1</v>
      </c>
      <c r="AY1" s="14">
        <v>1</v>
      </c>
      <c r="AZ1" s="14">
        <v>1</v>
      </c>
      <c r="BA1" s="14">
        <v>1</v>
      </c>
      <c r="BB1" s="14">
        <v>1</v>
      </c>
      <c r="BC1" s="14">
        <v>1</v>
      </c>
      <c r="BD1" s="14"/>
      <c r="BE1" s="14">
        <v>1</v>
      </c>
      <c r="BF1" s="14">
        <v>1</v>
      </c>
      <c r="BG1" s="14">
        <v>1</v>
      </c>
      <c r="BH1" s="14">
        <v>1</v>
      </c>
      <c r="BI1" s="14">
        <v>1</v>
      </c>
      <c r="BJ1" s="14">
        <v>1</v>
      </c>
      <c r="BK1" s="14">
        <v>1</v>
      </c>
      <c r="BL1" s="14">
        <v>1</v>
      </c>
      <c r="BM1" s="14">
        <v>1</v>
      </c>
      <c r="BN1" s="14">
        <v>1</v>
      </c>
      <c r="BO1" s="14"/>
      <c r="BP1" s="14">
        <v>1</v>
      </c>
      <c r="BQ1" s="14">
        <v>1</v>
      </c>
      <c r="BR1" s="14">
        <v>1</v>
      </c>
      <c r="BS1" s="14">
        <v>1</v>
      </c>
      <c r="BT1" s="14">
        <v>1</v>
      </c>
      <c r="BU1" s="14">
        <v>1</v>
      </c>
      <c r="BV1" s="14">
        <v>1</v>
      </c>
      <c r="BW1" s="14">
        <v>1</v>
      </c>
      <c r="BX1" s="14">
        <v>1</v>
      </c>
      <c r="BY1" s="14">
        <v>1</v>
      </c>
      <c r="BZ1" s="14"/>
      <c r="CA1" s="14">
        <v>1</v>
      </c>
      <c r="CB1" s="14">
        <v>1</v>
      </c>
      <c r="CC1" s="14">
        <v>1</v>
      </c>
      <c r="CD1" s="14">
        <v>1</v>
      </c>
      <c r="CE1" s="14">
        <v>1</v>
      </c>
      <c r="CF1" s="14">
        <v>1</v>
      </c>
      <c r="CG1" s="14">
        <v>1</v>
      </c>
      <c r="CH1" s="14">
        <v>1</v>
      </c>
      <c r="CI1" s="14">
        <v>1</v>
      </c>
      <c r="CJ1" s="14">
        <v>1</v>
      </c>
      <c r="CK1" s="14"/>
      <c r="CL1" s="14">
        <v>1</v>
      </c>
      <c r="CM1" s="14">
        <v>1</v>
      </c>
      <c r="CN1" s="14">
        <v>1</v>
      </c>
      <c r="CO1" s="14">
        <v>1</v>
      </c>
      <c r="CP1" s="14">
        <v>1</v>
      </c>
      <c r="CQ1" s="14">
        <v>1</v>
      </c>
      <c r="CR1" s="14">
        <v>1</v>
      </c>
      <c r="CS1" s="14">
        <v>1</v>
      </c>
      <c r="CT1" s="14">
        <v>1</v>
      </c>
      <c r="CU1" s="14">
        <v>1</v>
      </c>
      <c r="CV1" s="14"/>
      <c r="CW1" s="14">
        <v>1</v>
      </c>
      <c r="CX1" s="14">
        <v>1</v>
      </c>
      <c r="CY1" s="14">
        <v>1</v>
      </c>
      <c r="CZ1" s="14">
        <v>1</v>
      </c>
      <c r="DA1" s="14">
        <v>1</v>
      </c>
      <c r="DB1" s="14">
        <v>1</v>
      </c>
      <c r="DC1" s="14">
        <v>1</v>
      </c>
      <c r="DD1" s="14">
        <v>1</v>
      </c>
      <c r="DE1" s="14">
        <v>1</v>
      </c>
      <c r="DF1" s="14">
        <v>1</v>
      </c>
      <c r="DG1" s="14"/>
      <c r="DH1" s="14">
        <v>1</v>
      </c>
      <c r="DI1" s="14">
        <v>1</v>
      </c>
      <c r="DJ1" s="14">
        <v>1</v>
      </c>
      <c r="DK1" s="14">
        <v>1</v>
      </c>
      <c r="DL1" s="14">
        <v>1</v>
      </c>
      <c r="DM1" s="14">
        <v>1</v>
      </c>
      <c r="DN1" s="14">
        <v>1</v>
      </c>
      <c r="DO1" s="14">
        <v>1</v>
      </c>
      <c r="DP1" s="14">
        <v>1</v>
      </c>
      <c r="DQ1" s="14">
        <v>1</v>
      </c>
      <c r="DR1" s="14"/>
      <c r="DS1" s="14">
        <v>1</v>
      </c>
      <c r="DT1" s="14">
        <v>1</v>
      </c>
      <c r="DU1" s="14">
        <v>1</v>
      </c>
      <c r="DV1" s="14">
        <v>1</v>
      </c>
      <c r="DW1" s="14">
        <v>1</v>
      </c>
      <c r="DX1" s="14">
        <v>1</v>
      </c>
      <c r="DY1" s="14">
        <v>1</v>
      </c>
      <c r="DZ1" s="14">
        <v>1</v>
      </c>
      <c r="EA1" s="14">
        <v>1</v>
      </c>
      <c r="EB1" s="14">
        <v>1</v>
      </c>
      <c r="EC1" s="14"/>
      <c r="ED1" s="14">
        <v>1</v>
      </c>
      <c r="EE1" s="14">
        <v>1</v>
      </c>
      <c r="EF1" s="14">
        <v>1</v>
      </c>
      <c r="EG1" s="14">
        <v>1</v>
      </c>
      <c r="EH1" s="14">
        <v>1</v>
      </c>
      <c r="EI1" s="14">
        <v>1</v>
      </c>
      <c r="EJ1" s="14">
        <v>1</v>
      </c>
      <c r="EK1" s="14">
        <v>1</v>
      </c>
      <c r="EL1" s="14">
        <v>1</v>
      </c>
      <c r="EM1" s="14">
        <v>1</v>
      </c>
      <c r="EN1" s="14"/>
    </row>
    <row r="2" spans="1:144" x14ac:dyDescent="0.15">
      <c r="A2" s="15" t="s">
        <v>42</v>
      </c>
      <c r="B2" s="15">
        <f>COLUMN()-1</f>
        <v>1</v>
      </c>
      <c r="C2" s="15">
        <f t="shared" ref="C2:BR2" si="0">COLUMN()-1</f>
        <v>2</v>
      </c>
      <c r="D2" s="15">
        <f t="shared" si="0"/>
        <v>3</v>
      </c>
      <c r="E2" s="15">
        <f t="shared" si="0"/>
        <v>4</v>
      </c>
      <c r="F2" s="15">
        <f t="shared" si="0"/>
        <v>5</v>
      </c>
      <c r="G2" s="15">
        <f t="shared" si="0"/>
        <v>6</v>
      </c>
      <c r="H2" s="15">
        <f t="shared" si="0"/>
        <v>7</v>
      </c>
      <c r="I2" s="15">
        <f t="shared" si="0"/>
        <v>8</v>
      </c>
      <c r="J2" s="15">
        <f t="shared" si="0"/>
        <v>9</v>
      </c>
      <c r="K2" s="15">
        <f t="shared" si="0"/>
        <v>10</v>
      </c>
      <c r="L2" s="15">
        <f t="shared" si="0"/>
        <v>11</v>
      </c>
      <c r="M2" s="15">
        <f t="shared" si="0"/>
        <v>12</v>
      </c>
      <c r="N2" s="15">
        <f t="shared" si="0"/>
        <v>13</v>
      </c>
      <c r="O2" s="15">
        <f t="shared" si="0"/>
        <v>14</v>
      </c>
      <c r="P2" s="15">
        <f t="shared" si="0"/>
        <v>15</v>
      </c>
      <c r="Q2" s="15">
        <f t="shared" si="0"/>
        <v>16</v>
      </c>
      <c r="R2" s="15">
        <f t="shared" si="0"/>
        <v>17</v>
      </c>
      <c r="S2" s="15">
        <f t="shared" si="0"/>
        <v>18</v>
      </c>
      <c r="T2" s="15">
        <f t="shared" si="0"/>
        <v>19</v>
      </c>
      <c r="U2" s="15">
        <f t="shared" si="0"/>
        <v>20</v>
      </c>
      <c r="V2" s="15">
        <f t="shared" si="0"/>
        <v>21</v>
      </c>
      <c r="W2" s="15">
        <f t="shared" si="0"/>
        <v>22</v>
      </c>
      <c r="X2" s="15">
        <f t="shared" si="0"/>
        <v>23</v>
      </c>
      <c r="Y2" s="15">
        <f t="shared" si="0"/>
        <v>24</v>
      </c>
      <c r="Z2" s="15">
        <f t="shared" si="0"/>
        <v>25</v>
      </c>
      <c r="AA2" s="15">
        <f t="shared" si="0"/>
        <v>26</v>
      </c>
      <c r="AB2" s="15">
        <f t="shared" si="0"/>
        <v>27</v>
      </c>
      <c r="AC2" s="15">
        <f t="shared" si="0"/>
        <v>28</v>
      </c>
      <c r="AD2" s="15">
        <f t="shared" si="0"/>
        <v>29</v>
      </c>
      <c r="AE2" s="15">
        <f t="shared" si="0"/>
        <v>30</v>
      </c>
      <c r="AF2" s="15">
        <f t="shared" si="0"/>
        <v>31</v>
      </c>
      <c r="AG2" s="15">
        <f t="shared" si="0"/>
        <v>32</v>
      </c>
      <c r="AH2" s="15">
        <f t="shared" si="0"/>
        <v>33</v>
      </c>
      <c r="AI2" s="15">
        <f t="shared" si="0"/>
        <v>34</v>
      </c>
      <c r="AJ2" s="15">
        <f t="shared" si="0"/>
        <v>35</v>
      </c>
      <c r="AK2" s="15">
        <f t="shared" si="0"/>
        <v>36</v>
      </c>
      <c r="AL2" s="15">
        <f t="shared" si="0"/>
        <v>37</v>
      </c>
      <c r="AM2" s="15">
        <f t="shared" si="0"/>
        <v>38</v>
      </c>
      <c r="AN2" s="15">
        <f t="shared" si="0"/>
        <v>39</v>
      </c>
      <c r="AO2" s="15">
        <f t="shared" si="0"/>
        <v>40</v>
      </c>
      <c r="AP2" s="15">
        <f t="shared" si="0"/>
        <v>41</v>
      </c>
      <c r="AQ2" s="15">
        <f t="shared" si="0"/>
        <v>42</v>
      </c>
      <c r="AR2" s="15">
        <f t="shared" si="0"/>
        <v>43</v>
      </c>
      <c r="AS2" s="15">
        <f t="shared" si="0"/>
        <v>44</v>
      </c>
      <c r="AT2" s="15">
        <f t="shared" si="0"/>
        <v>45</v>
      </c>
      <c r="AU2" s="15">
        <f t="shared" si="0"/>
        <v>46</v>
      </c>
      <c r="AV2" s="15">
        <f t="shared" si="0"/>
        <v>47</v>
      </c>
      <c r="AW2" s="15">
        <f t="shared" si="0"/>
        <v>48</v>
      </c>
      <c r="AX2" s="15">
        <f t="shared" si="0"/>
        <v>49</v>
      </c>
      <c r="AY2" s="15">
        <f t="shared" si="0"/>
        <v>50</v>
      </c>
      <c r="AZ2" s="15">
        <f t="shared" si="0"/>
        <v>51</v>
      </c>
      <c r="BA2" s="15">
        <f t="shared" si="0"/>
        <v>52</v>
      </c>
      <c r="BB2" s="15">
        <f t="shared" si="0"/>
        <v>53</v>
      </c>
      <c r="BC2" s="15">
        <f t="shared" si="0"/>
        <v>54</v>
      </c>
      <c r="BD2" s="15">
        <f t="shared" si="0"/>
        <v>55</v>
      </c>
      <c r="BE2" s="15">
        <f t="shared" si="0"/>
        <v>56</v>
      </c>
      <c r="BF2" s="15">
        <f t="shared" si="0"/>
        <v>57</v>
      </c>
      <c r="BG2" s="15">
        <f t="shared" si="0"/>
        <v>58</v>
      </c>
      <c r="BH2" s="15">
        <f t="shared" si="0"/>
        <v>59</v>
      </c>
      <c r="BI2" s="15">
        <f t="shared" si="0"/>
        <v>60</v>
      </c>
      <c r="BJ2" s="15">
        <f t="shared" si="0"/>
        <v>61</v>
      </c>
      <c r="BK2" s="15">
        <f t="shared" si="0"/>
        <v>62</v>
      </c>
      <c r="BL2" s="15">
        <f t="shared" si="0"/>
        <v>63</v>
      </c>
      <c r="BM2" s="15">
        <f t="shared" si="0"/>
        <v>64</v>
      </c>
      <c r="BN2" s="15">
        <f t="shared" si="0"/>
        <v>65</v>
      </c>
      <c r="BO2" s="15">
        <f t="shared" si="0"/>
        <v>66</v>
      </c>
      <c r="BP2" s="15">
        <f t="shared" si="0"/>
        <v>67</v>
      </c>
      <c r="BQ2" s="15">
        <f t="shared" si="0"/>
        <v>68</v>
      </c>
      <c r="BR2" s="15">
        <f t="shared" si="0"/>
        <v>69</v>
      </c>
      <c r="BS2" s="15">
        <f t="shared" ref="BS2:ED2" si="1">COLUMN()-1</f>
        <v>70</v>
      </c>
      <c r="BT2" s="15">
        <f t="shared" si="1"/>
        <v>71</v>
      </c>
      <c r="BU2" s="15">
        <f t="shared" si="1"/>
        <v>72</v>
      </c>
      <c r="BV2" s="15">
        <f t="shared" si="1"/>
        <v>73</v>
      </c>
      <c r="BW2" s="15">
        <f t="shared" si="1"/>
        <v>74</v>
      </c>
      <c r="BX2" s="15">
        <f t="shared" si="1"/>
        <v>75</v>
      </c>
      <c r="BY2" s="15">
        <f t="shared" si="1"/>
        <v>76</v>
      </c>
      <c r="BZ2" s="15">
        <f t="shared" si="1"/>
        <v>77</v>
      </c>
      <c r="CA2" s="15">
        <f t="shared" si="1"/>
        <v>78</v>
      </c>
      <c r="CB2" s="15">
        <f t="shared" si="1"/>
        <v>79</v>
      </c>
      <c r="CC2" s="15">
        <f t="shared" si="1"/>
        <v>80</v>
      </c>
      <c r="CD2" s="15">
        <f t="shared" si="1"/>
        <v>81</v>
      </c>
      <c r="CE2" s="15">
        <f t="shared" si="1"/>
        <v>82</v>
      </c>
      <c r="CF2" s="15">
        <f t="shared" si="1"/>
        <v>83</v>
      </c>
      <c r="CG2" s="15">
        <f t="shared" si="1"/>
        <v>84</v>
      </c>
      <c r="CH2" s="15">
        <f t="shared" si="1"/>
        <v>85</v>
      </c>
      <c r="CI2" s="15">
        <f t="shared" si="1"/>
        <v>86</v>
      </c>
      <c r="CJ2" s="15">
        <f t="shared" si="1"/>
        <v>87</v>
      </c>
      <c r="CK2" s="15">
        <f t="shared" si="1"/>
        <v>88</v>
      </c>
      <c r="CL2" s="15">
        <f t="shared" si="1"/>
        <v>89</v>
      </c>
      <c r="CM2" s="15">
        <f t="shared" si="1"/>
        <v>90</v>
      </c>
      <c r="CN2" s="15">
        <f t="shared" si="1"/>
        <v>91</v>
      </c>
      <c r="CO2" s="15">
        <f t="shared" si="1"/>
        <v>92</v>
      </c>
      <c r="CP2" s="15">
        <f t="shared" si="1"/>
        <v>93</v>
      </c>
      <c r="CQ2" s="15">
        <f t="shared" si="1"/>
        <v>94</v>
      </c>
      <c r="CR2" s="15">
        <f t="shared" si="1"/>
        <v>95</v>
      </c>
      <c r="CS2" s="15">
        <f t="shared" si="1"/>
        <v>96</v>
      </c>
      <c r="CT2" s="15">
        <f t="shared" si="1"/>
        <v>97</v>
      </c>
      <c r="CU2" s="15">
        <f t="shared" si="1"/>
        <v>98</v>
      </c>
      <c r="CV2" s="15">
        <f t="shared" si="1"/>
        <v>99</v>
      </c>
      <c r="CW2" s="15">
        <f t="shared" si="1"/>
        <v>100</v>
      </c>
      <c r="CX2" s="15">
        <f t="shared" si="1"/>
        <v>101</v>
      </c>
      <c r="CY2" s="15">
        <f t="shared" si="1"/>
        <v>102</v>
      </c>
      <c r="CZ2" s="15">
        <f t="shared" si="1"/>
        <v>103</v>
      </c>
      <c r="DA2" s="15">
        <f t="shared" si="1"/>
        <v>104</v>
      </c>
      <c r="DB2" s="15">
        <f t="shared" si="1"/>
        <v>105</v>
      </c>
      <c r="DC2" s="15">
        <f t="shared" si="1"/>
        <v>106</v>
      </c>
      <c r="DD2" s="15">
        <f t="shared" si="1"/>
        <v>107</v>
      </c>
      <c r="DE2" s="15">
        <f t="shared" si="1"/>
        <v>108</v>
      </c>
      <c r="DF2" s="15">
        <f t="shared" si="1"/>
        <v>109</v>
      </c>
      <c r="DG2" s="15">
        <f t="shared" si="1"/>
        <v>110</v>
      </c>
      <c r="DH2" s="15">
        <f t="shared" si="1"/>
        <v>111</v>
      </c>
      <c r="DI2" s="15">
        <f t="shared" si="1"/>
        <v>112</v>
      </c>
      <c r="DJ2" s="15">
        <f t="shared" si="1"/>
        <v>113</v>
      </c>
      <c r="DK2" s="15">
        <f t="shared" si="1"/>
        <v>114</v>
      </c>
      <c r="DL2" s="15">
        <f t="shared" si="1"/>
        <v>115</v>
      </c>
      <c r="DM2" s="15">
        <f t="shared" si="1"/>
        <v>116</v>
      </c>
      <c r="DN2" s="15">
        <f t="shared" si="1"/>
        <v>117</v>
      </c>
      <c r="DO2" s="15">
        <f t="shared" si="1"/>
        <v>118</v>
      </c>
      <c r="DP2" s="15">
        <f t="shared" si="1"/>
        <v>119</v>
      </c>
      <c r="DQ2" s="15">
        <f t="shared" si="1"/>
        <v>120</v>
      </c>
      <c r="DR2" s="15">
        <f t="shared" si="1"/>
        <v>121</v>
      </c>
      <c r="DS2" s="15">
        <f t="shared" si="1"/>
        <v>122</v>
      </c>
      <c r="DT2" s="15">
        <f t="shared" si="1"/>
        <v>123</v>
      </c>
      <c r="DU2" s="15">
        <f t="shared" si="1"/>
        <v>124</v>
      </c>
      <c r="DV2" s="15">
        <f t="shared" si="1"/>
        <v>125</v>
      </c>
      <c r="DW2" s="15">
        <f t="shared" si="1"/>
        <v>126</v>
      </c>
      <c r="DX2" s="15">
        <f t="shared" si="1"/>
        <v>127</v>
      </c>
      <c r="DY2" s="15">
        <f t="shared" si="1"/>
        <v>128</v>
      </c>
      <c r="DZ2" s="15">
        <f t="shared" si="1"/>
        <v>129</v>
      </c>
      <c r="EA2" s="15">
        <f t="shared" si="1"/>
        <v>130</v>
      </c>
      <c r="EB2" s="15">
        <f t="shared" si="1"/>
        <v>131</v>
      </c>
      <c r="EC2" s="15">
        <f t="shared" si="1"/>
        <v>132</v>
      </c>
      <c r="ED2" s="15">
        <f t="shared" si="1"/>
        <v>133</v>
      </c>
      <c r="EE2" s="15">
        <f t="shared" ref="EE2:EN2" si="2">COLUMN()-1</f>
        <v>134</v>
      </c>
      <c r="EF2" s="15">
        <f t="shared" si="2"/>
        <v>135</v>
      </c>
      <c r="EG2" s="15">
        <f t="shared" si="2"/>
        <v>136</v>
      </c>
      <c r="EH2" s="15">
        <f t="shared" si="2"/>
        <v>137</v>
      </c>
      <c r="EI2" s="15">
        <f t="shared" si="2"/>
        <v>138</v>
      </c>
      <c r="EJ2" s="15">
        <f t="shared" si="2"/>
        <v>139</v>
      </c>
      <c r="EK2" s="15">
        <f t="shared" si="2"/>
        <v>140</v>
      </c>
      <c r="EL2" s="15">
        <f t="shared" si="2"/>
        <v>141</v>
      </c>
      <c r="EM2" s="15">
        <f t="shared" si="2"/>
        <v>142</v>
      </c>
      <c r="EN2" s="15">
        <f t="shared" si="2"/>
        <v>143</v>
      </c>
    </row>
    <row r="3" spans="1:144" x14ac:dyDescent="0.15">
      <c r="A3" s="15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92" t="s">
        <v>50</v>
      </c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4"/>
      <c r="X3" s="98" t="s">
        <v>51</v>
      </c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 t="s">
        <v>52</v>
      </c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</row>
    <row r="4" spans="1:144" x14ac:dyDescent="0.15">
      <c r="A4" s="15" t="s">
        <v>53</v>
      </c>
      <c r="B4" s="17"/>
      <c r="C4" s="17"/>
      <c r="D4" s="17"/>
      <c r="E4" s="17"/>
      <c r="F4" s="17"/>
      <c r="G4" s="17"/>
      <c r="H4" s="95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7"/>
      <c r="X4" s="91" t="s">
        <v>54</v>
      </c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 t="s">
        <v>55</v>
      </c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 t="s">
        <v>56</v>
      </c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 t="s">
        <v>57</v>
      </c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 t="s">
        <v>58</v>
      </c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 t="s">
        <v>59</v>
      </c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 t="s">
        <v>60</v>
      </c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 t="s">
        <v>61</v>
      </c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 t="s">
        <v>62</v>
      </c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 t="s">
        <v>63</v>
      </c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 t="s">
        <v>64</v>
      </c>
      <c r="EE4" s="91"/>
      <c r="EF4" s="91"/>
      <c r="EG4" s="91"/>
      <c r="EH4" s="91"/>
      <c r="EI4" s="91"/>
      <c r="EJ4" s="91"/>
      <c r="EK4" s="91"/>
      <c r="EL4" s="91"/>
      <c r="EM4" s="91"/>
      <c r="EN4" s="91"/>
    </row>
    <row r="5" spans="1:144" x14ac:dyDescent="0.15">
      <c r="A5" s="15" t="s">
        <v>65</v>
      </c>
      <c r="B5" s="18"/>
      <c r="C5" s="18"/>
      <c r="D5" s="18"/>
      <c r="E5" s="18"/>
      <c r="F5" s="18"/>
      <c r="G5" s="18"/>
      <c r="H5" s="19" t="s">
        <v>66</v>
      </c>
      <c r="I5" s="19" t="s">
        <v>67</v>
      </c>
      <c r="J5" s="19" t="s">
        <v>68</v>
      </c>
      <c r="K5" s="19" t="s">
        <v>69</v>
      </c>
      <c r="L5" s="19" t="s">
        <v>70</v>
      </c>
      <c r="M5" s="19" t="s">
        <v>5</v>
      </c>
      <c r="N5" s="19" t="s">
        <v>71</v>
      </c>
      <c r="O5" s="19" t="s">
        <v>72</v>
      </c>
      <c r="P5" s="19" t="s">
        <v>73</v>
      </c>
      <c r="Q5" s="19" t="s">
        <v>74</v>
      </c>
      <c r="R5" s="19" t="s">
        <v>75</v>
      </c>
      <c r="S5" s="19" t="s">
        <v>76</v>
      </c>
      <c r="T5" s="19" t="s">
        <v>77</v>
      </c>
      <c r="U5" s="19" t="s">
        <v>78</v>
      </c>
      <c r="V5" s="19" t="s">
        <v>79</v>
      </c>
      <c r="W5" s="19" t="s">
        <v>80</v>
      </c>
      <c r="X5" s="19" t="s">
        <v>81</v>
      </c>
      <c r="Y5" s="19" t="s">
        <v>82</v>
      </c>
      <c r="Z5" s="19" t="s">
        <v>83</v>
      </c>
      <c r="AA5" s="19" t="s">
        <v>84</v>
      </c>
      <c r="AB5" s="19" t="s">
        <v>85</v>
      </c>
      <c r="AC5" s="19" t="s">
        <v>86</v>
      </c>
      <c r="AD5" s="19" t="s">
        <v>87</v>
      </c>
      <c r="AE5" s="19" t="s">
        <v>88</v>
      </c>
      <c r="AF5" s="19" t="s">
        <v>89</v>
      </c>
      <c r="AG5" s="19" t="s">
        <v>90</v>
      </c>
      <c r="AH5" s="19" t="s">
        <v>29</v>
      </c>
      <c r="AI5" s="19" t="s">
        <v>81</v>
      </c>
      <c r="AJ5" s="19" t="s">
        <v>82</v>
      </c>
      <c r="AK5" s="19" t="s">
        <v>83</v>
      </c>
      <c r="AL5" s="19" t="s">
        <v>84</v>
      </c>
      <c r="AM5" s="19" t="s">
        <v>85</v>
      </c>
      <c r="AN5" s="19" t="s">
        <v>86</v>
      </c>
      <c r="AO5" s="19" t="s">
        <v>87</v>
      </c>
      <c r="AP5" s="19" t="s">
        <v>88</v>
      </c>
      <c r="AQ5" s="19" t="s">
        <v>89</v>
      </c>
      <c r="AR5" s="19" t="s">
        <v>90</v>
      </c>
      <c r="AS5" s="19" t="s">
        <v>91</v>
      </c>
      <c r="AT5" s="19" t="s">
        <v>81</v>
      </c>
      <c r="AU5" s="19" t="s">
        <v>82</v>
      </c>
      <c r="AV5" s="19" t="s">
        <v>83</v>
      </c>
      <c r="AW5" s="19" t="s">
        <v>84</v>
      </c>
      <c r="AX5" s="19" t="s">
        <v>85</v>
      </c>
      <c r="AY5" s="19" t="s">
        <v>86</v>
      </c>
      <c r="AZ5" s="19" t="s">
        <v>87</v>
      </c>
      <c r="BA5" s="19" t="s">
        <v>88</v>
      </c>
      <c r="BB5" s="19" t="s">
        <v>89</v>
      </c>
      <c r="BC5" s="19" t="s">
        <v>90</v>
      </c>
      <c r="BD5" s="19" t="s">
        <v>91</v>
      </c>
      <c r="BE5" s="19" t="s">
        <v>81</v>
      </c>
      <c r="BF5" s="19" t="s">
        <v>82</v>
      </c>
      <c r="BG5" s="19" t="s">
        <v>83</v>
      </c>
      <c r="BH5" s="19" t="s">
        <v>84</v>
      </c>
      <c r="BI5" s="19" t="s">
        <v>85</v>
      </c>
      <c r="BJ5" s="19" t="s">
        <v>86</v>
      </c>
      <c r="BK5" s="19" t="s">
        <v>87</v>
      </c>
      <c r="BL5" s="19" t="s">
        <v>88</v>
      </c>
      <c r="BM5" s="19" t="s">
        <v>89</v>
      </c>
      <c r="BN5" s="19" t="s">
        <v>90</v>
      </c>
      <c r="BO5" s="19" t="s">
        <v>91</v>
      </c>
      <c r="BP5" s="19" t="s">
        <v>81</v>
      </c>
      <c r="BQ5" s="19" t="s">
        <v>82</v>
      </c>
      <c r="BR5" s="19" t="s">
        <v>83</v>
      </c>
      <c r="BS5" s="19" t="s">
        <v>84</v>
      </c>
      <c r="BT5" s="19" t="s">
        <v>85</v>
      </c>
      <c r="BU5" s="19" t="s">
        <v>86</v>
      </c>
      <c r="BV5" s="19" t="s">
        <v>87</v>
      </c>
      <c r="BW5" s="19" t="s">
        <v>88</v>
      </c>
      <c r="BX5" s="19" t="s">
        <v>89</v>
      </c>
      <c r="BY5" s="19" t="s">
        <v>90</v>
      </c>
      <c r="BZ5" s="19" t="s">
        <v>91</v>
      </c>
      <c r="CA5" s="19" t="s">
        <v>81</v>
      </c>
      <c r="CB5" s="19" t="s">
        <v>82</v>
      </c>
      <c r="CC5" s="19" t="s">
        <v>83</v>
      </c>
      <c r="CD5" s="19" t="s">
        <v>84</v>
      </c>
      <c r="CE5" s="19" t="s">
        <v>85</v>
      </c>
      <c r="CF5" s="19" t="s">
        <v>86</v>
      </c>
      <c r="CG5" s="19" t="s">
        <v>87</v>
      </c>
      <c r="CH5" s="19" t="s">
        <v>88</v>
      </c>
      <c r="CI5" s="19" t="s">
        <v>89</v>
      </c>
      <c r="CJ5" s="19" t="s">
        <v>90</v>
      </c>
      <c r="CK5" s="19" t="s">
        <v>91</v>
      </c>
      <c r="CL5" s="19" t="s">
        <v>81</v>
      </c>
      <c r="CM5" s="19" t="s">
        <v>82</v>
      </c>
      <c r="CN5" s="19" t="s">
        <v>83</v>
      </c>
      <c r="CO5" s="19" t="s">
        <v>84</v>
      </c>
      <c r="CP5" s="19" t="s">
        <v>85</v>
      </c>
      <c r="CQ5" s="19" t="s">
        <v>86</v>
      </c>
      <c r="CR5" s="19" t="s">
        <v>87</v>
      </c>
      <c r="CS5" s="19" t="s">
        <v>88</v>
      </c>
      <c r="CT5" s="19" t="s">
        <v>89</v>
      </c>
      <c r="CU5" s="19" t="s">
        <v>90</v>
      </c>
      <c r="CV5" s="19" t="s">
        <v>91</v>
      </c>
      <c r="CW5" s="19" t="s">
        <v>81</v>
      </c>
      <c r="CX5" s="19" t="s">
        <v>82</v>
      </c>
      <c r="CY5" s="19" t="s">
        <v>83</v>
      </c>
      <c r="CZ5" s="19" t="s">
        <v>84</v>
      </c>
      <c r="DA5" s="19" t="s">
        <v>85</v>
      </c>
      <c r="DB5" s="19" t="s">
        <v>86</v>
      </c>
      <c r="DC5" s="19" t="s">
        <v>87</v>
      </c>
      <c r="DD5" s="19" t="s">
        <v>88</v>
      </c>
      <c r="DE5" s="19" t="s">
        <v>89</v>
      </c>
      <c r="DF5" s="19" t="s">
        <v>90</v>
      </c>
      <c r="DG5" s="19" t="s">
        <v>91</v>
      </c>
      <c r="DH5" s="19" t="s">
        <v>81</v>
      </c>
      <c r="DI5" s="19" t="s">
        <v>82</v>
      </c>
      <c r="DJ5" s="19" t="s">
        <v>83</v>
      </c>
      <c r="DK5" s="19" t="s">
        <v>84</v>
      </c>
      <c r="DL5" s="19" t="s">
        <v>85</v>
      </c>
      <c r="DM5" s="19" t="s">
        <v>86</v>
      </c>
      <c r="DN5" s="19" t="s">
        <v>87</v>
      </c>
      <c r="DO5" s="19" t="s">
        <v>88</v>
      </c>
      <c r="DP5" s="19" t="s">
        <v>89</v>
      </c>
      <c r="DQ5" s="19" t="s">
        <v>90</v>
      </c>
      <c r="DR5" s="19" t="s">
        <v>91</v>
      </c>
      <c r="DS5" s="19" t="s">
        <v>81</v>
      </c>
      <c r="DT5" s="19" t="s">
        <v>82</v>
      </c>
      <c r="DU5" s="19" t="s">
        <v>83</v>
      </c>
      <c r="DV5" s="19" t="s">
        <v>84</v>
      </c>
      <c r="DW5" s="19" t="s">
        <v>85</v>
      </c>
      <c r="DX5" s="19" t="s">
        <v>86</v>
      </c>
      <c r="DY5" s="19" t="s">
        <v>87</v>
      </c>
      <c r="DZ5" s="19" t="s">
        <v>88</v>
      </c>
      <c r="EA5" s="19" t="s">
        <v>89</v>
      </c>
      <c r="EB5" s="19" t="s">
        <v>90</v>
      </c>
      <c r="EC5" s="19" t="s">
        <v>91</v>
      </c>
      <c r="ED5" s="19" t="s">
        <v>81</v>
      </c>
      <c r="EE5" s="19" t="s">
        <v>82</v>
      </c>
      <c r="EF5" s="19" t="s">
        <v>83</v>
      </c>
      <c r="EG5" s="19" t="s">
        <v>84</v>
      </c>
      <c r="EH5" s="19" t="s">
        <v>85</v>
      </c>
      <c r="EI5" s="19" t="s">
        <v>86</v>
      </c>
      <c r="EJ5" s="19" t="s">
        <v>87</v>
      </c>
      <c r="EK5" s="19" t="s">
        <v>88</v>
      </c>
      <c r="EL5" s="19" t="s">
        <v>89</v>
      </c>
      <c r="EM5" s="19" t="s">
        <v>90</v>
      </c>
      <c r="EN5" s="19" t="s">
        <v>91</v>
      </c>
    </row>
    <row r="6" spans="1:144" s="23" customFormat="1" x14ac:dyDescent="0.15">
      <c r="A6" s="15" t="s">
        <v>92</v>
      </c>
      <c r="B6" s="20">
        <f>B7</f>
        <v>2023</v>
      </c>
      <c r="C6" s="20">
        <f t="shared" ref="C6:W6" si="3">C7</f>
        <v>52019</v>
      </c>
      <c r="D6" s="20">
        <f t="shared" si="3"/>
        <v>46</v>
      </c>
      <c r="E6" s="20">
        <f t="shared" si="3"/>
        <v>1</v>
      </c>
      <c r="F6" s="20">
        <f t="shared" si="3"/>
        <v>0</v>
      </c>
      <c r="G6" s="20">
        <f t="shared" si="3"/>
        <v>1</v>
      </c>
      <c r="H6" s="20" t="str">
        <f t="shared" si="3"/>
        <v>秋田県　秋田市</v>
      </c>
      <c r="I6" s="20" t="str">
        <f t="shared" si="3"/>
        <v>法適用</v>
      </c>
      <c r="J6" s="20" t="str">
        <f t="shared" si="3"/>
        <v>水道事業</v>
      </c>
      <c r="K6" s="20" t="str">
        <f t="shared" si="3"/>
        <v>末端給水事業</v>
      </c>
      <c r="L6" s="20" t="str">
        <f t="shared" si="3"/>
        <v>A2</v>
      </c>
      <c r="M6" s="20" t="str">
        <f t="shared" si="3"/>
        <v>自治体職員</v>
      </c>
      <c r="N6" s="21" t="str">
        <f t="shared" si="3"/>
        <v>-</v>
      </c>
      <c r="O6" s="21">
        <f t="shared" si="3"/>
        <v>65.510000000000005</v>
      </c>
      <c r="P6" s="21">
        <f t="shared" si="3"/>
        <v>99.69</v>
      </c>
      <c r="Q6" s="21">
        <f t="shared" si="3"/>
        <v>2860</v>
      </c>
      <c r="R6" s="21">
        <f t="shared" si="3"/>
        <v>297316</v>
      </c>
      <c r="S6" s="21">
        <f t="shared" si="3"/>
        <v>906.07</v>
      </c>
      <c r="T6" s="21">
        <f t="shared" si="3"/>
        <v>328.14</v>
      </c>
      <c r="U6" s="21">
        <f t="shared" si="3"/>
        <v>294143</v>
      </c>
      <c r="V6" s="21">
        <f t="shared" si="3"/>
        <v>293.12</v>
      </c>
      <c r="W6" s="21">
        <f t="shared" si="3"/>
        <v>1003.49</v>
      </c>
      <c r="X6" s="22">
        <f>IF(X7="",NA(),X7)</f>
        <v>113.08</v>
      </c>
      <c r="Y6" s="22">
        <f t="shared" ref="Y6:AG6" si="4">IF(Y7="",NA(),Y7)</f>
        <v>115.19</v>
      </c>
      <c r="Z6" s="22">
        <f t="shared" si="4"/>
        <v>118.26</v>
      </c>
      <c r="AA6" s="22">
        <f t="shared" si="4"/>
        <v>114.23</v>
      </c>
      <c r="AB6" s="22">
        <f t="shared" si="4"/>
        <v>110.21</v>
      </c>
      <c r="AC6" s="22">
        <f t="shared" si="4"/>
        <v>113.57</v>
      </c>
      <c r="AD6" s="22">
        <f t="shared" si="4"/>
        <v>112.59</v>
      </c>
      <c r="AE6" s="22">
        <f t="shared" si="4"/>
        <v>113.87</v>
      </c>
      <c r="AF6" s="22">
        <f t="shared" si="4"/>
        <v>110.04</v>
      </c>
      <c r="AG6" s="22">
        <f t="shared" si="4"/>
        <v>109.67</v>
      </c>
      <c r="AH6" s="21" t="str">
        <f>IF(AH7="","",IF(AH7="-","【-】","【"&amp;SUBSTITUTE(TEXT(AH7,"#,##0.00"),"-","△")&amp;"】"))</f>
        <v>【108.24】</v>
      </c>
      <c r="AI6" s="21">
        <f>IF(AI7="",NA(),AI7)</f>
        <v>0</v>
      </c>
      <c r="AJ6" s="21">
        <f t="shared" ref="AJ6:AR6" si="5">IF(AJ7="",NA(),AJ7)</f>
        <v>0</v>
      </c>
      <c r="AK6" s="21">
        <f t="shared" si="5"/>
        <v>0</v>
      </c>
      <c r="AL6" s="21">
        <f t="shared" si="5"/>
        <v>0</v>
      </c>
      <c r="AM6" s="21">
        <f t="shared" si="5"/>
        <v>0</v>
      </c>
      <c r="AN6" s="21">
        <f t="shared" si="5"/>
        <v>0</v>
      </c>
      <c r="AO6" s="21">
        <f t="shared" si="5"/>
        <v>0</v>
      </c>
      <c r="AP6" s="21">
        <f t="shared" si="5"/>
        <v>0</v>
      </c>
      <c r="AQ6" s="22">
        <f t="shared" si="5"/>
        <v>0.13</v>
      </c>
      <c r="AR6" s="21">
        <f t="shared" si="5"/>
        <v>0</v>
      </c>
      <c r="AS6" s="21" t="str">
        <f>IF(AS7="","",IF(AS7="-","【-】","【"&amp;SUBSTITUTE(TEXT(AS7,"#,##0.00"),"-","△")&amp;"】"))</f>
        <v>【1.50】</v>
      </c>
      <c r="AT6" s="22">
        <f>IF(AT7="",NA(),AT7)</f>
        <v>433.01</v>
      </c>
      <c r="AU6" s="22">
        <f t="shared" ref="AU6:BC6" si="6">IF(AU7="",NA(),AU7)</f>
        <v>505.06</v>
      </c>
      <c r="AV6" s="22">
        <f t="shared" si="6"/>
        <v>547.69000000000005</v>
      </c>
      <c r="AW6" s="22">
        <f t="shared" si="6"/>
        <v>571.24</v>
      </c>
      <c r="AX6" s="22">
        <f t="shared" si="6"/>
        <v>442.11</v>
      </c>
      <c r="AY6" s="22">
        <f t="shared" si="6"/>
        <v>250.03</v>
      </c>
      <c r="AZ6" s="22">
        <f t="shared" si="6"/>
        <v>239.45</v>
      </c>
      <c r="BA6" s="22">
        <f t="shared" si="6"/>
        <v>246.01</v>
      </c>
      <c r="BB6" s="22">
        <f t="shared" si="6"/>
        <v>297.54000000000002</v>
      </c>
      <c r="BC6" s="22">
        <f t="shared" si="6"/>
        <v>289.44</v>
      </c>
      <c r="BD6" s="21" t="str">
        <f>IF(BD7="","",IF(BD7="-","【-】","【"&amp;SUBSTITUTE(TEXT(BD7,"#,##0.00"),"-","△")&amp;"】"))</f>
        <v>【243.36】</v>
      </c>
      <c r="BE6" s="22">
        <f>IF(BE7="",NA(),BE7)</f>
        <v>383.07</v>
      </c>
      <c r="BF6" s="22">
        <f t="shared" ref="BF6:BN6" si="7">IF(BF7="",NA(),BF7)</f>
        <v>379.01</v>
      </c>
      <c r="BG6" s="22">
        <f t="shared" si="7"/>
        <v>373.51</v>
      </c>
      <c r="BH6" s="22">
        <f t="shared" si="7"/>
        <v>373.43</v>
      </c>
      <c r="BI6" s="22">
        <f t="shared" si="7"/>
        <v>392.21</v>
      </c>
      <c r="BJ6" s="22">
        <f t="shared" si="7"/>
        <v>254.19</v>
      </c>
      <c r="BK6" s="22">
        <f t="shared" si="7"/>
        <v>259.56</v>
      </c>
      <c r="BL6" s="22">
        <f t="shared" si="7"/>
        <v>248.92</v>
      </c>
      <c r="BM6" s="22">
        <f t="shared" si="7"/>
        <v>294.73</v>
      </c>
      <c r="BN6" s="22">
        <f t="shared" si="7"/>
        <v>301.23</v>
      </c>
      <c r="BO6" s="21" t="str">
        <f>IF(BO7="","",IF(BO7="-","【-】","【"&amp;SUBSTITUTE(TEXT(BO7,"#,##0.00"),"-","△")&amp;"】"))</f>
        <v>【265.93】</v>
      </c>
      <c r="BP6" s="22">
        <f>IF(BP7="",NA(),BP7)</f>
        <v>110.34</v>
      </c>
      <c r="BQ6" s="22">
        <f t="shared" ref="BQ6:BY6" si="8">IF(BQ7="",NA(),BQ7)</f>
        <v>112.31</v>
      </c>
      <c r="BR6" s="22">
        <f t="shared" si="8"/>
        <v>114.99</v>
      </c>
      <c r="BS6" s="22">
        <f t="shared" si="8"/>
        <v>110.86</v>
      </c>
      <c r="BT6" s="22">
        <f t="shared" si="8"/>
        <v>105.75</v>
      </c>
      <c r="BU6" s="22">
        <f t="shared" si="8"/>
        <v>107.42</v>
      </c>
      <c r="BV6" s="22">
        <f t="shared" si="8"/>
        <v>105.07</v>
      </c>
      <c r="BW6" s="22">
        <f t="shared" si="8"/>
        <v>107.54</v>
      </c>
      <c r="BX6" s="22">
        <f t="shared" si="8"/>
        <v>99.41</v>
      </c>
      <c r="BY6" s="22">
        <f t="shared" si="8"/>
        <v>101.11</v>
      </c>
      <c r="BZ6" s="21" t="str">
        <f>IF(BZ7="","",IF(BZ7="-","【-】","【"&amp;SUBSTITUTE(TEXT(BZ7,"#,##0.00"),"-","△")&amp;"】"))</f>
        <v>【97.82】</v>
      </c>
      <c r="CA6" s="22">
        <f>IF(CA7="",NA(),CA7)</f>
        <v>172.45</v>
      </c>
      <c r="CB6" s="22">
        <f t="shared" ref="CB6:CJ6" si="9">IF(CB7="",NA(),CB7)</f>
        <v>167.94</v>
      </c>
      <c r="CC6" s="22">
        <f t="shared" si="9"/>
        <v>164.78</v>
      </c>
      <c r="CD6" s="22">
        <f t="shared" si="9"/>
        <v>171.57</v>
      </c>
      <c r="CE6" s="22">
        <f t="shared" si="9"/>
        <v>181.2</v>
      </c>
      <c r="CF6" s="22">
        <f t="shared" si="9"/>
        <v>157.19</v>
      </c>
      <c r="CG6" s="22">
        <f t="shared" si="9"/>
        <v>153.71</v>
      </c>
      <c r="CH6" s="22">
        <f t="shared" si="9"/>
        <v>155.9</v>
      </c>
      <c r="CI6" s="22">
        <f t="shared" si="9"/>
        <v>170.87</v>
      </c>
      <c r="CJ6" s="22">
        <f t="shared" si="9"/>
        <v>171.09</v>
      </c>
      <c r="CK6" s="21" t="str">
        <f>IF(CK7="","",IF(CK7="-","【-】","【"&amp;SUBSTITUTE(TEXT(CK7,"#,##0.00"),"-","△")&amp;"】"))</f>
        <v>【177.56】</v>
      </c>
      <c r="CL6" s="22">
        <f>IF(CL7="",NA(),CL7)</f>
        <v>48.97</v>
      </c>
      <c r="CM6" s="22">
        <f t="shared" ref="CM6:CU6" si="10">IF(CM7="",NA(),CM7)</f>
        <v>49.09</v>
      </c>
      <c r="CN6" s="22">
        <f t="shared" si="10"/>
        <v>48.42</v>
      </c>
      <c r="CO6" s="22">
        <f t="shared" si="10"/>
        <v>47.55</v>
      </c>
      <c r="CP6" s="22">
        <f t="shared" si="10"/>
        <v>47.16</v>
      </c>
      <c r="CQ6" s="22">
        <f t="shared" si="10"/>
        <v>63.16</v>
      </c>
      <c r="CR6" s="22">
        <f t="shared" si="10"/>
        <v>64.41</v>
      </c>
      <c r="CS6" s="22">
        <f t="shared" si="10"/>
        <v>64.11</v>
      </c>
      <c r="CT6" s="22">
        <f t="shared" si="10"/>
        <v>61.56</v>
      </c>
      <c r="CU6" s="22">
        <f t="shared" si="10"/>
        <v>60.84</v>
      </c>
      <c r="CV6" s="21" t="str">
        <f>IF(CV7="","",IF(CV7="-","【-】","【"&amp;SUBSTITUTE(TEXT(CV7,"#,##0.00"),"-","△")&amp;"】"))</f>
        <v>【59.81】</v>
      </c>
      <c r="CW6" s="22">
        <f>IF(CW7="",NA(),CW7)</f>
        <v>91.19</v>
      </c>
      <c r="CX6" s="22">
        <f t="shared" ref="CX6:DF6" si="11">IF(CX7="",NA(),CX7)</f>
        <v>91.24</v>
      </c>
      <c r="CY6" s="22">
        <f t="shared" si="11"/>
        <v>91.83</v>
      </c>
      <c r="CZ6" s="22">
        <f t="shared" si="11"/>
        <v>91.9</v>
      </c>
      <c r="DA6" s="22">
        <f t="shared" si="11"/>
        <v>90.69</v>
      </c>
      <c r="DB6" s="22">
        <f t="shared" si="11"/>
        <v>91.48</v>
      </c>
      <c r="DC6" s="22">
        <f t="shared" si="11"/>
        <v>91.64</v>
      </c>
      <c r="DD6" s="22">
        <f t="shared" si="11"/>
        <v>92.09</v>
      </c>
      <c r="DE6" s="22">
        <f t="shared" si="11"/>
        <v>90.11</v>
      </c>
      <c r="DF6" s="22">
        <f t="shared" si="11"/>
        <v>89.73</v>
      </c>
      <c r="DG6" s="21" t="str">
        <f>IF(DG7="","",IF(DG7="-","【-】","【"&amp;SUBSTITUTE(TEXT(DG7,"#,##0.00"),"-","△")&amp;"】"))</f>
        <v>【89.42】</v>
      </c>
      <c r="DH6" s="22">
        <f>IF(DH7="",NA(),DH7)</f>
        <v>51.03</v>
      </c>
      <c r="DI6" s="22">
        <f t="shared" ref="DI6:DQ6" si="12">IF(DI7="",NA(),DI7)</f>
        <v>51.95</v>
      </c>
      <c r="DJ6" s="22">
        <f t="shared" si="12"/>
        <v>53.04</v>
      </c>
      <c r="DK6" s="22">
        <f t="shared" si="12"/>
        <v>53.63</v>
      </c>
      <c r="DL6" s="22">
        <f t="shared" si="12"/>
        <v>53.6</v>
      </c>
      <c r="DM6" s="22">
        <f t="shared" si="12"/>
        <v>51.13</v>
      </c>
      <c r="DN6" s="22">
        <f t="shared" si="12"/>
        <v>51.62</v>
      </c>
      <c r="DO6" s="22">
        <f t="shared" si="12"/>
        <v>52.16</v>
      </c>
      <c r="DP6" s="22">
        <f t="shared" si="12"/>
        <v>51.49</v>
      </c>
      <c r="DQ6" s="22">
        <f t="shared" si="12"/>
        <v>51.94</v>
      </c>
      <c r="DR6" s="21" t="str">
        <f>IF(DR7="","",IF(DR7="-","【-】","【"&amp;SUBSTITUTE(TEXT(DR7,"#,##0.00"),"-","△")&amp;"】"))</f>
        <v>【52.02】</v>
      </c>
      <c r="DS6" s="22">
        <f>IF(DS7="",NA(),DS7)</f>
        <v>6.52</v>
      </c>
      <c r="DT6" s="22">
        <f t="shared" ref="DT6:EB6" si="13">IF(DT7="",NA(),DT7)</f>
        <v>6.97</v>
      </c>
      <c r="DU6" s="22">
        <f t="shared" si="13"/>
        <v>10.14</v>
      </c>
      <c r="DV6" s="22">
        <f t="shared" si="13"/>
        <v>10.39</v>
      </c>
      <c r="DW6" s="22">
        <f t="shared" si="13"/>
        <v>11.07</v>
      </c>
      <c r="DX6" s="22">
        <f t="shared" si="13"/>
        <v>22.41</v>
      </c>
      <c r="DY6" s="22">
        <f t="shared" si="13"/>
        <v>23.68</v>
      </c>
      <c r="DZ6" s="22">
        <f t="shared" si="13"/>
        <v>25.76</v>
      </c>
      <c r="EA6" s="22">
        <f t="shared" si="13"/>
        <v>25.18</v>
      </c>
      <c r="EB6" s="22">
        <f t="shared" si="13"/>
        <v>26.52</v>
      </c>
      <c r="EC6" s="21" t="str">
        <f>IF(EC7="","",IF(EC7="-","【-】","【"&amp;SUBSTITUTE(TEXT(EC7,"#,##0.00"),"-","△")&amp;"】"))</f>
        <v>【25.37】</v>
      </c>
      <c r="ED6" s="22">
        <f>IF(ED7="",NA(),ED7)</f>
        <v>1.1299999999999999</v>
      </c>
      <c r="EE6" s="22">
        <f t="shared" ref="EE6:EM6" si="14">IF(EE7="",NA(),EE7)</f>
        <v>1.1499999999999999</v>
      </c>
      <c r="EF6" s="22">
        <f t="shared" si="14"/>
        <v>1.07</v>
      </c>
      <c r="EG6" s="22">
        <f t="shared" si="14"/>
        <v>1.23</v>
      </c>
      <c r="EH6" s="22">
        <f t="shared" si="14"/>
        <v>1.1000000000000001</v>
      </c>
      <c r="EI6" s="22">
        <f t="shared" si="14"/>
        <v>0.73</v>
      </c>
      <c r="EJ6" s="22">
        <f t="shared" si="14"/>
        <v>0.79</v>
      </c>
      <c r="EK6" s="22">
        <f t="shared" si="14"/>
        <v>0.75</v>
      </c>
      <c r="EL6" s="22">
        <f t="shared" si="14"/>
        <v>0.67</v>
      </c>
      <c r="EM6" s="22">
        <f t="shared" si="14"/>
        <v>0.61</v>
      </c>
      <c r="EN6" s="21" t="str">
        <f>IF(EN7="","",IF(EN7="-","【-】","【"&amp;SUBSTITUTE(TEXT(EN7,"#,##0.00"),"-","△")&amp;"】"))</f>
        <v>【0.62】</v>
      </c>
    </row>
    <row r="7" spans="1:144" s="23" customFormat="1" x14ac:dyDescent="0.15">
      <c r="A7" s="15"/>
      <c r="B7" s="24">
        <v>2023</v>
      </c>
      <c r="C7" s="24">
        <v>52019</v>
      </c>
      <c r="D7" s="24">
        <v>46</v>
      </c>
      <c r="E7" s="24">
        <v>1</v>
      </c>
      <c r="F7" s="24">
        <v>0</v>
      </c>
      <c r="G7" s="24">
        <v>1</v>
      </c>
      <c r="H7" s="24" t="s">
        <v>93</v>
      </c>
      <c r="I7" s="24" t="s">
        <v>94</v>
      </c>
      <c r="J7" s="24" t="s">
        <v>95</v>
      </c>
      <c r="K7" s="24" t="s">
        <v>96</v>
      </c>
      <c r="L7" s="24" t="s">
        <v>97</v>
      </c>
      <c r="M7" s="24" t="s">
        <v>98</v>
      </c>
      <c r="N7" s="25" t="s">
        <v>99</v>
      </c>
      <c r="O7" s="25">
        <v>65.510000000000005</v>
      </c>
      <c r="P7" s="25">
        <v>99.69</v>
      </c>
      <c r="Q7" s="25">
        <v>2860</v>
      </c>
      <c r="R7" s="25">
        <v>297316</v>
      </c>
      <c r="S7" s="25">
        <v>906.07</v>
      </c>
      <c r="T7" s="25">
        <v>328.14</v>
      </c>
      <c r="U7" s="25">
        <v>294143</v>
      </c>
      <c r="V7" s="25">
        <v>293.12</v>
      </c>
      <c r="W7" s="25">
        <v>1003.49</v>
      </c>
      <c r="X7" s="25">
        <v>113.08</v>
      </c>
      <c r="Y7" s="25">
        <v>115.19</v>
      </c>
      <c r="Z7" s="25">
        <v>118.26</v>
      </c>
      <c r="AA7" s="25">
        <v>114.23</v>
      </c>
      <c r="AB7" s="25">
        <v>110.21</v>
      </c>
      <c r="AC7" s="25">
        <v>113.57</v>
      </c>
      <c r="AD7" s="25">
        <v>112.59</v>
      </c>
      <c r="AE7" s="25">
        <v>113.87</v>
      </c>
      <c r="AF7" s="25">
        <v>110.04</v>
      </c>
      <c r="AG7" s="25">
        <v>109.67</v>
      </c>
      <c r="AH7" s="25">
        <v>108.24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5">
        <v>0</v>
      </c>
      <c r="AQ7" s="25">
        <v>0.13</v>
      </c>
      <c r="AR7" s="25">
        <v>0</v>
      </c>
      <c r="AS7" s="25">
        <v>1.5</v>
      </c>
      <c r="AT7" s="25">
        <v>433.01</v>
      </c>
      <c r="AU7" s="25">
        <v>505.06</v>
      </c>
      <c r="AV7" s="25">
        <v>547.69000000000005</v>
      </c>
      <c r="AW7" s="25">
        <v>571.24</v>
      </c>
      <c r="AX7" s="25">
        <v>442.11</v>
      </c>
      <c r="AY7" s="25">
        <v>250.03</v>
      </c>
      <c r="AZ7" s="25">
        <v>239.45</v>
      </c>
      <c r="BA7" s="25">
        <v>246.01</v>
      </c>
      <c r="BB7" s="25">
        <v>297.54000000000002</v>
      </c>
      <c r="BC7" s="25">
        <v>289.44</v>
      </c>
      <c r="BD7" s="25">
        <v>243.36</v>
      </c>
      <c r="BE7" s="25">
        <v>383.07</v>
      </c>
      <c r="BF7" s="25">
        <v>379.01</v>
      </c>
      <c r="BG7" s="25">
        <v>373.51</v>
      </c>
      <c r="BH7" s="25">
        <v>373.43</v>
      </c>
      <c r="BI7" s="25">
        <v>392.21</v>
      </c>
      <c r="BJ7" s="25">
        <v>254.19</v>
      </c>
      <c r="BK7" s="25">
        <v>259.56</v>
      </c>
      <c r="BL7" s="25">
        <v>248.92</v>
      </c>
      <c r="BM7" s="25">
        <v>294.73</v>
      </c>
      <c r="BN7" s="25">
        <v>301.23</v>
      </c>
      <c r="BO7" s="25">
        <v>265.93</v>
      </c>
      <c r="BP7" s="25">
        <v>110.34</v>
      </c>
      <c r="BQ7" s="25">
        <v>112.31</v>
      </c>
      <c r="BR7" s="25">
        <v>114.99</v>
      </c>
      <c r="BS7" s="25">
        <v>110.86</v>
      </c>
      <c r="BT7" s="25">
        <v>105.75</v>
      </c>
      <c r="BU7" s="25">
        <v>107.42</v>
      </c>
      <c r="BV7" s="25">
        <v>105.07</v>
      </c>
      <c r="BW7" s="25">
        <v>107.54</v>
      </c>
      <c r="BX7" s="25">
        <v>99.41</v>
      </c>
      <c r="BY7" s="25">
        <v>101.11</v>
      </c>
      <c r="BZ7" s="25">
        <v>97.82</v>
      </c>
      <c r="CA7" s="25">
        <v>172.45</v>
      </c>
      <c r="CB7" s="25">
        <v>167.94</v>
      </c>
      <c r="CC7" s="25">
        <v>164.78</v>
      </c>
      <c r="CD7" s="25">
        <v>171.57</v>
      </c>
      <c r="CE7" s="25">
        <v>181.2</v>
      </c>
      <c r="CF7" s="25">
        <v>157.19</v>
      </c>
      <c r="CG7" s="25">
        <v>153.71</v>
      </c>
      <c r="CH7" s="25">
        <v>155.9</v>
      </c>
      <c r="CI7" s="25">
        <v>170.87</v>
      </c>
      <c r="CJ7" s="25">
        <v>171.09</v>
      </c>
      <c r="CK7" s="25">
        <v>177.56</v>
      </c>
      <c r="CL7" s="25">
        <v>48.97</v>
      </c>
      <c r="CM7" s="25">
        <v>49.09</v>
      </c>
      <c r="CN7" s="25">
        <v>48.42</v>
      </c>
      <c r="CO7" s="25">
        <v>47.55</v>
      </c>
      <c r="CP7" s="25">
        <v>47.16</v>
      </c>
      <c r="CQ7" s="25">
        <v>63.16</v>
      </c>
      <c r="CR7" s="25">
        <v>64.41</v>
      </c>
      <c r="CS7" s="25">
        <v>64.11</v>
      </c>
      <c r="CT7" s="25">
        <v>61.56</v>
      </c>
      <c r="CU7" s="25">
        <v>60.84</v>
      </c>
      <c r="CV7" s="25">
        <v>59.81</v>
      </c>
      <c r="CW7" s="25">
        <v>91.19</v>
      </c>
      <c r="CX7" s="25">
        <v>91.24</v>
      </c>
      <c r="CY7" s="25">
        <v>91.83</v>
      </c>
      <c r="CZ7" s="25">
        <v>91.9</v>
      </c>
      <c r="DA7" s="25">
        <v>90.69</v>
      </c>
      <c r="DB7" s="25">
        <v>91.48</v>
      </c>
      <c r="DC7" s="25">
        <v>91.64</v>
      </c>
      <c r="DD7" s="25">
        <v>92.09</v>
      </c>
      <c r="DE7" s="25">
        <v>90.11</v>
      </c>
      <c r="DF7" s="25">
        <v>89.73</v>
      </c>
      <c r="DG7" s="25">
        <v>89.42</v>
      </c>
      <c r="DH7" s="25">
        <v>51.03</v>
      </c>
      <c r="DI7" s="25">
        <v>51.95</v>
      </c>
      <c r="DJ7" s="25">
        <v>53.04</v>
      </c>
      <c r="DK7" s="25">
        <v>53.63</v>
      </c>
      <c r="DL7" s="25">
        <v>53.6</v>
      </c>
      <c r="DM7" s="25">
        <v>51.13</v>
      </c>
      <c r="DN7" s="25">
        <v>51.62</v>
      </c>
      <c r="DO7" s="25">
        <v>52.16</v>
      </c>
      <c r="DP7" s="25">
        <v>51.49</v>
      </c>
      <c r="DQ7" s="25">
        <v>51.94</v>
      </c>
      <c r="DR7" s="25">
        <v>52.02</v>
      </c>
      <c r="DS7" s="25">
        <v>6.52</v>
      </c>
      <c r="DT7" s="25">
        <v>6.97</v>
      </c>
      <c r="DU7" s="25">
        <v>10.14</v>
      </c>
      <c r="DV7" s="25">
        <v>10.39</v>
      </c>
      <c r="DW7" s="25">
        <v>11.07</v>
      </c>
      <c r="DX7" s="25">
        <v>22.41</v>
      </c>
      <c r="DY7" s="25">
        <v>23.68</v>
      </c>
      <c r="DZ7" s="25">
        <v>25.76</v>
      </c>
      <c r="EA7" s="25">
        <v>25.18</v>
      </c>
      <c r="EB7" s="25">
        <v>26.52</v>
      </c>
      <c r="EC7" s="25">
        <v>25.37</v>
      </c>
      <c r="ED7" s="25">
        <v>1.1299999999999999</v>
      </c>
      <c r="EE7" s="25">
        <v>1.1499999999999999</v>
      </c>
      <c r="EF7" s="25">
        <v>1.07</v>
      </c>
      <c r="EG7" s="25">
        <v>1.23</v>
      </c>
      <c r="EH7" s="25">
        <v>1.1000000000000001</v>
      </c>
      <c r="EI7" s="25">
        <v>0.73</v>
      </c>
      <c r="EJ7" s="25">
        <v>0.79</v>
      </c>
      <c r="EK7" s="25">
        <v>0.75</v>
      </c>
      <c r="EL7" s="25">
        <v>0.67</v>
      </c>
      <c r="EM7" s="25">
        <v>0.61</v>
      </c>
      <c r="EN7" s="25">
        <v>0.62</v>
      </c>
    </row>
    <row r="8" spans="1:144" x14ac:dyDescent="0.15"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7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7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7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7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7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7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7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7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7"/>
    </row>
    <row r="9" spans="1:144" x14ac:dyDescent="0.15">
      <c r="A9" s="28"/>
      <c r="B9" s="28" t="s">
        <v>100</v>
      </c>
      <c r="C9" s="28" t="s">
        <v>101</v>
      </c>
      <c r="D9" s="28" t="s">
        <v>102</v>
      </c>
      <c r="E9" s="28" t="s">
        <v>103</v>
      </c>
      <c r="F9" s="28" t="s">
        <v>104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D9" s="26"/>
      <c r="EE9" s="26"/>
      <c r="EF9" s="26"/>
      <c r="EG9" s="26"/>
      <c r="EH9" s="26"/>
      <c r="EI9" s="26"/>
      <c r="EJ9" s="26"/>
      <c r="EK9" s="26"/>
      <c r="EL9" s="26"/>
      <c r="EM9" s="26"/>
    </row>
    <row r="10" spans="1:144" x14ac:dyDescent="0.15">
      <c r="A10" s="28" t="s">
        <v>44</v>
      </c>
      <c r="B10" s="29">
        <f>DATEVALUE($B7-B11&amp;"/1/"&amp;B12)</f>
        <v>36892</v>
      </c>
      <c r="C10" s="29">
        <f t="shared" ref="C10:F10" si="15">DATEVALUE($B7-C11&amp;"/1/"&amp;C12)</f>
        <v>37257</v>
      </c>
      <c r="D10" s="29">
        <f t="shared" si="15"/>
        <v>37622</v>
      </c>
      <c r="E10" s="29">
        <f t="shared" si="15"/>
        <v>37987</v>
      </c>
      <c r="F10" s="29">
        <f t="shared" si="15"/>
        <v>38353</v>
      </c>
    </row>
    <row r="11" spans="1:144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106</v>
      </c>
    </row>
    <row r="13" spans="1:144" x14ac:dyDescent="0.15">
      <c r="B13" t="s">
        <v>107</v>
      </c>
      <c r="C13" t="s">
        <v>108</v>
      </c>
      <c r="D13" t="s">
        <v>108</v>
      </c>
      <c r="E13" t="s">
        <v>107</v>
      </c>
      <c r="F13" t="s">
        <v>109</v>
      </c>
      <c r="G13" t="s">
        <v>110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2025-01-24T06:44:42Z</dcterms:created>
  <dcterms:modified xsi:type="dcterms:W3CDTF">2025-01-29T23:35:30Z</dcterms:modified>
  <cp:category/>
</cp:coreProperties>
</file>