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00203xsv1\長寿社会課\R06\C_介護保険チーム\C-06_負担金・交付金等\C-06-0009_介護人材確保・職場環境改善等事業\04_要綱\県　要綱\要綱案\県要綱案\補助金交付要綱\様式案（様式1号,2号,6号）\"/>
    </mc:Choice>
  </mc:AlternateContent>
  <xr:revisionPtr revIDLastSave="0" documentId="13_ncr:1_{D3EB4680-F385-4B6C-ABBD-D444A82705E3}" xr6:coauthVersionLast="47" xr6:coauthVersionMax="47" xr10:uidLastSave="{00000000-0000-0000-0000-000000000000}"/>
  <bookViews>
    <workbookView xWindow="28680" yWindow="-120" windowWidth="29040" windowHeight="15720" tabRatio="641" activeTab="2" xr2:uid="{00000000-000D-0000-FFFF-FFFF00000000}"/>
  </bookViews>
  <sheets>
    <sheet name="印刷用シート（申請書）" sheetId="1" r:id="rId1"/>
    <sheet name="入力用シート（基本情報）" sheetId="2" r:id="rId2"/>
    <sheet name="入力・印刷用シート（交付申請額の内訳書）" sheetId="6" r:id="rId3"/>
    <sheet name="入力・印刷用シート（債権者登録）" sheetId="4" r:id="rId4"/>
    <sheet name="管理用（入力しないこと）" sheetId="5" r:id="rId5"/>
    <sheet name="（参考）コード（入力しないこと）" sheetId="8" r:id="rId6"/>
  </sheets>
  <definedNames>
    <definedName name="_xlnm.Print_Area" localSheetId="0">'印刷用シート（申請書）'!$A$1:$J$33</definedName>
    <definedName name="_xlnm.Print_Area" localSheetId="2">'入力・印刷用シート（交付申請額の内訳書）'!$A$1:$F$106</definedName>
    <definedName name="_xlnm.Print_Area" localSheetId="3">'入力・印刷用シート（債権者登録）'!$A$1:$AL$29</definedName>
    <definedName name="_xlnm.Print_Area" localSheetId="1">'入力用シート（基本情報）'!$A$1:$C$11</definedName>
    <definedName name="_xlnm.Print_Titles" localSheetId="2">'入力・印刷用シート（交付申請額の内訳書）'!$6:$6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6" l="1"/>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C46" i="8" l="1"/>
  <c r="A8" i="6"/>
  <c r="A9" i="6" s="1"/>
  <c r="A10" i="6" s="1"/>
  <c r="A11" i="6" s="1"/>
  <c r="A12" i="6" s="1"/>
  <c r="A13" i="6" s="1"/>
  <c r="A14" i="6" s="1"/>
  <c r="A15" i="6" s="1"/>
  <c r="A16" i="6" s="1"/>
  <c r="A17" i="6" s="1"/>
  <c r="A18" i="6" s="1"/>
  <c r="A19" i="6" s="1"/>
  <c r="A20" i="6" s="1"/>
  <c r="A21" i="6" s="1"/>
  <c r="A22" i="6" s="1"/>
  <c r="A23" i="6" s="1"/>
  <c r="A24" i="6" s="1"/>
  <c r="A25" i="6" s="1"/>
  <c r="A26" i="6" l="1"/>
  <c r="A27" i="6" s="1"/>
  <c r="A28" i="6" s="1"/>
  <c r="A29" i="6" s="1"/>
  <c r="A30" i="6" s="1"/>
  <c r="A31" i="6" s="1"/>
  <c r="A32" i="6" s="1"/>
  <c r="A33" i="6" s="1"/>
  <c r="A34" i="6" s="1"/>
  <c r="A35" i="6" s="1"/>
  <c r="A36" i="6" l="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J4" i="5"/>
  <c r="I4" i="5"/>
  <c r="H4" i="5"/>
  <c r="E4" i="5"/>
  <c r="D4" i="5"/>
  <c r="C4" i="5"/>
  <c r="B4" i="5"/>
  <c r="A4" i="5"/>
  <c r="AY42" i="4"/>
  <c r="U4" i="5" s="1"/>
  <c r="AX42" i="4"/>
  <c r="T4" i="5" s="1"/>
  <c r="AW42" i="4"/>
  <c r="S4" i="5" s="1"/>
  <c r="AV42" i="4"/>
  <c r="R4" i="5" s="1"/>
  <c r="AU42" i="4"/>
  <c r="Q4" i="5" s="1"/>
  <c r="AT42" i="4"/>
  <c r="P4" i="5" s="1"/>
  <c r="AS42" i="4"/>
  <c r="O4" i="5" s="1"/>
  <c r="AR42" i="4"/>
  <c r="N4" i="5" s="1"/>
  <c r="AQ42" i="4"/>
  <c r="M4" i="5" s="1"/>
  <c r="AP42" i="4"/>
  <c r="L4" i="5" s="1"/>
  <c r="L23" i="1"/>
  <c r="G23" i="1" s="1"/>
  <c r="G8" i="1"/>
  <c r="G7" i="1"/>
  <c r="G6" i="1"/>
  <c r="L2" i="1"/>
  <c r="H2" i="1" s="1"/>
  <c r="F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3" authorId="0" shapeId="0" xr:uid="{4F4AA9E5-0F6A-4709-9395-97EF43A17587}">
      <text>
        <r>
          <rPr>
            <b/>
            <sz val="18"/>
            <color theme="0"/>
            <rFont val="游ゴシック"/>
            <family val="3"/>
            <charset val="128"/>
          </rPr>
          <t>「入力欄」に必要事項を
  入力してください。
※このシートは印刷不要です。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2" authorId="0" shapeId="0" xr:uid="{103CFCC7-95EC-4ADA-8E55-3882685560C1}">
      <text>
        <r>
          <rPr>
            <b/>
            <sz val="11"/>
            <color indexed="10"/>
            <rFont val="游ゴシック"/>
            <family val="3"/>
            <charset val="128"/>
            <scheme val="minor"/>
          </rPr>
          <t>「交付申請額」の欄は、計画書（別紙様式2-4）の「提出先都道府県での補助金の見込額の合計［円］」の金額と一致させてください。（※秋田県内に所在する事業所分の合計です）</t>
        </r>
      </text>
    </comment>
    <comment ref="B6" authorId="0" shapeId="0" xr:uid="{00000000-0006-0000-0200-000003000000}">
      <text>
        <r>
          <rPr>
            <b/>
            <sz val="11"/>
            <color indexed="10"/>
            <rFont val="游ゴシック"/>
            <family val="3"/>
            <charset val="128"/>
          </rPr>
          <t>「介護保険事業所番号」「事業所名」「サービス名」の欄は、計画書の「基本情報入力シート」からコピー貼付するとスムーズです。
　※事業所の所在地が秋田県以外となっている事業所は記載しないように留意してください。</t>
        </r>
      </text>
    </comment>
    <comment ref="E6" authorId="0" shapeId="0" xr:uid="{00000000-0006-0000-0200-000005000000}">
      <text>
        <r>
          <rPr>
            <b/>
            <sz val="11"/>
            <color indexed="10"/>
            <rFont val="游ゴシック"/>
            <family val="3"/>
            <charset val="128"/>
          </rPr>
          <t>「交付対象月」の欄は、計画書の別紙様式2-4（個票）に記載した交付対象月と同じ月を選択してください。</t>
        </r>
      </text>
    </comment>
    <comment ref="F6" authorId="0" shapeId="0" xr:uid="{669BF104-EDF3-4B84-82C4-55981B4F1640}">
      <text>
        <r>
          <rPr>
            <b/>
            <sz val="11"/>
            <color indexed="10"/>
            <rFont val="游ゴシック"/>
            <family val="3"/>
            <charset val="128"/>
            <scheme val="minor"/>
          </rPr>
          <t>サービス名を入力すると自動で表示されます</t>
        </r>
      </text>
    </comment>
    <comment ref="A42" authorId="0" shapeId="0" xr:uid="{255FA3CF-345F-4CE3-B708-A43B085D21ED}">
      <text>
        <r>
          <rPr>
            <b/>
            <sz val="11"/>
            <color indexed="10"/>
            <rFont val="游ゴシック"/>
            <family val="3"/>
            <charset val="128"/>
          </rPr>
          <t xml:space="preserve">37箇所以上の事業所を入力する場合は、行の非表示を解除して入力してください。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6" authorId="0" shapeId="0" xr:uid="{00000000-0006-0000-0400-000001000000}">
      <text>
        <r>
          <rPr>
            <b/>
            <sz val="16"/>
            <color theme="0"/>
            <rFont val="游ゴシック"/>
            <family val="3"/>
            <charset val="128"/>
          </rPr>
          <t>自動的にリンク表示されます。
※県本庁で交付決定の際の差し込みデータ等を作成するために必要なシートです。</t>
        </r>
      </text>
    </comment>
  </commentList>
</comments>
</file>

<file path=xl/sharedStrings.xml><?xml version="1.0" encoding="utf-8"?>
<sst xmlns="http://schemas.openxmlformats.org/spreadsheetml/2006/main" count="278" uniqueCount="230">
  <si>
    <t>３</t>
  </si>
  <si>
    <r>
      <t xml:space="preserve">代表者の職・氏名
</t>
    </r>
    <r>
      <rPr>
        <sz val="11"/>
        <color theme="1"/>
        <rFont val="ＭＳ Ｐゴシック"/>
        <family val="3"/>
        <charset val="128"/>
      </rPr>
      <t>（法人の場合）</t>
    </r>
    <rPh sb="0" eb="3">
      <t>ダイヒョウシャ</t>
    </rPh>
    <rPh sb="4" eb="5">
      <t>ショク</t>
    </rPh>
    <rPh sb="6" eb="7">
      <t>シ</t>
    </rPh>
    <rPh sb="7" eb="8">
      <t>メイ</t>
    </rPh>
    <rPh sb="10" eb="12">
      <t>ホウジン</t>
    </rPh>
    <rPh sb="13" eb="15">
      <t>バアイ</t>
    </rPh>
    <phoneticPr fontId="9"/>
  </si>
  <si>
    <t>理事長　秋田　太郎</t>
  </si>
  <si>
    <t>補助金の名称</t>
  </si>
  <si>
    <t>様式第１号</t>
    <rPh sb="0" eb="2">
      <t>ヨウシキ</t>
    </rPh>
    <rPh sb="2" eb="3">
      <t>ダイ</t>
    </rPh>
    <rPh sb="4" eb="5">
      <t>ゴウ</t>
    </rPh>
    <phoneticPr fontId="2"/>
  </si>
  <si>
    <t>補助金の交付について（申請）</t>
    <rPh sb="0" eb="3">
      <t>ホジョキン</t>
    </rPh>
    <rPh sb="4" eb="6">
      <t>コウフ</t>
    </rPh>
    <rPh sb="11" eb="13">
      <t>シンセイ</t>
    </rPh>
    <phoneticPr fontId="2"/>
  </si>
  <si>
    <t>１</t>
  </si>
  <si>
    <t>担当者名</t>
    <rPh sb="0" eb="3">
      <t>たんとうしゃ</t>
    </rPh>
    <rPh sb="3" eb="4">
      <t>めい</t>
    </rPh>
    <phoneticPr fontId="2" type="Hiragana"/>
  </si>
  <si>
    <t>メールアドレス</t>
  </si>
  <si>
    <t>金　</t>
    <rPh sb="0" eb="1">
      <t>キン</t>
    </rPh>
    <phoneticPr fontId="2"/>
  </si>
  <si>
    <t>交付申請日</t>
  </si>
  <si>
    <t>補助金の交付申請額</t>
    <rPh sb="0" eb="3">
      <t>ホジョキン</t>
    </rPh>
    <rPh sb="4" eb="9">
      <t>コウフシンセイガク</t>
    </rPh>
    <phoneticPr fontId="2"/>
  </si>
  <si>
    <t>４</t>
  </si>
  <si>
    <t>５</t>
  </si>
  <si>
    <t>項目</t>
    <rPh sb="0" eb="2">
      <t>コウモク</t>
    </rPh>
    <phoneticPr fontId="2"/>
  </si>
  <si>
    <t>訪問介護センター○○</t>
    <rPh sb="0" eb="2">
      <t>ほうもん</t>
    </rPh>
    <rPh sb="2" eb="4">
      <t>かいご</t>
    </rPh>
    <phoneticPr fontId="2" type="Hiragana"/>
  </si>
  <si>
    <t>　　</t>
  </si>
  <si>
    <t>事業所名</t>
    <rPh sb="0" eb="3">
      <t>じぎょうしょ</t>
    </rPh>
    <rPh sb="3" eb="4">
      <t>めい</t>
    </rPh>
    <phoneticPr fontId="2" type="Hiragana"/>
  </si>
  <si>
    <t>010-0951</t>
  </si>
  <si>
    <t>法人名</t>
    <rPh sb="0" eb="2">
      <t>ほうじん</t>
    </rPh>
    <rPh sb="2" eb="3">
      <t>めい</t>
    </rPh>
    <phoneticPr fontId="2" type="Hiragana"/>
  </si>
  <si>
    <t>２</t>
  </si>
  <si>
    <t>入力欄</t>
    <rPh sb="0" eb="3">
      <t>ニュウリョクラン</t>
    </rPh>
    <phoneticPr fontId="2"/>
  </si>
  <si>
    <t>留意事項</t>
    <rPh sb="0" eb="2">
      <t>リュウイ</t>
    </rPh>
    <rPh sb="2" eb="4">
      <t>ジコウ</t>
    </rPh>
    <phoneticPr fontId="2"/>
  </si>
  <si>
    <t>　秋田県知事　様</t>
    <rPh sb="1" eb="4">
      <t>アキタケン</t>
    </rPh>
    <rPh sb="4" eb="6">
      <t>チジ</t>
    </rPh>
    <rPh sb="7" eb="8">
      <t>サマ</t>
    </rPh>
    <phoneticPr fontId="2"/>
  </si>
  <si>
    <t>デイサービスセンター○○</t>
  </si>
  <si>
    <t>補助事業等の種類</t>
    <rPh sb="0" eb="2">
      <t>ホジョ</t>
    </rPh>
    <rPh sb="2" eb="4">
      <t>ジギョウ</t>
    </rPh>
    <rPh sb="4" eb="5">
      <t>トウ</t>
    </rPh>
    <rPh sb="6" eb="8">
      <t>シュルイ</t>
    </rPh>
    <phoneticPr fontId="2"/>
  </si>
  <si>
    <t>補助事業等の実施期間</t>
    <rPh sb="0" eb="2">
      <t>ホジョ</t>
    </rPh>
    <rPh sb="2" eb="4">
      <t>ジギョウ</t>
    </rPh>
    <rPh sb="4" eb="5">
      <t>トウ</t>
    </rPh>
    <rPh sb="6" eb="8">
      <t>ジッシ</t>
    </rPh>
    <rPh sb="8" eb="10">
      <t>キカン</t>
    </rPh>
    <phoneticPr fontId="2"/>
  </si>
  <si>
    <t>添付書類</t>
    <rPh sb="0" eb="2">
      <t>テンプ</t>
    </rPh>
    <rPh sb="2" eb="4">
      <t>ショルイ</t>
    </rPh>
    <phoneticPr fontId="2"/>
  </si>
  <si>
    <t>特別養護老人ホーム○○</t>
  </si>
  <si>
    <t>店舗コード</t>
    <rPh sb="0" eb="2">
      <t>テンポ</t>
    </rPh>
    <phoneticPr fontId="9"/>
  </si>
  <si>
    <t>法人名</t>
    <rPh sb="0" eb="2">
      <t>ホウジン</t>
    </rPh>
    <rPh sb="2" eb="3">
      <t>メイ</t>
    </rPh>
    <phoneticPr fontId="2"/>
  </si>
  <si>
    <t>法人住所</t>
    <rPh sb="0" eb="2">
      <t>ホウジン</t>
    </rPh>
    <rPh sb="2" eb="4">
      <t>ジュウショ</t>
    </rPh>
    <phoneticPr fontId="2"/>
  </si>
  <si>
    <t>郵便番号</t>
    <rPh sb="0" eb="2">
      <t>ユウビン</t>
    </rPh>
    <rPh sb="2" eb="4">
      <t>バンゴウ</t>
    </rPh>
    <phoneticPr fontId="9"/>
  </si>
  <si>
    <t>○○訪問入浴介護事業所</t>
  </si>
  <si>
    <t>aaa@aaa.aa.jp</t>
  </si>
  <si>
    <t>介護老人保健施設○○</t>
    <rPh sb="0" eb="2">
      <t>かいご</t>
    </rPh>
    <rPh sb="2" eb="4">
      <t>ろうじん</t>
    </rPh>
    <rPh sb="4" eb="6">
      <t>ほけん</t>
    </rPh>
    <rPh sb="6" eb="8">
      <t>しせつ</t>
    </rPh>
    <phoneticPr fontId="2" type="Hiragana"/>
  </si>
  <si>
    <t>法人住所</t>
    <rPh sb="0" eb="2">
      <t>ほうじん</t>
    </rPh>
    <rPh sb="2" eb="4">
      <t>じゅうしょ</t>
    </rPh>
    <phoneticPr fontId="2" type="Hiragana"/>
  </si>
  <si>
    <t>代表者名</t>
    <rPh sb="0" eb="3">
      <t>だいひょうしゃ</t>
    </rPh>
    <rPh sb="3" eb="4">
      <t>めい</t>
    </rPh>
    <phoneticPr fontId="2" type="Hiragana"/>
  </si>
  <si>
    <t>カナ検索用</t>
    <rPh sb="2" eb="4">
      <t>ケンサク</t>
    </rPh>
    <rPh sb="4" eb="5">
      <t>ヨウ</t>
    </rPh>
    <phoneticPr fontId="9"/>
  </si>
  <si>
    <t>円</t>
    <rPh sb="0" eb="1">
      <t>エン</t>
    </rPh>
    <phoneticPr fontId="2"/>
  </si>
  <si>
    <t>交付申請額の内訳書</t>
    <rPh sb="0" eb="2">
      <t>コウフ</t>
    </rPh>
    <rPh sb="2" eb="4">
      <t>シンセイ</t>
    </rPh>
    <rPh sb="4" eb="5">
      <t>ガク</t>
    </rPh>
    <rPh sb="6" eb="8">
      <t>ウチワケ</t>
    </rPh>
    <rPh sb="8" eb="9">
      <t>ショ</t>
    </rPh>
    <phoneticPr fontId="2"/>
  </si>
  <si>
    <t>金融機関コード</t>
    <rPh sb="0" eb="2">
      <t>キンユウ</t>
    </rPh>
    <rPh sb="2" eb="4">
      <t>キカン</t>
    </rPh>
    <phoneticPr fontId="9"/>
  </si>
  <si>
    <t>債権者登録票</t>
    <rPh sb="0" eb="1">
      <t>サイ</t>
    </rPh>
    <rPh sb="1" eb="2">
      <t>ケン</t>
    </rPh>
    <rPh sb="3" eb="4">
      <t>ノボル</t>
    </rPh>
    <rPh sb="4" eb="5">
      <t>ロク</t>
    </rPh>
    <rPh sb="5" eb="6">
      <t>ヒョウ</t>
    </rPh>
    <phoneticPr fontId="9"/>
  </si>
  <si>
    <t>（あて先）　秋田県知事　</t>
    <rPh sb="3" eb="4">
      <t>サキ</t>
    </rPh>
    <rPh sb="6" eb="8">
      <t>アキタ</t>
    </rPh>
    <rPh sb="9" eb="11">
      <t>チジ</t>
    </rPh>
    <phoneticPr fontId="9"/>
  </si>
  <si>
    <t>住所</t>
    <rPh sb="0" eb="1">
      <t>ジュウ</t>
    </rPh>
    <rPh sb="1" eb="2">
      <t>ショ</t>
    </rPh>
    <phoneticPr fontId="9"/>
  </si>
  <si>
    <t>氏名又は法人名</t>
    <rPh sb="0" eb="1">
      <t>シ</t>
    </rPh>
    <rPh sb="1" eb="2">
      <t>メイ</t>
    </rPh>
    <rPh sb="2" eb="3">
      <t>マタ</t>
    </rPh>
    <rPh sb="4" eb="6">
      <t>ホウジン</t>
    </rPh>
    <rPh sb="6" eb="7">
      <t>メイ</t>
    </rPh>
    <phoneticPr fontId="9"/>
  </si>
  <si>
    <t>振込口座</t>
    <rPh sb="0" eb="2">
      <t>フリコミ</t>
    </rPh>
    <rPh sb="2" eb="4">
      <t>コウザ</t>
    </rPh>
    <phoneticPr fontId="9"/>
  </si>
  <si>
    <t>※ 上記の情報は、秋田県財務会計システムに登録されます。県からお受け取りになる振込口座情報は正確にご記入ください。</t>
    <rPh sb="2" eb="4">
      <t>ジョウキ</t>
    </rPh>
    <rPh sb="5" eb="7">
      <t>ジョウホウ</t>
    </rPh>
    <rPh sb="9" eb="16">
      <t>アキタケンザイムカイケイ</t>
    </rPh>
    <rPh sb="21" eb="23">
      <t>トウロク</t>
    </rPh>
    <rPh sb="28" eb="29">
      <t>ケン</t>
    </rPh>
    <rPh sb="32" eb="33">
      <t>ウ</t>
    </rPh>
    <rPh sb="34" eb="35">
      <t>ト</t>
    </rPh>
    <rPh sb="39" eb="41">
      <t>フリコミ</t>
    </rPh>
    <rPh sb="41" eb="45">
      <t>コウザジョウホウ</t>
    </rPh>
    <rPh sb="46" eb="48">
      <t>セイカク</t>
    </rPh>
    <rPh sb="50" eb="52">
      <t>キニュウ</t>
    </rPh>
    <phoneticPr fontId="9"/>
  </si>
  <si>
    <t>社会福祉法人　秋田介護</t>
    <rPh sb="7" eb="9">
      <t>アキタ</t>
    </rPh>
    <rPh sb="9" eb="11">
      <t>カイゴ</t>
    </rPh>
    <phoneticPr fontId="9"/>
  </si>
  <si>
    <t>※ ゆうちょ銀行を振込口座として指定する場合は「記号、番号」ではなく、「振込用の店名、預金種目、口座番号」をご記入ください。</t>
    <rPh sb="6" eb="8">
      <t>ギンコウ</t>
    </rPh>
    <rPh sb="9" eb="13">
      <t>フリコミコウザ</t>
    </rPh>
    <rPh sb="16" eb="18">
      <t>シテイ</t>
    </rPh>
    <rPh sb="20" eb="22">
      <t>バアイ</t>
    </rPh>
    <rPh sb="24" eb="26">
      <t>キゴウ</t>
    </rPh>
    <rPh sb="27" eb="29">
      <t>バンゴウ</t>
    </rPh>
    <rPh sb="36" eb="39">
      <t>フリコミヨウ</t>
    </rPh>
    <rPh sb="40" eb="42">
      <t>テンメイ</t>
    </rPh>
    <rPh sb="43" eb="47">
      <t>ヨキンシュモク</t>
    </rPh>
    <rPh sb="48" eb="52">
      <t>コウザバンゴウ</t>
    </rPh>
    <rPh sb="55" eb="57">
      <t>キニュウ</t>
    </rPh>
    <phoneticPr fontId="9"/>
  </si>
  <si>
    <t>口座番号</t>
    <rPh sb="0" eb="2">
      <t>コウザ</t>
    </rPh>
    <rPh sb="2" eb="4">
      <t>バンゴウ</t>
    </rPh>
    <phoneticPr fontId="9"/>
  </si>
  <si>
    <t>フリガナ</t>
  </si>
  <si>
    <t>金融機関名</t>
    <rPh sb="0" eb="2">
      <t>キンユウ</t>
    </rPh>
    <rPh sb="2" eb="4">
      <t>キカン</t>
    </rPh>
    <rPh sb="4" eb="5">
      <t>メイ</t>
    </rPh>
    <phoneticPr fontId="9"/>
  </si>
  <si>
    <r>
      <t>　口座名義　　　</t>
    </r>
    <r>
      <rPr>
        <b/>
        <sz val="9"/>
        <color indexed="8"/>
        <rFont val="ＭＳ Ｐゴシック"/>
        <family val="3"/>
        <charset val="128"/>
      </rPr>
      <t>（カタカナ・英字・数字で、通帳見開き記載の名義を記入してください。）</t>
    </r>
    <rPh sb="1" eb="3">
      <t>コウザ</t>
    </rPh>
    <rPh sb="3" eb="5">
      <t>メイギ</t>
    </rPh>
    <rPh sb="14" eb="16">
      <t>エイジ</t>
    </rPh>
    <rPh sb="17" eb="19">
      <t>スウジ</t>
    </rPh>
    <rPh sb="26" eb="28">
      <t>キサイ</t>
    </rPh>
    <phoneticPr fontId="9"/>
  </si>
  <si>
    <t>－</t>
  </si>
  <si>
    <t>支店名</t>
    <rPh sb="0" eb="3">
      <t>シテンメイ</t>
    </rPh>
    <phoneticPr fontId="9"/>
  </si>
  <si>
    <t>電話番号</t>
  </si>
  <si>
    <t>預 金 種 別</t>
    <rPh sb="0" eb="1">
      <t>アズカリ</t>
    </rPh>
    <rPh sb="2" eb="3">
      <t>キン</t>
    </rPh>
    <rPh sb="4" eb="5">
      <t>タネ</t>
    </rPh>
    <rPh sb="6" eb="7">
      <t>ベツ</t>
    </rPh>
    <phoneticPr fontId="9"/>
  </si>
  <si>
    <t>普通</t>
    <rPh sb="0" eb="2">
      <t>フツウ</t>
    </rPh>
    <phoneticPr fontId="9"/>
  </si>
  <si>
    <t>貯蓄</t>
    <rPh sb="0" eb="2">
      <t>チョチク</t>
    </rPh>
    <phoneticPr fontId="9"/>
  </si>
  <si>
    <t>リジチョウ　アキタ　タロウ</t>
  </si>
  <si>
    <t>職名（理事長、代表取締役など）も忘れずに記載してください。</t>
    <rPh sb="0" eb="2">
      <t>ショクメイ</t>
    </rPh>
    <rPh sb="16" eb="17">
      <t>ワス</t>
    </rPh>
    <rPh sb="20" eb="22">
      <t>キサイ</t>
    </rPh>
    <phoneticPr fontId="2"/>
  </si>
  <si>
    <t>当座</t>
  </si>
  <si>
    <t>その他</t>
  </si>
  <si>
    <t>北都銀行</t>
    <rPh sb="0" eb="4">
      <t>ホクトギンコウ</t>
    </rPh>
    <phoneticPr fontId="9"/>
  </si>
  <si>
    <t>010</t>
  </si>
  <si>
    <t>アキタケンアキタシサンノウ　３チョウメ１バン１ゴウ　サンノウビル　２カイ</t>
  </si>
  <si>
    <t>8580</t>
  </si>
  <si>
    <t>※交付申請額と同額</t>
    <rPh sb="1" eb="3">
      <t>こうふ</t>
    </rPh>
    <rPh sb="3" eb="5">
      <t>しんせい</t>
    </rPh>
    <rPh sb="5" eb="6">
      <t>がく</t>
    </rPh>
    <rPh sb="7" eb="9">
      <t>どうがく</t>
    </rPh>
    <phoneticPr fontId="2" type="Hiragana"/>
  </si>
  <si>
    <t>本店営業部</t>
    <rPh sb="0" eb="5">
      <t>ホンテンエイギョウブ</t>
    </rPh>
    <phoneticPr fontId="9"/>
  </si>
  <si>
    <t>シャカイフクシホウジン　アキタカイゴ</t>
  </si>
  <si>
    <t>理事長　秋田　太郎</t>
    <rPh sb="0" eb="3">
      <t>リジチョウ</t>
    </rPh>
    <rPh sb="4" eb="6">
      <t>アキタ</t>
    </rPh>
    <rPh sb="7" eb="9">
      <t>タロウ</t>
    </rPh>
    <phoneticPr fontId="9"/>
  </si>
  <si>
    <t>秋田県秋田市山王三丁目１番１号山王ビル２F</t>
    <rPh sb="0" eb="3">
      <t>アキタケン</t>
    </rPh>
    <rPh sb="3" eb="6">
      <t>アキタシ</t>
    </rPh>
    <rPh sb="6" eb="8">
      <t>サンノウ</t>
    </rPh>
    <rPh sb="8" eb="9">
      <t>3</t>
    </rPh>
    <rPh sb="9" eb="11">
      <t>チョウメ</t>
    </rPh>
    <rPh sb="12" eb="13">
      <t>バン</t>
    </rPh>
    <rPh sb="14" eb="15">
      <t>ゴウ</t>
    </rPh>
    <phoneticPr fontId="9"/>
  </si>
  <si>
    <t>(1)交付申請額の内訳書</t>
    <rPh sb="11" eb="12">
      <t>ショ</t>
    </rPh>
    <phoneticPr fontId="2"/>
  </si>
  <si>
    <t>郵便番号</t>
  </si>
  <si>
    <t>　担当者連絡先（メールアドレス）</t>
    <rPh sb="1" eb="3">
      <t>タントウ</t>
    </rPh>
    <rPh sb="3" eb="4">
      <t>シャ</t>
    </rPh>
    <rPh sb="4" eb="6">
      <t>レンラク</t>
    </rPh>
    <rPh sb="6" eb="7">
      <t>サキ</t>
    </rPh>
    <phoneticPr fontId="2"/>
  </si>
  <si>
    <t>下４桁</t>
    <rPh sb="0" eb="1">
      <t>シモ</t>
    </rPh>
    <rPh sb="2" eb="3">
      <t>ケタ</t>
    </rPh>
    <phoneticPr fontId="9"/>
  </si>
  <si>
    <t>上３桁</t>
    <rPh sb="0" eb="1">
      <t>ウエ</t>
    </rPh>
    <rPh sb="2" eb="3">
      <t>ケタ</t>
    </rPh>
    <phoneticPr fontId="9"/>
  </si>
  <si>
    <t>住所
（県名から）</t>
    <rPh sb="0" eb="2">
      <t>ジュウショ</t>
    </rPh>
    <rPh sb="4" eb="5">
      <t>ケン</t>
    </rPh>
    <rPh sb="5" eb="6">
      <t>メイ</t>
    </rPh>
    <phoneticPr fontId="9"/>
  </si>
  <si>
    <t>電話番号</t>
    <rPh sb="0" eb="2">
      <t>デンワ</t>
    </rPh>
    <rPh sb="2" eb="4">
      <t>バンゴウ</t>
    </rPh>
    <phoneticPr fontId="9"/>
  </si>
  <si>
    <t>018-860-2713</t>
  </si>
  <si>
    <t>法人名</t>
    <rPh sb="0" eb="2">
      <t>ホウジン</t>
    </rPh>
    <rPh sb="2" eb="3">
      <t>メイ</t>
    </rPh>
    <phoneticPr fontId="9"/>
  </si>
  <si>
    <t>上４桁</t>
    <rPh sb="0" eb="1">
      <t>ウエ</t>
    </rPh>
    <rPh sb="2" eb="3">
      <t>ケタ</t>
    </rPh>
    <phoneticPr fontId="9"/>
  </si>
  <si>
    <t>下３桁</t>
    <rPh sb="0" eb="1">
      <t>シタ</t>
    </rPh>
    <rPh sb="2" eb="3">
      <t>ケタ</t>
    </rPh>
    <phoneticPr fontId="9"/>
  </si>
  <si>
    <t>法人郵便番号</t>
    <rPh sb="0" eb="2">
      <t>ホウジン</t>
    </rPh>
    <rPh sb="2" eb="4">
      <t>ユウビン</t>
    </rPh>
    <rPh sb="4" eb="6">
      <t>バンゴウ</t>
    </rPh>
    <phoneticPr fontId="2"/>
  </si>
  <si>
    <t>口座名義</t>
    <rPh sb="0" eb="2">
      <t>コウザ</t>
    </rPh>
    <rPh sb="2" eb="4">
      <t>メイギ</t>
    </rPh>
    <phoneticPr fontId="9"/>
  </si>
  <si>
    <t>管理用</t>
    <rPh sb="0" eb="3">
      <t>カンリヨウ</t>
    </rPh>
    <phoneticPr fontId="9"/>
  </si>
  <si>
    <t>交付決定額（円）</t>
    <rPh sb="6" eb="7">
      <t>えん</t>
    </rPh>
    <phoneticPr fontId="2" type="Hiragana"/>
  </si>
  <si>
    <t>債権債務者登録関係</t>
    <rPh sb="0" eb="2">
      <t>さいけん</t>
    </rPh>
    <rPh sb="2" eb="5">
      <t>さいむしゃ</t>
    </rPh>
    <rPh sb="5" eb="7">
      <t>とうろく</t>
    </rPh>
    <rPh sb="7" eb="9">
      <t>かんけい</t>
    </rPh>
    <phoneticPr fontId="2" type="Hiragana"/>
  </si>
  <si>
    <t>交付決定関係</t>
    <rPh sb="0" eb="4">
      <t>こうふけってい</t>
    </rPh>
    <rPh sb="4" eb="6">
      <t>かんけい</t>
    </rPh>
    <phoneticPr fontId="2" type="Hiragana"/>
  </si>
  <si>
    <t>補助金の交付申請額（単位：円）</t>
    <rPh sb="0" eb="3">
      <t>ほじょきん</t>
    </rPh>
    <rPh sb="4" eb="6">
      <t>こうふ</t>
    </rPh>
    <rPh sb="6" eb="9">
      <t>しんせいがく</t>
    </rPh>
    <rPh sb="10" eb="12">
      <t>たんい</t>
    </rPh>
    <rPh sb="13" eb="14">
      <t>えん</t>
    </rPh>
    <phoneticPr fontId="2" type="Hiragana"/>
  </si>
  <si>
    <t>　担当者連絡先（電話番号）</t>
    <rPh sb="1" eb="3">
      <t>タントウ</t>
    </rPh>
    <rPh sb="3" eb="4">
      <t>シャ</t>
    </rPh>
    <rPh sb="4" eb="6">
      <t>レンラク</t>
    </rPh>
    <rPh sb="6" eb="7">
      <t>サキ</t>
    </rPh>
    <rPh sb="8" eb="10">
      <t>デンワ</t>
    </rPh>
    <rPh sb="10" eb="12">
      <t>バンゴウ</t>
    </rPh>
    <phoneticPr fontId="2"/>
  </si>
  <si>
    <t>　担当者名</t>
    <rPh sb="1" eb="4">
      <t>タントウシャ</t>
    </rPh>
    <rPh sb="4" eb="5">
      <t>メイ</t>
    </rPh>
    <phoneticPr fontId="2"/>
  </si>
  <si>
    <t>018-860-XXXX</t>
  </si>
  <si>
    <t>担当者関係</t>
    <rPh sb="0" eb="3">
      <t>たんとうしゃ</t>
    </rPh>
    <rPh sb="3" eb="5">
      <t>かんけい</t>
    </rPh>
    <phoneticPr fontId="2" type="Hiragana"/>
  </si>
  <si>
    <t>郵便番号</t>
    <rPh sb="0" eb="2">
      <t>ゆうびん</t>
    </rPh>
    <rPh sb="2" eb="4">
      <t>ばんごう</t>
    </rPh>
    <phoneticPr fontId="2" type="Hiragana"/>
  </si>
  <si>
    <t>電話番号</t>
    <rPh sb="0" eb="2">
      <t>でんわ</t>
    </rPh>
    <rPh sb="2" eb="4">
      <t>ばんごう</t>
    </rPh>
    <phoneticPr fontId="2" type="Hiragana"/>
  </si>
  <si>
    <t>法人代表者  職名・氏名</t>
    <rPh sb="0" eb="2">
      <t>ホウジン</t>
    </rPh>
    <rPh sb="2" eb="5">
      <t>ダイヒョウシャ</t>
    </rPh>
    <rPh sb="7" eb="9">
      <t>ショクメイ</t>
    </rPh>
    <rPh sb="10" eb="11">
      <t>シ</t>
    </rPh>
    <rPh sb="11" eb="12">
      <t>メイ</t>
    </rPh>
    <phoneticPr fontId="2"/>
  </si>
  <si>
    <t>(2)県実施要綱の別紙様式２による介護人材確保・職場環境改善等事業計画書</t>
    <phoneticPr fontId="2"/>
  </si>
  <si>
    <t>令和７年４月～１２月</t>
    <rPh sb="0" eb="2">
      <t>レイワ</t>
    </rPh>
    <rPh sb="3" eb="4">
      <t>ネン</t>
    </rPh>
    <rPh sb="5" eb="6">
      <t>ガツ</t>
    </rPh>
    <rPh sb="9" eb="10">
      <t>ガツ</t>
    </rPh>
    <phoneticPr fontId="2"/>
  </si>
  <si>
    <t>0551111111</t>
    <phoneticPr fontId="2" type="Hiragana"/>
  </si>
  <si>
    <t>0572222222</t>
    <phoneticPr fontId="2" type="Hiragana"/>
  </si>
  <si>
    <t>0573333333</t>
    <phoneticPr fontId="2" type="Hiragana"/>
  </si>
  <si>
    <t>0591111111</t>
    <phoneticPr fontId="2" type="Hiragana"/>
  </si>
  <si>
    <t>訪問介護</t>
    <rPh sb="0" eb="2">
      <t>ホウモン</t>
    </rPh>
    <rPh sb="2" eb="4">
      <t>カイゴ</t>
    </rPh>
    <phoneticPr fontId="0"/>
  </si>
  <si>
    <t>11</t>
  </si>
  <si>
    <t>夜間対応型訪問介護</t>
    <rPh sb="0" eb="2">
      <t>ヤカン</t>
    </rPh>
    <rPh sb="2" eb="4">
      <t>タイオウ</t>
    </rPh>
    <rPh sb="4" eb="5">
      <t>ガタ</t>
    </rPh>
    <rPh sb="5" eb="7">
      <t>ホウモン</t>
    </rPh>
    <rPh sb="7" eb="9">
      <t>カイゴ</t>
    </rPh>
    <phoneticPr fontId="0"/>
  </si>
  <si>
    <t>71</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</si>
  <si>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0"/>
  </si>
  <si>
    <t>76</t>
  </si>
  <si>
    <t>訪問入浴介護</t>
    <rPh sb="0" eb="2">
      <t>ホウモン</t>
    </rPh>
    <rPh sb="2" eb="4">
      <t>ニュウヨク</t>
    </rPh>
    <rPh sb="4" eb="6">
      <t>カイゴ</t>
    </rPh>
    <phoneticPr fontId="0"/>
  </si>
  <si>
    <t>12</t>
  </si>
  <si>
    <t>介護予防訪問入浴介護</t>
    <rPh sb="0" eb="2">
      <t>カイゴ</t>
    </rPh>
    <rPh sb="2" eb="4">
      <t>ヨボウ</t>
    </rPh>
    <rPh sb="4" eb="6">
      <t>ホウモン</t>
    </rPh>
    <rPh sb="6" eb="8">
      <t>ニュウヨク</t>
    </rPh>
    <rPh sb="8" eb="10">
      <t>カイゴ</t>
    </rPh>
    <phoneticPr fontId="0"/>
  </si>
  <si>
    <t>62</t>
  </si>
  <si>
    <t>通所介護</t>
    <rPh sb="0" eb="2">
      <t>ツウショ</t>
    </rPh>
    <rPh sb="2" eb="4">
      <t>カイゴ</t>
    </rPh>
    <phoneticPr fontId="0"/>
  </si>
  <si>
    <t>15</t>
  </si>
  <si>
    <t>地域密着型通所介護</t>
    <rPh sb="0" eb="2">
      <t>チイキ</t>
    </rPh>
    <rPh sb="2" eb="5">
      <t>ミッチャクガタ</t>
    </rPh>
    <rPh sb="5" eb="7">
      <t>ツウショ</t>
    </rPh>
    <rPh sb="7" eb="9">
      <t>カイゴ</t>
    </rPh>
    <phoneticPr fontId="0"/>
  </si>
  <si>
    <t>78</t>
  </si>
  <si>
    <t>通所リハビリテーション</t>
    <rPh sb="0" eb="2">
      <t>ツウショ</t>
    </rPh>
    <phoneticPr fontId="0"/>
  </si>
  <si>
    <t>16</t>
  </si>
  <si>
    <t>介護予防通所リハビリテーション</t>
    <rPh sb="0" eb="2">
      <t>カイゴ</t>
    </rPh>
    <rPh sb="2" eb="4">
      <t>ヨボウ</t>
    </rPh>
    <rPh sb="4" eb="6">
      <t>ツウショ</t>
    </rPh>
    <phoneticPr fontId="0"/>
  </si>
  <si>
    <t>66</t>
  </si>
  <si>
    <t>特定施設入居者生活介護</t>
    <rPh sb="0" eb="2">
      <t>トクテイ</t>
    </rPh>
    <rPh sb="2" eb="4">
      <t>シセツ</t>
    </rPh>
    <rPh sb="4" eb="7">
      <t>ニュウキョシャ</t>
    </rPh>
    <rPh sb="7" eb="9">
      <t>セイカツ</t>
    </rPh>
    <rPh sb="9" eb="11">
      <t>カイゴ</t>
    </rPh>
    <phoneticPr fontId="0"/>
  </si>
  <si>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</si>
  <si>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0"/>
  </si>
  <si>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</si>
  <si>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0"/>
  </si>
  <si>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</si>
  <si>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0"/>
  </si>
  <si>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</si>
  <si>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0"/>
  </si>
  <si>
    <t>28</t>
  </si>
  <si>
    <t>認知症対応型通所介護</t>
    <rPh sb="0" eb="2">
      <t>ニンチ</t>
    </rPh>
    <rPh sb="2" eb="3">
      <t>ショウ</t>
    </rPh>
    <rPh sb="3" eb="6">
      <t>タイオウガタ</t>
    </rPh>
    <rPh sb="6" eb="8">
      <t>ツウショ</t>
    </rPh>
    <rPh sb="8" eb="10">
      <t>カイゴ</t>
    </rPh>
    <phoneticPr fontId="0"/>
  </si>
  <si>
    <t>72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</si>
  <si>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0"/>
  </si>
  <si>
    <t>74</t>
  </si>
  <si>
    <t>小規模多機能型居宅介護</t>
    <rPh sb="0" eb="3">
      <t>ショウキボ</t>
    </rPh>
    <rPh sb="3" eb="7">
      <t>タキノウガタ</t>
    </rPh>
    <rPh sb="7" eb="9">
      <t>キョタク</t>
    </rPh>
    <rPh sb="9" eb="11">
      <t>カイゴ</t>
    </rPh>
    <phoneticPr fontId="0"/>
  </si>
  <si>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</si>
  <si>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0"/>
  </si>
  <si>
    <t>68</t>
  </si>
  <si>
    <t>介護予防小規模多機能型居宅介護</t>
    <rPh sb="0" eb="2">
      <t>カイゴ</t>
    </rPh>
    <rPh sb="2" eb="4">
      <t>ヨボウ</t>
    </rPh>
    <rPh sb="4" eb="7">
      <t>ショウキボ</t>
    </rPh>
    <rPh sb="7" eb="11">
      <t>タキノウガタ</t>
    </rPh>
    <rPh sb="11" eb="13">
      <t>キョタク</t>
    </rPh>
    <rPh sb="13" eb="15">
      <t>カイゴ</t>
    </rPh>
    <phoneticPr fontId="0"/>
  </si>
  <si>
    <t>75</t>
  </si>
  <si>
    <t>介護予防小規模多機能型居宅介護（短期利用型）</t>
    <rPh sb="0" eb="2">
      <t>カイゴ</t>
    </rPh>
    <rPh sb="2" eb="4">
      <t>ヨボウ</t>
    </rPh>
    <phoneticPr fontId="0"/>
  </si>
  <si>
    <t>69</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</si>
  <si>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0"/>
  </si>
  <si>
    <t>77</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</si>
  <si>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0"/>
  </si>
  <si>
    <t>79</t>
  </si>
  <si>
    <t>認知症対応型共同生活介護</t>
    <rPh sb="0" eb="2">
      <t>ニンチ</t>
    </rPh>
    <rPh sb="2" eb="3">
      <t>ショウ</t>
    </rPh>
    <rPh sb="3" eb="6">
      <t>タイオウガタ</t>
    </rPh>
    <rPh sb="6" eb="8">
      <t>キョウドウ</t>
    </rPh>
    <rPh sb="8" eb="10">
      <t>セイカツ</t>
    </rPh>
    <rPh sb="10" eb="12">
      <t>カイゴ</t>
    </rPh>
    <phoneticPr fontId="0"/>
  </si>
  <si>
    <t>32</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</si>
  <si>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0"/>
  </si>
  <si>
    <t>38</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</si>
  <si>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0"/>
  </si>
  <si>
    <t>37</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</si>
  <si>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0"/>
  </si>
  <si>
    <t>39</t>
  </si>
  <si>
    <t>介護老人福祉施設サービス</t>
    <rPh sb="0" eb="2">
      <t>カイゴ</t>
    </rPh>
    <rPh sb="2" eb="4">
      <t>ロウジン</t>
    </rPh>
    <rPh sb="4" eb="6">
      <t>フクシ</t>
    </rPh>
    <rPh sb="6" eb="8">
      <t>シセツ</t>
    </rPh>
    <phoneticPr fontId="0"/>
  </si>
  <si>
    <t>51</t>
  </si>
  <si>
    <t>地域密着型介護老人福祉施設</t>
    <rPh sb="0" eb="2">
      <t>チイキ</t>
    </rPh>
    <rPh sb="2" eb="5">
      <t>ミッチャクガタ</t>
    </rPh>
    <rPh sb="5" eb="7">
      <t>カイゴ</t>
    </rPh>
    <rPh sb="7" eb="9">
      <t>ロウジン</t>
    </rPh>
    <rPh sb="9" eb="11">
      <t>フクシ</t>
    </rPh>
    <rPh sb="11" eb="13">
      <t>シセツ</t>
    </rPh>
    <phoneticPr fontId="0"/>
  </si>
  <si>
    <t>54</t>
  </si>
  <si>
    <t>短期入所生活介護</t>
    <rPh sb="0" eb="2">
      <t>タンキ</t>
    </rPh>
    <rPh sb="2" eb="4">
      <t>ニュウショ</t>
    </rPh>
    <rPh sb="4" eb="6">
      <t>セイカツ</t>
    </rPh>
    <rPh sb="6" eb="8">
      <t>カイゴ</t>
    </rPh>
    <phoneticPr fontId="0"/>
  </si>
  <si>
    <t>21</t>
  </si>
  <si>
    <t>介護予防短期入所生活介護</t>
    <rPh sb="0" eb="2">
      <t>カイゴ</t>
    </rPh>
    <rPh sb="2" eb="4">
      <t>ヨボウ</t>
    </rPh>
    <rPh sb="4" eb="6">
      <t>タンキ</t>
    </rPh>
    <rPh sb="6" eb="8">
      <t>ニュウショ</t>
    </rPh>
    <rPh sb="8" eb="10">
      <t>セイカツ</t>
    </rPh>
    <rPh sb="10" eb="12">
      <t>カイゴ</t>
    </rPh>
    <phoneticPr fontId="0"/>
  </si>
  <si>
    <t>24</t>
  </si>
  <si>
    <t>介護老人保健施設サービス</t>
    <rPh sb="0" eb="2">
      <t>カイゴ</t>
    </rPh>
    <rPh sb="2" eb="4">
      <t>ロウジン</t>
    </rPh>
    <rPh sb="4" eb="6">
      <t>ホケン</t>
    </rPh>
    <rPh sb="6" eb="8">
      <t>シセツ</t>
    </rPh>
    <phoneticPr fontId="0"/>
  </si>
  <si>
    <t>52</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</si>
  <si>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0"/>
  </si>
  <si>
    <t>22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</si>
  <si>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0"/>
  </si>
  <si>
    <t>25</t>
  </si>
  <si>
    <t>短期入所療養介護 （病院等（老健以外）)</t>
    <rPh sb="0" eb="2">
      <t>タンキ</t>
    </rPh>
    <phoneticPr fontId="0"/>
  </si>
  <si>
    <t>23</t>
  </si>
  <si>
    <t>介護予防短期入所療養介護 （病院等（老健以外）)</t>
    <rPh sb="0" eb="2">
      <t>カイゴ</t>
    </rPh>
    <rPh sb="2" eb="4">
      <t>ヨボウ</t>
    </rPh>
    <phoneticPr fontId="0"/>
  </si>
  <si>
    <t>26</t>
  </si>
  <si>
    <t>介護医療院サービス</t>
    <rPh sb="0" eb="2">
      <t>カイゴ</t>
    </rPh>
    <rPh sb="2" eb="4">
      <t>イリョウ</t>
    </rPh>
    <rPh sb="4" eb="5">
      <t>イン</t>
    </rPh>
    <phoneticPr fontId="0"/>
  </si>
  <si>
    <t>55</t>
  </si>
  <si>
    <t>短期入所療養介護（介護医療院）</t>
  </si>
  <si>
    <t>2A</t>
  </si>
  <si>
    <t>介護予防短期入所療養介護（介護医療院）</t>
  </si>
  <si>
    <t>2B</t>
  </si>
  <si>
    <t>訪問型サービス（独自）</t>
    <rPh sb="0" eb="2">
      <t>ホウモン</t>
    </rPh>
    <rPh sb="2" eb="3">
      <t>ガタ</t>
    </rPh>
    <rPh sb="8" eb="10">
      <t>ドクジ</t>
    </rPh>
    <phoneticPr fontId="0"/>
  </si>
  <si>
    <t>A2</t>
  </si>
  <si>
    <t>訪問型サービス（独自／定率）</t>
    <rPh sb="0" eb="2">
      <t>ホウモン</t>
    </rPh>
    <rPh sb="2" eb="3">
      <t>ガタ</t>
    </rPh>
    <rPh sb="8" eb="10">
      <t>ドクジ</t>
    </rPh>
    <rPh sb="11" eb="13">
      <t>テイリツ</t>
    </rPh>
    <phoneticPr fontId="0"/>
  </si>
  <si>
    <t>A3</t>
  </si>
  <si>
    <t>訪問型サービス（独自／定額）</t>
    <rPh sb="0" eb="2">
      <t>ホウモン</t>
    </rPh>
    <rPh sb="2" eb="3">
      <t>ガタ</t>
    </rPh>
    <rPh sb="8" eb="10">
      <t>ドクジ</t>
    </rPh>
    <rPh sb="11" eb="13">
      <t>テイガク</t>
    </rPh>
    <phoneticPr fontId="0"/>
  </si>
  <si>
    <t>A4</t>
  </si>
  <si>
    <t>通所型サービス（独自）</t>
    <rPh sb="0" eb="2">
      <t>ツウショ</t>
    </rPh>
    <rPh sb="2" eb="3">
      <t>ガタ</t>
    </rPh>
    <rPh sb="8" eb="10">
      <t>ドクジ</t>
    </rPh>
    <phoneticPr fontId="0"/>
  </si>
  <si>
    <t>A6</t>
  </si>
  <si>
    <t>通所型サービス（独自／定率）</t>
    <rPh sb="0" eb="2">
      <t>ツウショ</t>
    </rPh>
    <rPh sb="2" eb="3">
      <t>ガタ</t>
    </rPh>
    <rPh sb="8" eb="10">
      <t>ドクジ</t>
    </rPh>
    <rPh sb="11" eb="13">
      <t>テイリツ</t>
    </rPh>
    <phoneticPr fontId="0"/>
  </si>
  <si>
    <t>A7</t>
  </si>
  <si>
    <t>通所型サービス（独自／定額）</t>
    <rPh sb="0" eb="2">
      <t>ツウショ</t>
    </rPh>
    <rPh sb="2" eb="3">
      <t>ガタ</t>
    </rPh>
    <rPh sb="8" eb="10">
      <t>ドクジ</t>
    </rPh>
    <rPh sb="11" eb="13">
      <t>テイガク</t>
    </rPh>
    <phoneticPr fontId="0"/>
  </si>
  <si>
    <t>A8</t>
  </si>
  <si>
    <t>グループホーム○○</t>
    <phoneticPr fontId="2" type="Hiragana"/>
  </si>
  <si>
    <t>0571211111</t>
    <phoneticPr fontId="2" type="Hiragana"/>
  </si>
  <si>
    <t>交付対象月</t>
    <rPh sb="0" eb="2">
      <t>こうふ</t>
    </rPh>
    <rPh sb="2" eb="4">
      <t>たいしょう</t>
    </rPh>
    <rPh sb="4" eb="5">
      <t>つき</t>
    </rPh>
    <phoneticPr fontId="2" type="Hiragana"/>
  </si>
  <si>
    <t>令和６年12月</t>
  </si>
  <si>
    <t>令和７年３月</t>
  </si>
  <si>
    <t>令和　７ 年　○ 月　○ 日</t>
    <rPh sb="0" eb="2">
      <t>レイワ</t>
    </rPh>
    <rPh sb="5" eb="6">
      <t>ネン</t>
    </rPh>
    <rPh sb="9" eb="10">
      <t>ガツ</t>
    </rPh>
    <rPh sb="13" eb="14">
      <t>ニチ</t>
    </rPh>
    <phoneticPr fontId="9"/>
  </si>
  <si>
    <t>コード</t>
    <phoneticPr fontId="31"/>
  </si>
  <si>
    <t>事業所数</t>
    <rPh sb="0" eb="3">
      <t>ジギョウショ</t>
    </rPh>
    <rPh sb="3" eb="4">
      <t>スウ</t>
    </rPh>
    <phoneticPr fontId="31"/>
  </si>
  <si>
    <t>介護人材確保・職場環境改善等事業</t>
    <rPh sb="0" eb="2">
      <t>カイゴ</t>
    </rPh>
    <rPh sb="2" eb="4">
      <t>ジンザイ</t>
    </rPh>
    <rPh sb="4" eb="6">
      <t>カクホ</t>
    </rPh>
    <rPh sb="7" eb="9">
      <t>ショクバ</t>
    </rPh>
    <rPh sb="9" eb="11">
      <t>カンキョウ</t>
    </rPh>
    <rPh sb="11" eb="13">
      <t>カイゼン</t>
    </rPh>
    <rPh sb="13" eb="14">
      <t>トウ</t>
    </rPh>
    <rPh sb="14" eb="16">
      <t>ジギョウ</t>
    </rPh>
    <phoneticPr fontId="2"/>
  </si>
  <si>
    <t>　　　 第２４７条の規定に基づき、次のとおり申請します。</t>
    <rPh sb="13" eb="14">
      <t>モト</t>
    </rPh>
    <rPh sb="17" eb="18">
      <t>ツギ</t>
    </rPh>
    <rPh sb="22" eb="24">
      <t>シンセイ</t>
    </rPh>
    <phoneticPr fontId="2"/>
  </si>
  <si>
    <t>秋田市山王三丁目１番１号山王ビル２F</t>
    <phoneticPr fontId="2"/>
  </si>
  <si>
    <t>交付申請書の提出日</t>
    <rPh sb="0" eb="2">
      <t>コウフ</t>
    </rPh>
    <rPh sb="2" eb="5">
      <t>シンセイショ</t>
    </rPh>
    <rPh sb="6" eb="8">
      <t>テイシュツ</t>
    </rPh>
    <rPh sb="8" eb="9">
      <t>ビ</t>
    </rPh>
    <phoneticPr fontId="2"/>
  </si>
  <si>
    <t>交付申請書を県に提出する日を入力してください。
（※提出期限：令和７年４月１５日）</t>
    <rPh sb="0" eb="2">
      <t>コウフ</t>
    </rPh>
    <rPh sb="2" eb="5">
      <t>シンセイショ</t>
    </rPh>
    <rPh sb="6" eb="7">
      <t>ケン</t>
    </rPh>
    <rPh sb="8" eb="10">
      <t>テイシュツ</t>
    </rPh>
    <rPh sb="12" eb="13">
      <t>ヒ</t>
    </rPh>
    <rPh sb="14" eb="16">
      <t>ニュウリョク</t>
    </rPh>
    <rPh sb="26" eb="28">
      <t>テイシュツ</t>
    </rPh>
    <rPh sb="28" eb="30">
      <t>キゲン</t>
    </rPh>
    <rPh sb="31" eb="33">
      <t>レイワ</t>
    </rPh>
    <rPh sb="34" eb="35">
      <t>ネン</t>
    </rPh>
    <rPh sb="36" eb="37">
      <t>ガツ</t>
    </rPh>
    <rPh sb="39" eb="40">
      <t>ニチ</t>
    </rPh>
    <phoneticPr fontId="2"/>
  </si>
  <si>
    <t>県外の場合は県名から記載してください。
県内の場合は市町村名から記載してください。</t>
    <rPh sb="0" eb="2">
      <t>ケンガイ</t>
    </rPh>
    <rPh sb="3" eb="5">
      <t>バアイ</t>
    </rPh>
    <rPh sb="6" eb="7">
      <t>ケン</t>
    </rPh>
    <rPh sb="7" eb="8">
      <t>メイ</t>
    </rPh>
    <rPh sb="10" eb="12">
      <t>キサイ</t>
    </rPh>
    <rPh sb="20" eb="22">
      <t>ケンナイ</t>
    </rPh>
    <rPh sb="23" eb="25">
      <t>バアイ</t>
    </rPh>
    <rPh sb="26" eb="27">
      <t>シ</t>
    </rPh>
    <rPh sb="27" eb="29">
      <t>チョウソン</t>
    </rPh>
    <rPh sb="29" eb="30">
      <t>メイ</t>
    </rPh>
    <rPh sb="32" eb="34">
      <t>キサイ</t>
    </rPh>
    <phoneticPr fontId="2"/>
  </si>
  <si>
    <t>交付決定等に関する情報をメールでこのメールアドレス充てにお知らせしますので、必ず記載してください。</t>
    <rPh sb="0" eb="2">
      <t>コウフ</t>
    </rPh>
    <rPh sb="2" eb="4">
      <t>ケッテイ</t>
    </rPh>
    <rPh sb="4" eb="5">
      <t>トウ</t>
    </rPh>
    <rPh sb="6" eb="7">
      <t>カン</t>
    </rPh>
    <rPh sb="9" eb="11">
      <t>ジョウホウ</t>
    </rPh>
    <rPh sb="25" eb="26">
      <t>ア</t>
    </rPh>
    <rPh sb="29" eb="30">
      <t>シ</t>
    </rPh>
    <rPh sb="38" eb="39">
      <t>カナラ</t>
    </rPh>
    <rPh sb="40" eb="42">
      <t>キサイ</t>
    </rPh>
    <phoneticPr fontId="2"/>
  </si>
  <si>
    <t>正式名称を記載してください。</t>
    <rPh sb="0" eb="2">
      <t>セイシキ</t>
    </rPh>
    <rPh sb="2" eb="4">
      <t>メイショウ</t>
    </rPh>
    <rPh sb="5" eb="7">
      <t>キサイ</t>
    </rPh>
    <phoneticPr fontId="2"/>
  </si>
  <si>
    <t>社会福祉法人　秋田介護</t>
    <phoneticPr fontId="2"/>
  </si>
  <si>
    <t>厚労　花子</t>
    <phoneticPr fontId="2"/>
  </si>
  <si>
    <t>提出書類の確認等で御連絡することがありますので、必ず記載してください。</t>
    <rPh sb="0" eb="2">
      <t>テイシュツ</t>
    </rPh>
    <rPh sb="2" eb="4">
      <t>ショルイ</t>
    </rPh>
    <rPh sb="5" eb="7">
      <t>カクニン</t>
    </rPh>
    <rPh sb="7" eb="8">
      <t>ナド</t>
    </rPh>
    <rPh sb="9" eb="10">
      <t>ゴ</t>
    </rPh>
    <rPh sb="10" eb="12">
      <t>レンラク</t>
    </rPh>
    <rPh sb="24" eb="25">
      <t>カナラ</t>
    </rPh>
    <rPh sb="26" eb="28">
      <t>キサイ</t>
    </rPh>
    <phoneticPr fontId="2"/>
  </si>
  <si>
    <t>※「入力欄」に必要事項を入力してください。 （このシートは印刷不要です。）</t>
    <phoneticPr fontId="2"/>
  </si>
  <si>
    <t>　介護人材確保・職場環境改善等補助金の交付について、秋田県財務規則</t>
    <rPh sb="1" eb="3">
      <t>カイゴ</t>
    </rPh>
    <rPh sb="3" eb="5">
      <t>ジンザイ</t>
    </rPh>
    <rPh sb="5" eb="7">
      <t>カクホ</t>
    </rPh>
    <rPh sb="8" eb="10">
      <t>ショクバ</t>
    </rPh>
    <rPh sb="10" eb="12">
      <t>カンキョウ</t>
    </rPh>
    <rPh sb="12" eb="14">
      <t>カイゼン</t>
    </rPh>
    <rPh sb="14" eb="15">
      <t>トウ</t>
    </rPh>
    <rPh sb="15" eb="18">
      <t>ホジョキン</t>
    </rPh>
    <rPh sb="19" eb="21">
      <t>コウフ</t>
    </rPh>
    <phoneticPr fontId="2"/>
  </si>
  <si>
    <t>介護人材確保・職場環境改善等補助金</t>
    <rPh sb="14" eb="17">
      <t>ホジョキン</t>
    </rPh>
    <phoneticPr fontId="2"/>
  </si>
  <si>
    <t>計</t>
    <rPh sb="0" eb="1">
      <t>ケイ</t>
    </rPh>
    <phoneticPr fontId="31"/>
  </si>
  <si>
    <t>※「介護人材確保・職場環境改善等事業計画書」の基本情報入力シートの「３ 補助金及び加算の対象事業所に関する情報」と整合をとって入力してください。</t>
    <rPh sb="2" eb="4">
      <t>かいご</t>
    </rPh>
    <rPh sb="4" eb="6">
      <t>じんざい</t>
    </rPh>
    <rPh sb="6" eb="8">
      <t>かくほ</t>
    </rPh>
    <rPh sb="9" eb="11">
      <t>しょくば</t>
    </rPh>
    <rPh sb="11" eb="13">
      <t>かんきょう</t>
    </rPh>
    <rPh sb="13" eb="15">
      <t>かいぜん</t>
    </rPh>
    <rPh sb="15" eb="16">
      <t>とう</t>
    </rPh>
    <rPh sb="16" eb="18">
      <t>じぎょう</t>
    </rPh>
    <rPh sb="18" eb="21">
      <t>けいかくしょ</t>
    </rPh>
    <rPh sb="63" eb="65">
      <t>にゅうりょく</t>
    </rPh>
    <phoneticPr fontId="2" type="Hiragana"/>
  </si>
  <si>
    <t>※秋田県内に所在する事業所のみ記載してください。（介護予防、短期利用型等についても忘れずに入力してください。）</t>
    <rPh sb="1" eb="4">
      <t>あきたけん</t>
    </rPh>
    <rPh sb="4" eb="5">
      <t>ない</t>
    </rPh>
    <rPh sb="6" eb="8">
      <t>しょざい</t>
    </rPh>
    <rPh sb="10" eb="13">
      <t>じぎょうしょ</t>
    </rPh>
    <rPh sb="15" eb="17">
      <t>きさい</t>
    </rPh>
    <rPh sb="25" eb="27">
      <t>かいご</t>
    </rPh>
    <rPh sb="27" eb="29">
      <t>よぼう</t>
    </rPh>
    <rPh sb="30" eb="32">
      <t>たんき</t>
    </rPh>
    <rPh sb="32" eb="34">
      <t>りよう</t>
    </rPh>
    <rPh sb="34" eb="35">
      <t>がた</t>
    </rPh>
    <rPh sb="35" eb="36">
      <t>とう</t>
    </rPh>
    <rPh sb="41" eb="42">
      <t>わす</t>
    </rPh>
    <rPh sb="45" eb="47">
      <t>にゅうりょく</t>
    </rPh>
    <phoneticPr fontId="2" type="Hiragana"/>
  </si>
  <si>
    <t>フ</t>
    <phoneticPr fontId="9"/>
  </si>
  <si>
    <t>ク</t>
    <phoneticPr fontId="9"/>
  </si>
  <si>
    <t>）</t>
    <phoneticPr fontId="9"/>
  </si>
  <si>
    <t>ア</t>
    <phoneticPr fontId="9"/>
  </si>
  <si>
    <t>キ</t>
    <phoneticPr fontId="9"/>
  </si>
  <si>
    <t>タ</t>
    <phoneticPr fontId="9"/>
  </si>
  <si>
    <t>カ</t>
    <phoneticPr fontId="9"/>
  </si>
  <si>
    <t>イ</t>
    <phoneticPr fontId="9"/>
  </si>
  <si>
    <t>ゴ</t>
    <phoneticPr fontId="9"/>
  </si>
  <si>
    <t>介護保険事業所番号
（半角数字 10桁）</t>
    <rPh sb="11" eb="13">
      <t>はんかく</t>
    </rPh>
    <rPh sb="13" eb="15">
      <t>すうじ</t>
    </rPh>
    <rPh sb="18" eb="19">
      <t>けた</t>
    </rPh>
    <phoneticPr fontId="2" type="Hiragana"/>
  </si>
  <si>
    <t>サービス名</t>
    <rPh sb="4" eb="5">
      <t>めい</t>
    </rPh>
    <phoneticPr fontId="2" type="Hiragana"/>
  </si>
  <si>
    <t>サービス
コード</t>
    <phoneticPr fontId="2" type="Hiragana"/>
  </si>
  <si>
    <t>令和７年○月○日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</si>
</sst>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quot;円&quot;;[Red]\-#,##0"/>
    <numFmt numFmtId="178" formatCode="#,##0&quot;円&quot;_ "/>
    <numFmt numFmtId="179" formatCode="General&quot;千&quot;&quot;円&quot;"/>
  </numFmts>
  <fonts count="36" x14ac:knownFonts="1">
    <font>
      <sz val="11"/>
      <color theme="1"/>
      <name val="游ゴシック"/>
      <family val="3"/>
      <scheme val="minor"/>
    </font>
    <font>
      <sz val="11"/>
      <color theme="1"/>
      <name val="ＭＳ Ｐゴシック"/>
      <family val="3"/>
    </font>
    <font>
      <sz val="6"/>
      <name val="游ゴシック"/>
      <family val="3"/>
    </font>
    <font>
      <sz val="12"/>
      <color theme="1"/>
      <name val="ＭＳ 明朝"/>
      <family val="1"/>
    </font>
    <font>
      <sz val="28"/>
      <color rgb="FFFF0000"/>
      <name val="ＭＳ 明朝"/>
      <family val="1"/>
    </font>
    <font>
      <sz val="11"/>
      <color theme="1"/>
      <name val="游ゴシック"/>
      <family val="3"/>
      <scheme val="minor"/>
    </font>
    <font>
      <sz val="18"/>
      <color theme="1"/>
      <name val="ＭＳ 明朝"/>
      <family val="1"/>
    </font>
    <font>
      <sz val="18"/>
      <color theme="1"/>
      <name val="游ゴシック"/>
      <family val="3"/>
      <scheme val="minor"/>
    </font>
    <font>
      <sz val="14"/>
      <color theme="1"/>
      <name val="游ゴシック"/>
      <family val="3"/>
      <scheme val="minor"/>
    </font>
    <font>
      <sz val="6"/>
      <name val="ＭＳ Ｐゴシック"/>
      <family val="3"/>
    </font>
    <font>
      <sz val="12"/>
      <color theme="1"/>
      <name val="ＭＳ Ｐゴシック"/>
      <family val="3"/>
    </font>
    <font>
      <sz val="20"/>
      <color theme="1"/>
      <name val="ＭＳ ゴシック"/>
      <family val="3"/>
    </font>
    <font>
      <sz val="11"/>
      <color indexed="8"/>
      <name val="ＭＳ Ｐゴシック"/>
      <family val="3"/>
    </font>
    <font>
      <sz val="6"/>
      <color theme="1"/>
      <name val="ＭＳ Ｐゴシック"/>
      <family val="3"/>
    </font>
    <font>
      <sz val="10"/>
      <color theme="1"/>
      <name val="ＭＳ Ｐゴシック"/>
      <family val="3"/>
    </font>
    <font>
      <sz val="11"/>
      <color theme="1"/>
      <name val="ＭＳ ゴシック"/>
      <family val="3"/>
    </font>
    <font>
      <sz val="14"/>
      <color theme="1"/>
      <name val="MS UI Gothic"/>
      <family val="3"/>
    </font>
    <font>
      <sz val="11"/>
      <color theme="1"/>
      <name val="ＭＳ Ｐ明朝"/>
      <family val="1"/>
    </font>
    <font>
      <sz val="6"/>
      <color theme="1"/>
      <name val="ＭＳ Ｐ明朝"/>
      <family val="1"/>
    </font>
    <font>
      <sz val="12"/>
      <color theme="1"/>
      <name val="MS UI Gothic"/>
      <family val="3"/>
    </font>
    <font>
      <sz val="16"/>
      <color theme="1"/>
      <name val="MS UI Gothic"/>
      <family val="3"/>
    </font>
    <font>
      <sz val="18"/>
      <color theme="1"/>
      <name val="MS UI Gothic"/>
      <family val="3"/>
    </font>
    <font>
      <sz val="24"/>
      <color theme="1"/>
      <name val="ＭＳ Ｐ明朝"/>
      <family val="1"/>
    </font>
    <font>
      <sz val="12"/>
      <color theme="1"/>
      <name val="Meiryo UI"/>
      <family val="3"/>
    </font>
    <font>
      <sz val="8"/>
      <color theme="1"/>
      <name val="ＭＳ Ｐゴシック"/>
      <family val="3"/>
    </font>
    <font>
      <sz val="12"/>
      <color theme="1"/>
      <name val="ＭＳ Ｐ明朝"/>
      <family val="1"/>
    </font>
    <font>
      <sz val="8"/>
      <color theme="1"/>
      <name val="游ゴシック"/>
      <family val="3"/>
      <scheme val="minor"/>
    </font>
    <font>
      <sz val="11"/>
      <color theme="1"/>
      <name val="ＭＳ Ｐゴシック"/>
      <family val="3"/>
      <charset val="128"/>
    </font>
    <font>
      <b/>
      <sz val="9"/>
      <color indexed="8"/>
      <name val="ＭＳ Ｐゴシック"/>
      <family val="3"/>
      <charset val="128"/>
    </font>
    <font>
      <b/>
      <sz val="18"/>
      <color theme="0"/>
      <name val="游ゴシック"/>
      <family val="3"/>
      <charset val="128"/>
    </font>
    <font>
      <b/>
      <sz val="16"/>
      <color theme="0"/>
      <name val="游ゴシック"/>
      <family val="3"/>
      <charset val="128"/>
    </font>
    <font>
      <sz val="6"/>
      <name val="游ゴシック"/>
      <family val="3"/>
      <charset val="128"/>
      <scheme val="minor"/>
    </font>
    <font>
      <b/>
      <sz val="11"/>
      <color indexed="10"/>
      <name val="游ゴシック"/>
      <family val="3"/>
      <charset val="128"/>
      <scheme val="minor"/>
    </font>
    <font>
      <b/>
      <sz val="11"/>
      <color indexed="10"/>
      <name val="游ゴシック"/>
      <family val="3"/>
      <charset val="128"/>
    </font>
    <font>
      <sz val="12"/>
      <name val="ＭＳ 明朝"/>
      <family val="1"/>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0" tint="-0.13998840296639911"/>
        <bgColor indexed="64"/>
      </patternFill>
    </fill>
    <fill>
      <patternFill patternType="solid">
        <fgColor theme="2"/>
        <bgColor indexed="64"/>
      </patternFill>
    </fill>
    <fill>
      <patternFill patternType="solid">
        <fgColor theme="0" tint="-0.14999847407452621"/>
        <bgColor indexed="64"/>
      </patternFill>
    </fill>
    <fill>
      <patternFill patternType="solid">
        <fgColor rgb="FFFFFFCC"/>
        <bgColor indexed="64"/>
      </patternFill>
    </fill>
  </fills>
  <borders count="3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200">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49" fontId="3" fillId="2" borderId="0" xfId="0" applyNumberFormat="1" applyFont="1" applyFill="1" applyAlignment="1">
      <alignment horizontal="right" vertical="center"/>
    </xf>
    <xf numFmtId="49" fontId="3" fillId="2" borderId="0" xfId="0" applyNumberFormat="1" applyFont="1" applyFill="1">
      <alignment vertical="center"/>
    </xf>
    <xf numFmtId="49" fontId="3" fillId="0" borderId="0" xfId="0" applyNumberFormat="1" applyFont="1">
      <alignment vertical="center"/>
    </xf>
    <xf numFmtId="0" fontId="3" fillId="2" borderId="0" xfId="0" quotePrefix="1" applyFont="1" applyFill="1" applyAlignment="1">
      <alignment horizontal="left" vertical="center"/>
    </xf>
    <xf numFmtId="0" fontId="3" fillId="2" borderId="0" xfId="0" applyFont="1" applyFill="1" applyAlignment="1">
      <alignment horizontal="distributed" vertical="center"/>
    </xf>
    <xf numFmtId="0" fontId="3" fillId="2" borderId="1" xfId="0" applyFont="1" applyFill="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4" fillId="0" borderId="0" xfId="0" applyFont="1">
      <alignment vertical="center"/>
    </xf>
    <xf numFmtId="38" fontId="3" fillId="0" borderId="0" xfId="2" applyFont="1" applyFill="1">
      <alignment vertical="center"/>
    </xf>
    <xf numFmtId="0" fontId="0" fillId="3" borderId="2" xfId="0" applyFill="1" applyBorder="1" applyAlignment="1">
      <alignment horizontal="center" vertical="center"/>
    </xf>
    <xf numFmtId="0" fontId="0" fillId="3" borderId="2" xfId="0" applyFont="1" applyFill="1" applyBorder="1" applyAlignment="1">
      <alignment horizontal="left" vertical="center"/>
    </xf>
    <xf numFmtId="0" fontId="0" fillId="3" borderId="2" xfId="0" applyFill="1" applyBorder="1">
      <alignment vertical="center"/>
    </xf>
    <xf numFmtId="0" fontId="0" fillId="4" borderId="2" xfId="0" applyFill="1" applyBorder="1">
      <alignment vertical="center"/>
    </xf>
    <xf numFmtId="0" fontId="0" fillId="0" borderId="2" xfId="0" applyBorder="1">
      <alignment vertical="center"/>
    </xf>
    <xf numFmtId="0" fontId="0" fillId="4" borderId="2" xfId="0" applyFont="1" applyFill="1" applyBorder="1" applyAlignment="1">
      <alignment vertical="center" shrinkToFit="1"/>
    </xf>
    <xf numFmtId="0" fontId="0" fillId="4" borderId="2" xfId="0" applyFill="1" applyBorder="1" applyAlignment="1">
      <alignment vertical="center" wrapText="1"/>
    </xf>
    <xf numFmtId="0" fontId="0" fillId="2" borderId="0" xfId="0" applyFill="1">
      <alignment vertical="center"/>
    </xf>
    <xf numFmtId="0" fontId="6" fillId="2" borderId="0" xfId="0" applyFont="1" applyFill="1">
      <alignment vertical="center"/>
    </xf>
    <xf numFmtId="0" fontId="0" fillId="2" borderId="0" xfId="0" applyFont="1" applyFill="1" applyAlignment="1"/>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8" fillId="2" borderId="0" xfId="0" applyFont="1" applyFill="1">
      <alignment vertical="center"/>
    </xf>
    <xf numFmtId="179" fontId="0" fillId="2" borderId="0" xfId="0" applyNumberFormat="1" applyFill="1">
      <alignment vertical="center"/>
    </xf>
    <xf numFmtId="179" fontId="0" fillId="0" borderId="0" xfId="0" applyNumberFormat="1">
      <alignment vertical="center"/>
    </xf>
    <xf numFmtId="0" fontId="0" fillId="0" borderId="2" xfId="0" applyBorder="1" applyAlignment="1">
      <alignment horizontal="center" vertical="center"/>
    </xf>
    <xf numFmtId="38" fontId="0" fillId="0" borderId="2" xfId="2" applyFont="1" applyBorder="1">
      <alignment vertical="center"/>
    </xf>
    <xf numFmtId="0" fontId="1" fillId="0" borderId="0" xfId="1">
      <alignment vertical="center"/>
    </xf>
    <xf numFmtId="0" fontId="10" fillId="0" borderId="0" xfId="1" applyFont="1">
      <alignment vertical="center"/>
    </xf>
    <xf numFmtId="0" fontId="0" fillId="0" borderId="0" xfId="0" applyAlignment="1">
      <alignment horizontal="center" vertical="center"/>
    </xf>
    <xf numFmtId="0" fontId="10" fillId="0" borderId="0" xfId="1" applyFont="1" applyAlignment="1">
      <alignment horizontal="center" vertical="center"/>
    </xf>
    <xf numFmtId="0" fontId="1" fillId="5" borderId="6" xfId="1" applyFill="1" applyBorder="1" applyAlignment="1">
      <alignment horizontal="center" vertical="center"/>
    </xf>
    <xf numFmtId="0" fontId="1" fillId="0" borderId="3" xfId="1" applyBorder="1" applyAlignment="1">
      <alignment vertical="center" textRotation="255"/>
    </xf>
    <xf numFmtId="0" fontId="1" fillId="0" borderId="0" xfId="1" applyAlignment="1">
      <alignment vertical="center" textRotation="255"/>
    </xf>
    <xf numFmtId="0" fontId="13" fillId="0" borderId="0" xfId="1" applyFont="1" applyAlignment="1">
      <alignment horizontal="right" vertical="top" textRotation="255"/>
    </xf>
    <xf numFmtId="0" fontId="14" fillId="0" borderId="0" xfId="1" applyFont="1" applyAlignment="1">
      <alignment horizontal="left" vertical="center"/>
    </xf>
    <xf numFmtId="0" fontId="15" fillId="0" borderId="0" xfId="1" applyFont="1">
      <alignment vertical="center"/>
    </xf>
    <xf numFmtId="0" fontId="1" fillId="5" borderId="0" xfId="1" applyFill="1" applyAlignment="1">
      <alignment horizontal="center" vertical="center"/>
    </xf>
    <xf numFmtId="0" fontId="1" fillId="0" borderId="3" xfId="1" applyBorder="1" applyAlignment="1">
      <alignment horizontal="center" vertical="center"/>
    </xf>
    <xf numFmtId="0" fontId="17" fillId="0" borderId="0" xfId="1" applyFont="1" applyAlignment="1">
      <alignment horizontal="center" vertical="center"/>
    </xf>
    <xf numFmtId="0" fontId="1" fillId="0" borderId="0" xfId="1" applyAlignment="1">
      <alignment horizontal="center" vertical="center"/>
    </xf>
    <xf numFmtId="0" fontId="18" fillId="0" borderId="0" xfId="1" applyFont="1" applyAlignment="1">
      <alignment horizontal="right" vertical="top"/>
    </xf>
    <xf numFmtId="0" fontId="14" fillId="0" borderId="0" xfId="1" applyFont="1">
      <alignment vertical="center"/>
    </xf>
    <xf numFmtId="0" fontId="1" fillId="0" borderId="32" xfId="1" applyBorder="1" applyAlignment="1">
      <alignment horizontal="center" vertical="center"/>
    </xf>
    <xf numFmtId="0" fontId="17" fillId="0" borderId="21" xfId="1" applyFont="1" applyBorder="1" applyAlignment="1">
      <alignment horizontal="center" vertical="center"/>
    </xf>
    <xf numFmtId="0" fontId="13" fillId="0" borderId="13" xfId="1" applyFont="1" applyBorder="1" applyAlignment="1">
      <alignment horizontal="right" vertical="top"/>
    </xf>
    <xf numFmtId="0" fontId="23" fillId="0" borderId="14" xfId="1" applyFont="1" applyBorder="1" applyAlignment="1">
      <alignment horizontal="center" vertical="center"/>
    </xf>
    <xf numFmtId="0" fontId="13" fillId="0" borderId="17" xfId="1" applyFont="1" applyBorder="1" applyAlignment="1">
      <alignment horizontal="right" vertical="top"/>
    </xf>
    <xf numFmtId="0" fontId="23" fillId="0" borderId="18" xfId="1" applyFont="1" applyBorder="1" applyAlignment="1">
      <alignment horizontal="center" vertical="center"/>
    </xf>
    <xf numFmtId="49" fontId="17" fillId="0" borderId="12" xfId="1" applyNumberFormat="1" applyFont="1" applyBorder="1" applyAlignment="1">
      <alignment horizontal="center" vertical="center"/>
    </xf>
    <xf numFmtId="0" fontId="23" fillId="0" borderId="16" xfId="1" applyFont="1" applyBorder="1" applyAlignment="1">
      <alignment horizontal="center" vertical="center"/>
    </xf>
    <xf numFmtId="0" fontId="10" fillId="0" borderId="0" xfId="1" applyFont="1" applyAlignment="1">
      <alignment vertical="top"/>
    </xf>
    <xf numFmtId="0" fontId="24" fillId="0" borderId="0" xfId="1" applyFont="1" applyAlignment="1">
      <alignment vertical="top"/>
    </xf>
    <xf numFmtId="49" fontId="17" fillId="0" borderId="1" xfId="1" applyNumberFormat="1" applyFont="1" applyBorder="1" applyAlignment="1">
      <alignment horizontal="center" vertical="center"/>
    </xf>
    <xf numFmtId="0" fontId="10" fillId="0" borderId="0" xfId="1" applyFont="1" applyAlignment="1">
      <alignment horizontal="right" vertical="center"/>
    </xf>
    <xf numFmtId="0" fontId="1" fillId="0" borderId="6" xfId="1" applyBorder="1">
      <alignment vertical="center"/>
    </xf>
    <xf numFmtId="0" fontId="1" fillId="0" borderId="7" xfId="1" applyBorder="1">
      <alignment vertical="center"/>
    </xf>
    <xf numFmtId="0" fontId="25" fillId="0" borderId="0" xfId="1" applyFont="1">
      <alignment vertical="center"/>
    </xf>
    <xf numFmtId="0" fontId="1" fillId="0" borderId="1" xfId="1" quotePrefix="1" applyBorder="1">
      <alignment vertical="center"/>
    </xf>
    <xf numFmtId="0" fontId="1" fillId="0" borderId="0" xfId="1" quotePrefix="1">
      <alignment vertical="center"/>
    </xf>
    <xf numFmtId="0" fontId="1" fillId="0" borderId="1" xfId="1" applyBorder="1">
      <alignment vertical="center"/>
    </xf>
    <xf numFmtId="0" fontId="25" fillId="0" borderId="0" xfId="1" applyFont="1" applyAlignment="1">
      <alignment horizontal="right" vertical="center"/>
    </xf>
    <xf numFmtId="0" fontId="1" fillId="0" borderId="21" xfId="1" applyBorder="1">
      <alignment vertical="center"/>
    </xf>
    <xf numFmtId="0" fontId="1" fillId="0" borderId="22" xfId="1" applyBorder="1">
      <alignment vertical="center"/>
    </xf>
    <xf numFmtId="0" fontId="13" fillId="0" borderId="31" xfId="1" applyFont="1" applyBorder="1" applyAlignment="1">
      <alignment horizontal="right" vertical="top"/>
    </xf>
    <xf numFmtId="0" fontId="23" fillId="0" borderId="30" xfId="1" applyFont="1" applyBorder="1" applyAlignment="1">
      <alignment horizontal="center"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38" fontId="0" fillId="0" borderId="2" xfId="2" applyFont="1" applyBorder="1" applyAlignment="1">
      <alignment horizontal="left" vertical="center"/>
    </xf>
    <xf numFmtId="0" fontId="1" fillId="0" borderId="2" xfId="1" applyBorder="1" applyAlignment="1">
      <alignment horizontal="center" vertical="center"/>
    </xf>
    <xf numFmtId="0" fontId="1" fillId="0" borderId="2" xfId="1" applyBorder="1" applyAlignment="1">
      <alignment horizontal="center" vertical="center" wrapText="1"/>
    </xf>
    <xf numFmtId="49" fontId="1" fillId="0" borderId="2" xfId="1" applyNumberFormat="1" applyBorder="1" applyAlignment="1">
      <alignment horizontal="left" vertical="center"/>
    </xf>
    <xf numFmtId="176" fontId="0" fillId="0" borderId="2" xfId="0" applyNumberFormat="1" applyBorder="1">
      <alignment vertical="center"/>
    </xf>
    <xf numFmtId="0" fontId="0" fillId="0" borderId="5" xfId="0" applyBorder="1">
      <alignment vertical="center"/>
    </xf>
    <xf numFmtId="38" fontId="0" fillId="0" borderId="2" xfId="2" applyFont="1" applyBorder="1" applyAlignment="1">
      <alignment horizontal="right" vertical="center"/>
    </xf>
    <xf numFmtId="0" fontId="26" fillId="0" borderId="0" xfId="0" applyFont="1" applyAlignment="1">
      <alignment vertical="top"/>
    </xf>
    <xf numFmtId="38" fontId="0" fillId="0" borderId="6" xfId="0" applyNumberFormat="1" applyBorder="1">
      <alignment vertical="center"/>
    </xf>
    <xf numFmtId="0" fontId="0" fillId="0" borderId="6" xfId="0" applyBorder="1">
      <alignment vertical="center"/>
    </xf>
    <xf numFmtId="38" fontId="0" fillId="0" borderId="21" xfId="0" applyNumberFormat="1" applyBorder="1">
      <alignment vertical="center"/>
    </xf>
    <xf numFmtId="0" fontId="0" fillId="0" borderId="2" xfId="0" applyBorder="1" applyAlignment="1">
      <alignment horizontal="left" vertical="center" shrinkToFit="1"/>
    </xf>
    <xf numFmtId="49" fontId="0" fillId="0" borderId="0" xfId="0" applyNumberFormat="1">
      <alignment vertical="center"/>
    </xf>
    <xf numFmtId="0" fontId="0" fillId="6" borderId="2" xfId="0" applyFill="1" applyBorder="1">
      <alignment vertical="center"/>
    </xf>
    <xf numFmtId="49" fontId="0" fillId="6" borderId="2" xfId="0" applyNumberFormat="1" applyFill="1" applyBorder="1">
      <alignment vertical="center"/>
    </xf>
    <xf numFmtId="0" fontId="0" fillId="6" borderId="2" xfId="0" applyFill="1" applyBorder="1" applyAlignment="1">
      <alignment vertical="center" shrinkToFit="1"/>
    </xf>
    <xf numFmtId="0" fontId="0" fillId="6" borderId="2" xfId="0" applyFont="1" applyFill="1" applyBorder="1" applyAlignment="1">
      <alignment vertical="center" wrapText="1"/>
    </xf>
    <xf numFmtId="176" fontId="0" fillId="6" borderId="2" xfId="0" applyNumberFormat="1" applyFont="1" applyFill="1" applyBorder="1" applyAlignment="1">
      <alignment horizontal="left" vertical="center"/>
    </xf>
    <xf numFmtId="0" fontId="0" fillId="2" borderId="0" xfId="0" applyFill="1" applyAlignment="1">
      <alignment vertical="top"/>
    </xf>
    <xf numFmtId="178" fontId="0" fillId="6" borderId="2" xfId="0" applyNumberFormat="1" applyFont="1" applyFill="1" applyBorder="1" applyAlignment="1">
      <alignment horizontal="center" vertical="center"/>
    </xf>
    <xf numFmtId="0" fontId="0" fillId="5" borderId="2" xfId="0" applyFill="1" applyBorder="1">
      <alignment vertical="center"/>
    </xf>
    <xf numFmtId="0" fontId="0" fillId="0" borderId="3" xfId="0" applyFill="1" applyBorder="1">
      <alignment vertical="center"/>
    </xf>
    <xf numFmtId="0" fontId="0" fillId="6" borderId="2" xfId="0" applyFill="1" applyBorder="1" applyAlignment="1">
      <alignment vertical="center" wrapText="1"/>
    </xf>
    <xf numFmtId="0" fontId="0" fillId="2" borderId="0" xfId="0" applyFill="1" applyAlignment="1">
      <alignment horizontal="center" vertical="center"/>
    </xf>
    <xf numFmtId="49" fontId="0" fillId="6" borderId="2" xfId="0" applyNumberFormat="1" applyFill="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right" vertical="center"/>
    </xf>
    <xf numFmtId="0" fontId="3" fillId="2" borderId="0" xfId="0" applyFont="1" applyFill="1" applyAlignment="1">
      <alignment horizontal="left" wrapText="1"/>
    </xf>
    <xf numFmtId="0" fontId="3" fillId="2" borderId="0" xfId="0" applyFont="1" applyFill="1" applyAlignment="1">
      <alignment horizontal="left"/>
    </xf>
    <xf numFmtId="0" fontId="3" fillId="2" borderId="0" xfId="0" applyFont="1" applyFill="1" applyAlignment="1">
      <alignment horizontal="left" vertical="center"/>
    </xf>
    <xf numFmtId="0" fontId="3" fillId="2" borderId="0" xfId="0" applyFont="1" applyFill="1" applyAlignment="1">
      <alignment horizontal="distributed" vertical="center"/>
    </xf>
    <xf numFmtId="38" fontId="3" fillId="2" borderId="1" xfId="0" applyNumberFormat="1" applyFont="1" applyFill="1" applyBorder="1" applyAlignment="1">
      <alignment horizontal="right" vertical="center"/>
    </xf>
    <xf numFmtId="0" fontId="3" fillId="2" borderId="1" xfId="0" applyFont="1" applyFill="1" applyBorder="1" applyAlignment="1">
      <alignment horizontal="right" vertical="center"/>
    </xf>
    <xf numFmtId="0" fontId="3" fillId="2" borderId="0" xfId="0" quotePrefix="1" applyFont="1" applyFill="1" applyAlignment="1">
      <alignment horizontal="left" vertical="center"/>
    </xf>
    <xf numFmtId="0" fontId="3" fillId="0" borderId="0" xfId="0" applyFont="1" applyAlignment="1">
      <alignment horizontal="distributed" vertical="center"/>
    </xf>
    <xf numFmtId="0" fontId="3" fillId="2" borderId="0" xfId="0" applyFont="1" applyFill="1" applyAlignment="1">
      <alignment horizontal="left" vertical="center" wrapText="1"/>
    </xf>
    <xf numFmtId="0" fontId="0" fillId="0" borderId="0" xfId="0" applyAlignment="1">
      <alignment vertical="center" wrapText="1"/>
    </xf>
    <xf numFmtId="0" fontId="7" fillId="4" borderId="5"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4" xfId="0" applyFont="1" applyFill="1" applyBorder="1" applyAlignment="1">
      <alignment horizontal="center" vertical="center"/>
    </xf>
    <xf numFmtId="177" fontId="7" fillId="6" borderId="5" xfId="2" applyNumberFormat="1" applyFont="1" applyFill="1" applyBorder="1" applyAlignment="1">
      <alignment horizontal="center" vertical="center"/>
    </xf>
    <xf numFmtId="177" fontId="7" fillId="6" borderId="4" xfId="2" applyNumberFormat="1" applyFont="1" applyFill="1" applyBorder="1" applyAlignment="1">
      <alignment horizontal="center" vertical="center"/>
    </xf>
    <xf numFmtId="0" fontId="11" fillId="0" borderId="0" xfId="1" applyFont="1" applyAlignment="1">
      <alignment horizontal="center" vertical="center"/>
    </xf>
    <xf numFmtId="0" fontId="15" fillId="0" borderId="0" xfId="1" applyFont="1">
      <alignment vertical="center"/>
    </xf>
    <xf numFmtId="0" fontId="1" fillId="5" borderId="5" xfId="1" applyFill="1" applyBorder="1" applyAlignment="1">
      <alignment horizontal="left" vertical="center" indent="1"/>
    </xf>
    <xf numFmtId="0" fontId="1" fillId="5" borderId="12" xfId="1" applyFill="1" applyBorder="1" applyAlignment="1">
      <alignment horizontal="left" vertical="center" indent="1"/>
    </xf>
    <xf numFmtId="0" fontId="1" fillId="5" borderId="4" xfId="1" applyFill="1" applyBorder="1" applyAlignment="1">
      <alignment horizontal="left" vertical="center" indent="1"/>
    </xf>
    <xf numFmtId="49" fontId="16" fillId="0" borderId="5" xfId="1" applyNumberFormat="1" applyFont="1" applyBorder="1" applyAlignment="1">
      <alignment horizontal="center" vertical="center"/>
    </xf>
    <xf numFmtId="49" fontId="16" fillId="0" borderId="12" xfId="1" applyNumberFormat="1" applyFont="1" applyBorder="1" applyAlignment="1">
      <alignment horizontal="center" vertical="center"/>
    </xf>
    <xf numFmtId="0" fontId="1" fillId="0" borderId="7" xfId="1" applyBorder="1" applyAlignment="1">
      <alignment horizontal="center" vertical="center"/>
    </xf>
    <xf numFmtId="0" fontId="1" fillId="0" borderId="1" xfId="1" applyBorder="1" applyAlignment="1">
      <alignment horizontal="center" vertical="center"/>
    </xf>
    <xf numFmtId="49" fontId="17" fillId="0" borderId="1" xfId="1" applyNumberFormat="1" applyFont="1" applyBorder="1" applyAlignment="1">
      <alignment horizontal="center" vertical="center"/>
    </xf>
    <xf numFmtId="49" fontId="1" fillId="0" borderId="1" xfId="1" applyNumberFormat="1" applyBorder="1" applyAlignment="1">
      <alignment horizontal="center" vertical="center"/>
    </xf>
    <xf numFmtId="49" fontId="17" fillId="0" borderId="1" xfId="1" applyNumberFormat="1" applyFont="1" applyBorder="1">
      <alignment vertical="center"/>
    </xf>
    <xf numFmtId="0" fontId="1" fillId="5" borderId="19" xfId="1" applyFill="1" applyBorder="1" applyAlignment="1">
      <alignment horizontal="center" vertical="center"/>
    </xf>
    <xf numFmtId="0" fontId="1" fillId="0" borderId="20" xfId="1" applyBorder="1" applyAlignment="1">
      <alignment horizontal="center" vertical="center"/>
    </xf>
    <xf numFmtId="0" fontId="19" fillId="0" borderId="23" xfId="1" applyFont="1" applyBorder="1" applyAlignment="1">
      <alignment horizontal="left" vertical="center" indent="1"/>
    </xf>
    <xf numFmtId="0" fontId="19" fillId="0" borderId="26" xfId="1" applyFont="1" applyBorder="1" applyAlignment="1">
      <alignment horizontal="left" vertical="center" indent="1"/>
    </xf>
    <xf numFmtId="0" fontId="19" fillId="0" borderId="36" xfId="1" applyFont="1" applyBorder="1" applyAlignment="1">
      <alignment horizontal="left" vertical="center" indent="1"/>
    </xf>
    <xf numFmtId="0" fontId="20" fillId="0" borderId="24" xfId="1" applyFont="1" applyBorder="1" applyAlignment="1">
      <alignment horizontal="left" vertical="center" indent="1" shrinkToFit="1"/>
    </xf>
    <xf numFmtId="0" fontId="20" fillId="0" borderId="27" xfId="1" applyFont="1" applyBorder="1" applyAlignment="1">
      <alignment horizontal="left" vertical="center" indent="1" shrinkToFit="1"/>
    </xf>
    <xf numFmtId="0" fontId="20" fillId="0" borderId="35" xfId="1" applyFont="1" applyBorder="1" applyAlignment="1">
      <alignment horizontal="left" vertical="center" indent="1" shrinkToFit="1"/>
    </xf>
    <xf numFmtId="0" fontId="20" fillId="0" borderId="37" xfId="1" applyFont="1" applyBorder="1" applyAlignment="1">
      <alignment horizontal="left" vertical="center" indent="1" shrinkToFit="1"/>
    </xf>
    <xf numFmtId="0" fontId="20" fillId="0" borderId="25" xfId="1" applyFont="1" applyBorder="1" applyAlignment="1">
      <alignment horizontal="left" vertical="center" indent="1"/>
    </xf>
    <xf numFmtId="0" fontId="20" fillId="0" borderId="28" xfId="1" applyFont="1" applyBorder="1" applyAlignment="1">
      <alignment horizontal="left" vertical="center" indent="1"/>
    </xf>
    <xf numFmtId="0" fontId="20" fillId="0" borderId="34" xfId="1" applyFont="1" applyBorder="1" applyAlignment="1">
      <alignment horizontal="left" vertical="center" indent="1"/>
    </xf>
    <xf numFmtId="0" fontId="1" fillId="5" borderId="5" xfId="1" applyFill="1" applyBorder="1" applyAlignment="1">
      <alignment horizontal="center" vertical="center" shrinkToFit="1"/>
    </xf>
    <xf numFmtId="0" fontId="1" fillId="0" borderId="12" xfId="1" applyBorder="1" applyAlignment="1">
      <alignment vertical="center" shrinkToFit="1"/>
    </xf>
    <xf numFmtId="0" fontId="1" fillId="0" borderId="4" xfId="1" applyBorder="1" applyAlignment="1">
      <alignment vertical="center" shrinkToFit="1"/>
    </xf>
    <xf numFmtId="0" fontId="16" fillId="0" borderId="12" xfId="1" applyFont="1" applyBorder="1" applyAlignment="1">
      <alignment horizontal="center" vertical="center"/>
    </xf>
    <xf numFmtId="0" fontId="16" fillId="0" borderId="4" xfId="1" applyFont="1" applyBorder="1" applyAlignment="1">
      <alignment horizontal="center" vertical="center"/>
    </xf>
    <xf numFmtId="0" fontId="21" fillId="0" borderId="23" xfId="1" applyFont="1" applyBorder="1" applyAlignment="1">
      <alignment horizontal="left" vertical="center" indent="1" shrinkToFit="1"/>
    </xf>
    <xf numFmtId="0" fontId="21" fillId="0" borderId="26" xfId="1" applyFont="1" applyBorder="1" applyAlignment="1">
      <alignment horizontal="left" vertical="center" indent="1" shrinkToFit="1"/>
    </xf>
    <xf numFmtId="0" fontId="21" fillId="0" borderId="36" xfId="1" applyFont="1" applyBorder="1" applyAlignment="1">
      <alignment horizontal="left" vertical="center" indent="1" shrinkToFit="1"/>
    </xf>
    <xf numFmtId="0" fontId="1" fillId="5" borderId="7" xfId="1" applyFill="1" applyBorder="1" applyAlignment="1">
      <alignment horizontal="center" vertical="center" wrapText="1"/>
    </xf>
    <xf numFmtId="0" fontId="1" fillId="5" borderId="1" xfId="1" applyFill="1" applyBorder="1" applyAlignment="1">
      <alignment horizontal="center" vertical="center" wrapText="1"/>
    </xf>
    <xf numFmtId="0" fontId="1" fillId="5" borderId="1" xfId="1" applyFill="1" applyBorder="1" applyAlignment="1">
      <alignment horizontal="center" vertical="center"/>
    </xf>
    <xf numFmtId="0" fontId="22" fillId="0" borderId="25" xfId="1" applyFont="1" applyBorder="1" applyAlignment="1">
      <alignment horizontal="left" vertical="center" indent="1" shrinkToFit="1"/>
    </xf>
    <xf numFmtId="0" fontId="22" fillId="0" borderId="28" xfId="1" applyFont="1" applyBorder="1" applyAlignment="1">
      <alignment horizontal="left" vertical="center" indent="1" shrinkToFit="1"/>
    </xf>
    <xf numFmtId="0" fontId="22" fillId="0" borderId="34" xfId="1" applyFont="1" applyBorder="1" applyAlignment="1">
      <alignment horizontal="left" vertical="center" indent="1" shrinkToFit="1"/>
    </xf>
    <xf numFmtId="0" fontId="1" fillId="0" borderId="12" xfId="1" applyBorder="1" applyAlignment="1">
      <alignment horizontal="center" vertical="center" shrinkToFit="1"/>
    </xf>
    <xf numFmtId="0" fontId="1" fillId="0" borderId="4" xfId="1" applyBorder="1" applyAlignment="1">
      <alignment horizontal="center" vertical="center" shrinkToFit="1"/>
    </xf>
    <xf numFmtId="0" fontId="1" fillId="5" borderId="5" xfId="1" applyFill="1" applyBorder="1" applyAlignment="1">
      <alignment horizontal="center" vertical="center"/>
    </xf>
    <xf numFmtId="0" fontId="1" fillId="5" borderId="12" xfId="1" applyFill="1" applyBorder="1" applyAlignment="1">
      <alignment horizontal="center" vertical="center"/>
    </xf>
    <xf numFmtId="0" fontId="1" fillId="5" borderId="4" xfId="1" applyFill="1" applyBorder="1" applyAlignment="1">
      <alignment horizontal="center" vertical="center"/>
    </xf>
    <xf numFmtId="0" fontId="1" fillId="0" borderId="12" xfId="1" applyBorder="1" applyAlignment="1">
      <alignment horizontal="center" vertical="center"/>
    </xf>
    <xf numFmtId="0" fontId="1" fillId="0" borderId="4" xfId="1" applyBorder="1" applyAlignment="1">
      <alignment horizontal="center" vertical="center"/>
    </xf>
    <xf numFmtId="0" fontId="0" fillId="0" borderId="2" xfId="0" applyBorder="1" applyAlignment="1">
      <alignment horizontal="center" vertical="center"/>
    </xf>
    <xf numFmtId="0" fontId="1" fillId="0" borderId="2" xfId="1" applyBorder="1" applyAlignment="1">
      <alignment horizontal="center" vertical="center"/>
    </xf>
    <xf numFmtId="0" fontId="1" fillId="5" borderId="6" xfId="1" applyFill="1" applyBorder="1" applyAlignment="1">
      <alignment horizontal="distributed" vertical="center" indent="1"/>
    </xf>
    <xf numFmtId="0" fontId="1" fillId="5" borderId="0" xfId="1" applyFill="1" applyAlignment="1">
      <alignment horizontal="distributed" vertical="center" indent="1"/>
    </xf>
    <xf numFmtId="0" fontId="1" fillId="5" borderId="21" xfId="1" applyFill="1" applyBorder="1" applyAlignment="1">
      <alignment horizontal="distributed" vertical="center" indent="1"/>
    </xf>
    <xf numFmtId="0" fontId="1" fillId="5" borderId="7" xfId="1" applyFill="1" applyBorder="1" applyAlignment="1">
      <alignment horizontal="distributed" vertical="center" indent="1"/>
    </xf>
    <xf numFmtId="0" fontId="1" fillId="5" borderId="1" xfId="1" applyFill="1" applyBorder="1" applyAlignment="1">
      <alignment horizontal="distributed" vertical="center" indent="1"/>
    </xf>
    <xf numFmtId="0" fontId="1" fillId="5" borderId="22" xfId="1" applyFill="1" applyBorder="1" applyAlignment="1">
      <alignment horizontal="distributed" vertical="center" indent="1"/>
    </xf>
    <xf numFmtId="0" fontId="12" fillId="5" borderId="8" xfId="1" applyFont="1" applyFill="1" applyBorder="1" applyAlignment="1">
      <alignment vertical="center" textRotation="255"/>
    </xf>
    <xf numFmtId="0" fontId="1" fillId="5" borderId="9" xfId="1" applyFill="1" applyBorder="1" applyAlignment="1">
      <alignment vertical="center" textRotation="255"/>
    </xf>
    <xf numFmtId="0" fontId="1" fillId="5" borderId="10" xfId="1" applyFill="1" applyBorder="1" applyAlignment="1">
      <alignment vertical="center" textRotation="255"/>
    </xf>
    <xf numFmtId="0" fontId="1" fillId="5" borderId="11" xfId="1" applyFill="1" applyBorder="1" applyAlignment="1">
      <alignment vertical="center" textRotation="255"/>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0" borderId="29" xfId="1" applyFont="1" applyBorder="1" applyAlignment="1">
      <alignment horizontal="center" vertical="center"/>
    </xf>
    <xf numFmtId="0" fontId="16" fillId="0" borderId="30" xfId="1" applyFont="1" applyBorder="1" applyAlignment="1">
      <alignment horizontal="center" vertical="center"/>
    </xf>
    <xf numFmtId="0" fontId="20" fillId="0" borderId="33"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32"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22" xfId="1" applyFont="1" applyBorder="1" applyAlignment="1">
      <alignment horizontal="center" vertical="center" shrinkToFit="1"/>
    </xf>
    <xf numFmtId="0" fontId="20" fillId="0" borderId="3" xfId="1" applyFont="1" applyBorder="1" applyAlignment="1">
      <alignment vertical="center" shrinkToFit="1"/>
    </xf>
    <xf numFmtId="0" fontId="20" fillId="0" borderId="32" xfId="1" applyFont="1" applyBorder="1" applyAlignment="1">
      <alignment vertical="center" shrinkToFit="1"/>
    </xf>
    <xf numFmtId="0" fontId="20" fillId="0" borderId="7" xfId="1" applyFont="1" applyBorder="1" applyAlignment="1">
      <alignment vertical="center" shrinkToFit="1"/>
    </xf>
    <xf numFmtId="0" fontId="20" fillId="0" borderId="1" xfId="1" applyFont="1" applyBorder="1" applyAlignment="1">
      <alignment vertical="center" shrinkToFit="1"/>
    </xf>
    <xf numFmtId="0" fontId="20" fillId="0" borderId="22" xfId="1" applyFont="1" applyBorder="1" applyAlignment="1">
      <alignment vertical="center" shrinkToFit="1"/>
    </xf>
    <xf numFmtId="0" fontId="16" fillId="0" borderId="13" xfId="1" applyFont="1" applyBorder="1" applyAlignment="1">
      <alignment horizontal="center" vertical="center"/>
    </xf>
    <xf numFmtId="0" fontId="16" fillId="0" borderId="14" xfId="1" applyFont="1" applyBorder="1" applyAlignment="1">
      <alignment horizontal="center" vertical="center"/>
    </xf>
    <xf numFmtId="0" fontId="16" fillId="0" borderId="17" xfId="1" applyFont="1" applyBorder="1" applyAlignment="1">
      <alignment horizontal="center" vertical="center"/>
    </xf>
    <xf numFmtId="0" fontId="16" fillId="0" borderId="18" xfId="1" applyFont="1" applyBorder="1" applyAlignment="1">
      <alignment horizontal="center" vertical="center"/>
    </xf>
    <xf numFmtId="0" fontId="0" fillId="0" borderId="2" xfId="0" applyBorder="1" applyAlignment="1">
      <alignment horizontal="center" vertical="center" wrapText="1"/>
    </xf>
    <xf numFmtId="0" fontId="16" fillId="0" borderId="31" xfId="1" applyFont="1" applyBorder="1" applyAlignment="1">
      <alignment horizontal="center" vertical="center"/>
    </xf>
    <xf numFmtId="0" fontId="34" fillId="2" borderId="0" xfId="0" applyFont="1" applyFill="1" applyAlignment="1">
      <alignment horizontal="left" vertical="center"/>
    </xf>
    <xf numFmtId="0" fontId="35" fillId="2" borderId="0" xfId="0" applyFont="1" applyFill="1" applyAlignment="1">
      <alignment horizontal="left" vertical="center"/>
    </xf>
    <xf numFmtId="0" fontId="34" fillId="2" borderId="0" xfId="0" applyFont="1" applyFill="1" applyAlignment="1">
      <alignment vertical="center" wrapText="1"/>
    </xf>
    <xf numFmtId="0" fontId="35" fillId="2" borderId="0" xfId="0" applyFont="1" applyFill="1" applyAlignment="1">
      <alignment vertical="center" wrapText="1"/>
    </xf>
  </cellXfs>
  <cellStyles count="3">
    <cellStyle name="桁区切り" xfId="2" builtinId="6"/>
    <cellStyle name="標準" xfId="0" builtinId="0"/>
    <cellStyle name="標準_債権者登録票（H29.10公開版）" xfId="1" xr:uid="{00000000-0005-0000-0000-000001000000}"/>
  </cellStyles>
  <dxfs count="0"/>
  <tableStyles count="0" defaultTableStyle="TableStyleMedium2" defaultPivotStyle="PivotStyleLight16"/>
  <colors>
    <mruColors>
      <color rgb="FFFF66FF"/>
      <color rgb="FFFFFFCC"/>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390525</xdr:colOff>
      <xdr:row>6</xdr:row>
      <xdr:rowOff>254000</xdr:rowOff>
    </xdr:from>
    <xdr:to>
      <xdr:col>21</xdr:col>
      <xdr:colOff>551180</xdr:colOff>
      <xdr:row>9</xdr:row>
      <xdr:rowOff>210185</xdr:rowOff>
    </xdr:to>
    <xdr:sp macro="" textlink="">
      <xdr:nvSpPr>
        <xdr:cNvPr id="2" name="テキスト 1">
          <a:extLst>
            <a:ext uri="{FF2B5EF4-FFF2-40B4-BE49-F238E27FC236}">
              <a16:creationId xmlns:a16="http://schemas.microsoft.com/office/drawing/2014/main" id="{00000000-0008-0000-0000-000002000000}"/>
            </a:ext>
          </a:extLst>
        </xdr:cNvPr>
        <xdr:cNvSpPr txBox="1"/>
      </xdr:nvSpPr>
      <xdr:spPr>
        <a:xfrm>
          <a:off x="6915150" y="1797050"/>
          <a:ext cx="8047355" cy="11849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600">
              <a:solidFill>
                <a:srgbClr val="FF0000"/>
              </a:solidFill>
              <a:latin typeface="ＭＳ ゴシック"/>
              <a:ea typeface="ＭＳ ゴシック"/>
            </a:rPr>
            <a:t>申請書は他シートへの入力により自動入力されますので、このシートには直接入力しないでください。</a:t>
          </a:r>
        </a:p>
      </xdr:txBody>
    </xdr:sp>
    <xdr:clientData/>
  </xdr:twoCellAnchor>
  <xdr:twoCellAnchor>
    <xdr:from>
      <xdr:col>4</xdr:col>
      <xdr:colOff>89834</xdr:colOff>
      <xdr:row>0</xdr:row>
      <xdr:rowOff>78441</xdr:rowOff>
    </xdr:from>
    <xdr:to>
      <xdr:col>6</xdr:col>
      <xdr:colOff>737534</xdr:colOff>
      <xdr:row>2</xdr:row>
      <xdr:rowOff>46467</xdr:rowOff>
    </xdr:to>
    <xdr:sp macro="" textlink="">
      <xdr:nvSpPr>
        <xdr:cNvPr id="3" name="四角形 2">
          <a:extLst>
            <a:ext uri="{FF2B5EF4-FFF2-40B4-BE49-F238E27FC236}">
              <a16:creationId xmlns:a16="http://schemas.microsoft.com/office/drawing/2014/main" id="{00000000-0008-0000-0000-000003000000}"/>
            </a:ext>
          </a:extLst>
        </xdr:cNvPr>
        <xdr:cNvSpPr/>
      </xdr:nvSpPr>
      <xdr:spPr>
        <a:xfrm>
          <a:off x="2555128" y="78441"/>
          <a:ext cx="1163171" cy="326614"/>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2178343</xdr:colOff>
      <xdr:row>0</xdr:row>
      <xdr:rowOff>88460</xdr:rowOff>
    </xdr:from>
    <xdr:to>
      <xdr:col>2</xdr:col>
      <xdr:colOff>489585</xdr:colOff>
      <xdr:row>0</xdr:row>
      <xdr:rowOff>373673</xdr:rowOff>
    </xdr:to>
    <xdr:sp macro="" textlink="">
      <xdr:nvSpPr>
        <xdr:cNvPr id="3" name="四角形 3">
          <a:extLst>
            <a:ext uri="{FF2B5EF4-FFF2-40B4-BE49-F238E27FC236}">
              <a16:creationId xmlns:a16="http://schemas.microsoft.com/office/drawing/2014/main" id="{00000000-0008-0000-0100-000003000000}"/>
            </a:ext>
          </a:extLst>
        </xdr:cNvPr>
        <xdr:cNvSpPr/>
      </xdr:nvSpPr>
      <xdr:spPr>
        <a:xfrm>
          <a:off x="4427708" y="88460"/>
          <a:ext cx="1161415" cy="285213"/>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2209800</xdr:colOff>
      <xdr:row>0</xdr:row>
      <xdr:rowOff>159385</xdr:rowOff>
    </xdr:from>
    <xdr:to>
      <xdr:col>2</xdr:col>
      <xdr:colOff>3616960</xdr:colOff>
      <xdr:row>0</xdr:row>
      <xdr:rowOff>490220</xdr:rowOff>
    </xdr:to>
    <xdr:sp macro="" textlink="">
      <xdr:nvSpPr>
        <xdr:cNvPr id="4" name="四角形 20">
          <a:extLst>
            <a:ext uri="{FF2B5EF4-FFF2-40B4-BE49-F238E27FC236}">
              <a16:creationId xmlns:a16="http://schemas.microsoft.com/office/drawing/2014/main" id="{00000000-0008-0000-0200-000004000000}"/>
            </a:ext>
          </a:extLst>
        </xdr:cNvPr>
        <xdr:cNvSpPr/>
      </xdr:nvSpPr>
      <xdr:spPr>
        <a:xfrm>
          <a:off x="4029075" y="159385"/>
          <a:ext cx="1407160" cy="330835"/>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17369</xdr:colOff>
      <xdr:row>15</xdr:row>
      <xdr:rowOff>42582</xdr:rowOff>
    </xdr:from>
    <xdr:to>
      <xdr:col>33</xdr:col>
      <xdr:colOff>26894</xdr:colOff>
      <xdr:row>15</xdr:row>
      <xdr:rowOff>261657</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6090957" y="7617758"/>
          <a:ext cx="5810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90543</xdr:colOff>
      <xdr:row>13</xdr:row>
      <xdr:rowOff>140670</xdr:rowOff>
    </xdr:from>
    <xdr:to>
      <xdr:col>37</xdr:col>
      <xdr:colOff>107688</xdr:colOff>
      <xdr:row>13</xdr:row>
      <xdr:rowOff>1535205</xdr:rowOff>
    </xdr:to>
    <xdr:sp macro="" textlink="">
      <xdr:nvSpPr>
        <xdr:cNvPr id="4" name="四角形 3">
          <a:extLst>
            <a:ext uri="{FF2B5EF4-FFF2-40B4-BE49-F238E27FC236}">
              <a16:creationId xmlns:a16="http://schemas.microsoft.com/office/drawing/2014/main" id="{00000000-0008-0000-0300-000004000000}"/>
            </a:ext>
          </a:extLst>
        </xdr:cNvPr>
        <xdr:cNvSpPr/>
      </xdr:nvSpPr>
      <xdr:spPr>
        <a:xfrm>
          <a:off x="90543" y="5642758"/>
          <a:ext cx="7424233" cy="13945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400" b="1"/>
            <a:t>※振込は、法人ごとに一つの口座に対して行うこととなっています。</a:t>
          </a:r>
        </a:p>
        <a:p>
          <a:r>
            <a:rPr kumimoji="1" lang="en-US" altLang="ja-JP" sz="1400" b="1"/>
            <a:t>※</a:t>
          </a:r>
          <a:r>
            <a:rPr kumimoji="1" lang="ja-JP" altLang="en-US" sz="1400" b="1"/>
            <a:t>介護職員処遇改善支援補助金の振込口座と同じ口座を指定するとスムーズです。</a:t>
          </a:r>
          <a:endParaRPr kumimoji="1" lang="en-US" altLang="ja-JP" sz="1400" b="1"/>
        </a:p>
        <a:p>
          <a:r>
            <a:rPr kumimoji="1" lang="ja-JP" altLang="en-US" sz="1400" b="1"/>
            <a:t>（介護職員処遇改善支援補助金の交付を受けていない場合や、違う口座を指定する場合</a:t>
          </a:r>
          <a:endParaRPr kumimoji="1" lang="en-US" altLang="ja-JP" sz="1400" b="1"/>
        </a:p>
        <a:p>
          <a:r>
            <a:rPr kumimoji="1" lang="ja-JP" altLang="en-US" sz="1400" b="1"/>
            <a:t>　は通帳の写し（下記の記載内容が確認できるもの）を添付してください。）</a:t>
          </a:r>
        </a:p>
      </xdr:txBody>
    </xdr:sp>
    <xdr:clientData/>
  </xdr:twoCellAnchor>
  <xdr:twoCellAnchor>
    <xdr:from>
      <xdr:col>16</xdr:col>
      <xdr:colOff>20955</xdr:colOff>
      <xdr:row>13</xdr:row>
      <xdr:rowOff>1510030</xdr:rowOff>
    </xdr:from>
    <xdr:to>
      <xdr:col>17</xdr:col>
      <xdr:colOff>46355</xdr:colOff>
      <xdr:row>13</xdr:row>
      <xdr:rowOff>1790700</xdr:rowOff>
    </xdr:to>
    <xdr:sp macro="" textlink="">
      <xdr:nvSpPr>
        <xdr:cNvPr id="6" name="図形 5">
          <a:extLst>
            <a:ext uri="{FF2B5EF4-FFF2-40B4-BE49-F238E27FC236}">
              <a16:creationId xmlns:a16="http://schemas.microsoft.com/office/drawing/2014/main" id="{00000000-0008-0000-0300-000006000000}"/>
            </a:ext>
          </a:extLst>
        </xdr:cNvPr>
        <xdr:cNvSpPr/>
      </xdr:nvSpPr>
      <xdr:spPr>
        <a:xfrm rot="5460000">
          <a:off x="3449955" y="7023100"/>
          <a:ext cx="215900" cy="280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55880</xdr:colOff>
      <xdr:row>1</xdr:row>
      <xdr:rowOff>43815</xdr:rowOff>
    </xdr:from>
    <xdr:to>
      <xdr:col>21</xdr:col>
      <xdr:colOff>70485</xdr:colOff>
      <xdr:row>2</xdr:row>
      <xdr:rowOff>18415</xdr:rowOff>
    </xdr:to>
    <xdr:sp macro="" textlink="">
      <xdr:nvSpPr>
        <xdr:cNvPr id="7" name="四角形 6">
          <a:extLst>
            <a:ext uri="{FF2B5EF4-FFF2-40B4-BE49-F238E27FC236}">
              <a16:creationId xmlns:a16="http://schemas.microsoft.com/office/drawing/2014/main" id="{00000000-0008-0000-0300-000007000000}"/>
            </a:ext>
          </a:extLst>
        </xdr:cNvPr>
        <xdr:cNvSpPr/>
      </xdr:nvSpPr>
      <xdr:spPr>
        <a:xfrm>
          <a:off x="3294380" y="405765"/>
          <a:ext cx="1157605" cy="336550"/>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twoCellAnchor>
    <xdr:from>
      <xdr:col>41</xdr:col>
      <xdr:colOff>1149350</xdr:colOff>
      <xdr:row>38</xdr:row>
      <xdr:rowOff>127000</xdr:rowOff>
    </xdr:from>
    <xdr:to>
      <xdr:col>50</xdr:col>
      <xdr:colOff>3164840</xdr:colOff>
      <xdr:row>42</xdr:row>
      <xdr:rowOff>142240</xdr:rowOff>
    </xdr:to>
    <xdr:sp macro="" textlink="">
      <xdr:nvSpPr>
        <xdr:cNvPr id="8" name="四角形 5">
          <a:extLst>
            <a:ext uri="{FF2B5EF4-FFF2-40B4-BE49-F238E27FC236}">
              <a16:creationId xmlns:a16="http://schemas.microsoft.com/office/drawing/2014/main" id="{00000000-0008-0000-0300-000008000000}"/>
            </a:ext>
          </a:extLst>
        </xdr:cNvPr>
        <xdr:cNvSpPr/>
      </xdr:nvSpPr>
      <xdr:spPr>
        <a:xfrm>
          <a:off x="10179050" y="12788900"/>
          <a:ext cx="12416790" cy="1866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600"/>
            <a:t>管理用です。自動的にリンク表示されますので、いじらないでください。</a:t>
          </a:r>
        </a:p>
        <a:p>
          <a:r>
            <a:rPr kumimoji="1" lang="ja-JP" altLang="en-US" sz="2600"/>
            <a:t>※県本庁で債権債務者登録データを作成するためのものです。</a:t>
          </a:r>
        </a:p>
      </xdr:txBody>
    </xdr:sp>
    <xdr:clientData/>
  </xdr:twoCellAnchor>
  <xdr:twoCellAnchor>
    <xdr:from>
      <xdr:col>6</xdr:col>
      <xdr:colOff>100827</xdr:colOff>
      <xdr:row>19</xdr:row>
      <xdr:rowOff>300562</xdr:rowOff>
    </xdr:from>
    <xdr:to>
      <xdr:col>6</xdr:col>
      <xdr:colOff>234874</xdr:colOff>
      <xdr:row>23</xdr:row>
      <xdr:rowOff>124724</xdr:rowOff>
    </xdr:to>
    <xdr:sp macro="" textlink="">
      <xdr:nvSpPr>
        <xdr:cNvPr id="5" name="図形 5">
          <a:extLst>
            <a:ext uri="{FF2B5EF4-FFF2-40B4-BE49-F238E27FC236}">
              <a16:creationId xmlns:a16="http://schemas.microsoft.com/office/drawing/2014/main" id="{A7509B38-736F-46C9-ADC2-09C55FE1F275}"/>
            </a:ext>
          </a:extLst>
        </xdr:cNvPr>
        <xdr:cNvSpPr/>
      </xdr:nvSpPr>
      <xdr:spPr>
        <a:xfrm rot="18584138">
          <a:off x="1028975" y="9412884"/>
          <a:ext cx="1101633" cy="1340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179293</xdr:colOff>
      <xdr:row>22</xdr:row>
      <xdr:rowOff>44824</xdr:rowOff>
    </xdr:from>
    <xdr:to>
      <xdr:col>33</xdr:col>
      <xdr:colOff>100853</xdr:colOff>
      <xdr:row>24</xdr:row>
      <xdr:rowOff>100853</xdr:rowOff>
    </xdr:to>
    <xdr:sp macro="" textlink="">
      <xdr:nvSpPr>
        <xdr:cNvPr id="3" name="四角形 3">
          <a:extLst>
            <a:ext uri="{FF2B5EF4-FFF2-40B4-BE49-F238E27FC236}">
              <a16:creationId xmlns:a16="http://schemas.microsoft.com/office/drawing/2014/main" id="{CB08C49D-B2D3-4923-B718-AD7BFD78C2A5}"/>
            </a:ext>
          </a:extLst>
        </xdr:cNvPr>
        <xdr:cNvSpPr/>
      </xdr:nvSpPr>
      <xdr:spPr>
        <a:xfrm>
          <a:off x="885264" y="9782736"/>
          <a:ext cx="5860677" cy="3922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t"/>
        <a:lstStyle/>
        <a:p>
          <a:r>
            <a:rPr kumimoji="1" lang="ja-JP" altLang="en-US" sz="1400" b="1"/>
            <a:t>※「口座名義」は、通帳の見開き記載の、名義を記入してください。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542925</xdr:colOff>
      <xdr:row>1</xdr:row>
      <xdr:rowOff>219075</xdr:rowOff>
    </xdr:from>
    <xdr:to>
      <xdr:col>12</xdr:col>
      <xdr:colOff>673735</xdr:colOff>
      <xdr:row>7</xdr:row>
      <xdr:rowOff>180975</xdr:rowOff>
    </xdr:to>
    <xdr:sp macro="" textlink="">
      <xdr:nvSpPr>
        <xdr:cNvPr id="2" name="四角形 9">
          <a:extLst>
            <a:ext uri="{FF2B5EF4-FFF2-40B4-BE49-F238E27FC236}">
              <a16:creationId xmlns:a16="http://schemas.microsoft.com/office/drawing/2014/main" id="{36643A93-AE68-4A33-885C-60A469AE88C2}"/>
            </a:ext>
          </a:extLst>
        </xdr:cNvPr>
        <xdr:cNvSpPr/>
      </xdr:nvSpPr>
      <xdr:spPr>
        <a:xfrm>
          <a:off x="6324600" y="457200"/>
          <a:ext cx="6303010" cy="1390650"/>
        </a:xfrm>
        <a:prstGeom prst="rect">
          <a:avLst/>
        </a:prstGeom>
        <a:solidFill>
          <a:srgbClr val="FF0000"/>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800">
              <a:solidFill>
                <a:schemeClr val="bg1"/>
              </a:solidFill>
            </a:rPr>
            <a:t>数式が壊れるので、絶対に触らないでください。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txDef>
      <a:spPr>
        <a:xfrm>
          <a:off x="0" y="0"/>
          <a:ext cx="0" cy="0"/>
        </a:xfrm>
        <a:custGeom>
          <a:avLst/>
          <a:gdLst/>
          <a:ahLst/>
          <a:cxnLst/>
          <a:rect l="l" t="t" r="r" b="b"/>
          <a:pathLst/>
        </a:custGeom>
        <a:solidFill>
          <a:srgbClr xmlns:mc="http://schemas.openxmlformats.org/markup-compatibility/2006" xmlns:a14="http://schemas.microsoft.com/office/drawing/2010/main" val="FFFFE1" mc:Ignorable="a14" a14:legacySpreadsheetColorIndex="80"/>
        </a:solidFill>
        <a:ln w="9525" cap="flat" cmpd="sng">
          <a:solidFill>
            <a:sysClr val="windowText" lastClr="000000"/>
          </a:solidFill>
          <a:prstDash val="solid"/>
          <a:miter/>
          <a:headEnd/>
          <a:tailEnd/>
        </a:ln>
      </a:spPr>
      <a:bodyPr vertOverflow="overflow" horzOverflow="overflow"/>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52"/>
  <sheetViews>
    <sheetView view="pageBreakPreview" topLeftCell="A7" zoomScale="85" zoomScaleSheetLayoutView="85" workbookViewId="0">
      <selection activeCell="K20" sqref="K20"/>
    </sheetView>
  </sheetViews>
  <sheetFormatPr defaultColWidth="9" defaultRowHeight="14" x14ac:dyDescent="0.55000000000000004"/>
  <cols>
    <col min="1" max="1" width="7" style="1" customWidth="1"/>
    <col min="2" max="2" width="1.33203125" style="1" customWidth="1"/>
    <col min="3" max="3" width="9" style="1" customWidth="1"/>
    <col min="4" max="4" width="15" style="1" customWidth="1"/>
    <col min="5" max="5" width="4.08203125" style="1" customWidth="1"/>
    <col min="6" max="6" width="2.58203125" style="1" customWidth="1"/>
    <col min="7" max="7" width="18.75" style="1" customWidth="1"/>
    <col min="8" max="8" width="10.75" style="1" customWidth="1"/>
    <col min="9" max="9" width="5.5" style="1" customWidth="1"/>
    <col min="10" max="10" width="11.5" style="1" customWidth="1"/>
    <col min="11" max="11" width="10.33203125" style="1" customWidth="1"/>
    <col min="12" max="12" width="12.08203125" style="1" bestFit="1" customWidth="1"/>
    <col min="13" max="13" width="9" style="1" customWidth="1"/>
    <col min="14" max="16384" width="9" style="1"/>
  </cols>
  <sheetData>
    <row r="1" spans="1:25" x14ac:dyDescent="0.55000000000000004">
      <c r="A1" s="1" t="s">
        <v>4</v>
      </c>
    </row>
    <row r="2" spans="1:25" x14ac:dyDescent="0.55000000000000004">
      <c r="A2" s="2"/>
      <c r="B2" s="2"/>
      <c r="C2" s="2"/>
      <c r="D2" s="2"/>
      <c r="E2" s="2"/>
      <c r="F2" s="2"/>
      <c r="G2" s="2"/>
      <c r="H2" s="99" t="str">
        <f>DBCS(TEXT(L2,"ggge年m月d日"))</f>
        <v>令和７年○月○日</v>
      </c>
      <c r="I2" s="99"/>
      <c r="J2" s="99"/>
      <c r="K2" s="11"/>
      <c r="L2" s="7" t="str">
        <f>'入力用シート（基本情報）'!B7</f>
        <v>令和７年○月○日</v>
      </c>
    </row>
    <row r="3" spans="1:25" x14ac:dyDescent="0.55000000000000004">
      <c r="A3" s="2"/>
      <c r="B3" s="2"/>
      <c r="C3" s="2"/>
      <c r="D3" s="2"/>
      <c r="E3" s="2"/>
      <c r="F3" s="2"/>
      <c r="G3" s="2"/>
      <c r="H3" s="2"/>
      <c r="I3" s="2"/>
      <c r="J3" s="2"/>
    </row>
    <row r="4" spans="1:25" x14ac:dyDescent="0.55000000000000004">
      <c r="A4" s="2"/>
      <c r="B4" s="2"/>
      <c r="C4" s="2"/>
      <c r="D4" s="2"/>
      <c r="E4" s="2"/>
      <c r="F4" s="2"/>
      <c r="G4" s="2"/>
      <c r="H4" s="2"/>
      <c r="I4" s="2"/>
      <c r="J4" s="2"/>
    </row>
    <row r="5" spans="1:25" ht="32.5" x14ac:dyDescent="0.55000000000000004">
      <c r="A5" s="2" t="s">
        <v>23</v>
      </c>
      <c r="B5" s="2"/>
      <c r="C5" s="2"/>
      <c r="D5" s="2"/>
      <c r="E5" s="2"/>
      <c r="F5" s="2"/>
      <c r="G5" s="2"/>
      <c r="H5" s="2"/>
      <c r="I5" s="2"/>
      <c r="J5" s="2"/>
      <c r="L5" s="13"/>
      <c r="M5" s="14"/>
      <c r="N5" s="14"/>
      <c r="O5" s="14"/>
      <c r="P5" s="14"/>
      <c r="Q5" s="14"/>
      <c r="R5" s="14"/>
      <c r="S5" s="14"/>
      <c r="T5" s="14"/>
      <c r="U5" s="14"/>
      <c r="V5" s="14"/>
      <c r="W5" s="14"/>
      <c r="X5" s="14"/>
      <c r="Y5" s="14"/>
    </row>
    <row r="6" spans="1:25" ht="32.25" customHeight="1" x14ac:dyDescent="0.2">
      <c r="A6" s="2"/>
      <c r="B6" s="2"/>
      <c r="C6" s="2"/>
      <c r="D6" s="2"/>
      <c r="E6" s="2"/>
      <c r="F6" s="2"/>
      <c r="G6" s="101" t="str">
        <f>'入力用シート（基本情報）'!B4</f>
        <v>秋田市山王三丁目１番１号山王ビル２F</v>
      </c>
      <c r="H6" s="101"/>
      <c r="I6" s="101"/>
      <c r="J6" s="101"/>
      <c r="L6" s="13"/>
      <c r="M6" s="14"/>
      <c r="N6" s="14"/>
      <c r="O6" s="14"/>
      <c r="P6" s="14"/>
      <c r="Q6" s="14"/>
      <c r="R6" s="14"/>
      <c r="S6" s="14"/>
      <c r="T6" s="14"/>
      <c r="U6" s="14"/>
      <c r="V6" s="14"/>
      <c r="W6" s="14"/>
      <c r="X6" s="14"/>
      <c r="Y6" s="14"/>
    </row>
    <row r="7" spans="1:25" ht="32.5" x14ac:dyDescent="0.2">
      <c r="A7" s="2"/>
      <c r="B7" s="2"/>
      <c r="C7" s="2"/>
      <c r="D7" s="2"/>
      <c r="E7" s="2"/>
      <c r="F7" s="2"/>
      <c r="G7" s="101" t="str">
        <f>'入力用シート（基本情報）'!B5</f>
        <v>社会福祉法人　秋田介護</v>
      </c>
      <c r="H7" s="101"/>
      <c r="I7" s="101"/>
      <c r="J7" s="101"/>
      <c r="L7" s="14"/>
      <c r="M7" s="14"/>
      <c r="N7" s="14"/>
      <c r="O7" s="14"/>
      <c r="P7" s="14"/>
      <c r="Q7" s="14"/>
      <c r="R7" s="14"/>
      <c r="S7" s="14"/>
      <c r="T7" s="14"/>
      <c r="U7" s="14"/>
      <c r="V7" s="14"/>
      <c r="W7" s="14"/>
      <c r="X7" s="14"/>
      <c r="Y7" s="14"/>
    </row>
    <row r="8" spans="1:25" ht="32.5" x14ac:dyDescent="0.2">
      <c r="A8" s="2"/>
      <c r="B8" s="2"/>
      <c r="C8" s="2"/>
      <c r="D8" s="2"/>
      <c r="E8" s="2"/>
      <c r="F8" s="2"/>
      <c r="G8" s="102" t="str">
        <f>'入力用シート（基本情報）'!B6</f>
        <v>理事長　秋田　太郎</v>
      </c>
      <c r="H8" s="102"/>
      <c r="I8" s="102"/>
      <c r="J8" s="102"/>
      <c r="L8" s="14"/>
      <c r="M8" s="14"/>
      <c r="N8" s="14"/>
      <c r="O8" s="14"/>
      <c r="P8" s="14"/>
      <c r="Q8" s="14"/>
      <c r="R8" s="14"/>
      <c r="S8" s="14"/>
      <c r="T8" s="14"/>
      <c r="U8" s="14"/>
      <c r="V8" s="14"/>
      <c r="W8" s="14"/>
      <c r="X8" s="14"/>
      <c r="Y8" s="14"/>
    </row>
    <row r="9" spans="1:25" ht="32.5" x14ac:dyDescent="0.55000000000000004">
      <c r="A9" s="2"/>
      <c r="B9" s="2"/>
      <c r="C9" s="2"/>
      <c r="D9" s="2"/>
      <c r="E9" s="2"/>
      <c r="F9" s="2"/>
      <c r="G9" s="100"/>
      <c r="H9" s="100"/>
      <c r="I9" s="100"/>
      <c r="J9" s="2"/>
      <c r="L9" s="14"/>
      <c r="M9" s="14"/>
      <c r="N9" s="14"/>
      <c r="O9" s="14"/>
      <c r="P9" s="14"/>
      <c r="Q9" s="14"/>
      <c r="R9" s="14"/>
      <c r="S9" s="14"/>
      <c r="T9" s="14"/>
      <c r="U9" s="14"/>
      <c r="V9" s="14"/>
      <c r="W9" s="14"/>
      <c r="X9" s="14"/>
      <c r="Y9" s="14"/>
    </row>
    <row r="10" spans="1:25" ht="32.5" x14ac:dyDescent="0.55000000000000004">
      <c r="A10" s="99" t="s">
        <v>5</v>
      </c>
      <c r="B10" s="99"/>
      <c r="C10" s="99"/>
      <c r="D10" s="99"/>
      <c r="E10" s="99"/>
      <c r="F10" s="99"/>
      <c r="G10" s="99"/>
      <c r="H10" s="99"/>
      <c r="I10" s="99"/>
      <c r="J10" s="99"/>
      <c r="K10" s="11"/>
      <c r="L10" s="14"/>
      <c r="M10" s="14"/>
      <c r="N10" s="14"/>
      <c r="O10" s="14"/>
      <c r="P10" s="14"/>
      <c r="Q10" s="14"/>
      <c r="R10" s="14"/>
      <c r="S10" s="14"/>
      <c r="T10" s="14"/>
      <c r="U10" s="14"/>
      <c r="V10" s="14"/>
      <c r="W10" s="14"/>
      <c r="X10" s="14"/>
      <c r="Y10" s="14"/>
    </row>
    <row r="11" spans="1:25" ht="32.5" x14ac:dyDescent="0.55000000000000004">
      <c r="A11" s="3"/>
      <c r="B11" s="3"/>
      <c r="C11" s="3"/>
      <c r="D11" s="3"/>
      <c r="E11" s="3"/>
      <c r="F11" s="3"/>
      <c r="G11" s="3"/>
      <c r="H11" s="3"/>
      <c r="I11" s="3"/>
      <c r="J11" s="3"/>
      <c r="K11" s="11"/>
      <c r="L11" s="14"/>
      <c r="M11" s="14"/>
      <c r="N11" s="14"/>
      <c r="O11" s="14"/>
      <c r="P11" s="14"/>
      <c r="Q11" s="14"/>
      <c r="R11" s="14"/>
      <c r="S11" s="14"/>
      <c r="T11" s="14"/>
      <c r="U11" s="14"/>
      <c r="V11" s="14"/>
      <c r="W11" s="14"/>
      <c r="X11" s="14"/>
      <c r="Y11" s="14"/>
    </row>
    <row r="12" spans="1:25" ht="32.5" x14ac:dyDescent="0.55000000000000004">
      <c r="A12" s="2"/>
      <c r="B12" s="2"/>
      <c r="C12" s="2"/>
      <c r="D12" s="2"/>
      <c r="E12" s="2"/>
      <c r="F12" s="2"/>
      <c r="G12" s="2"/>
      <c r="H12" s="2"/>
      <c r="I12" s="2"/>
      <c r="J12" s="2"/>
      <c r="L12" s="14"/>
      <c r="M12" s="14"/>
      <c r="N12" s="14"/>
      <c r="O12" s="14"/>
      <c r="P12" s="14"/>
      <c r="Q12" s="14"/>
      <c r="R12" s="14"/>
      <c r="S12" s="14"/>
      <c r="T12" s="14"/>
      <c r="U12" s="14"/>
      <c r="V12" s="14"/>
      <c r="W12" s="14"/>
      <c r="X12" s="14"/>
      <c r="Y12" s="14"/>
    </row>
    <row r="13" spans="1:25" ht="32.5" x14ac:dyDescent="0.55000000000000004">
      <c r="A13" s="99" t="s">
        <v>212</v>
      </c>
      <c r="B13" s="99"/>
      <c r="C13" s="99"/>
      <c r="D13" s="99"/>
      <c r="E13" s="99"/>
      <c r="F13" s="99"/>
      <c r="G13" s="99"/>
      <c r="H13" s="99"/>
      <c r="I13" s="99"/>
      <c r="J13" s="99"/>
      <c r="K13" s="11"/>
      <c r="L13" s="14"/>
      <c r="M13" s="14"/>
      <c r="N13" s="14"/>
      <c r="O13" s="14"/>
      <c r="P13" s="14"/>
      <c r="Q13" s="14"/>
      <c r="R13" s="14"/>
      <c r="S13" s="14"/>
      <c r="T13" s="14"/>
      <c r="U13" s="14"/>
      <c r="V13" s="14"/>
      <c r="W13" s="14"/>
      <c r="X13" s="14"/>
      <c r="Y13" s="14"/>
    </row>
    <row r="14" spans="1:25" ht="32.25" customHeight="1" x14ac:dyDescent="0.55000000000000004">
      <c r="A14" s="103" t="s">
        <v>201</v>
      </c>
      <c r="B14" s="103"/>
      <c r="C14" s="103"/>
      <c r="D14" s="103"/>
      <c r="E14" s="103"/>
      <c r="F14" s="103"/>
      <c r="G14" s="103"/>
      <c r="H14" s="103"/>
      <c r="I14" s="103"/>
      <c r="J14" s="103"/>
      <c r="K14" s="11"/>
    </row>
    <row r="15" spans="1:25" ht="17.25" customHeight="1" x14ac:dyDescent="0.55000000000000004">
      <c r="A15" s="2"/>
      <c r="B15" s="2"/>
      <c r="C15" s="2"/>
      <c r="D15" s="2"/>
      <c r="E15" s="2"/>
      <c r="F15" s="2"/>
      <c r="G15" s="2"/>
      <c r="H15" s="2"/>
      <c r="I15" s="2"/>
      <c r="J15" s="2"/>
    </row>
    <row r="16" spans="1:25" ht="17.25" customHeight="1" x14ac:dyDescent="0.55000000000000004">
      <c r="A16" s="2"/>
      <c r="B16" s="2"/>
      <c r="C16" s="2"/>
      <c r="D16" s="2"/>
      <c r="E16" s="2"/>
      <c r="F16" s="2"/>
      <c r="G16" s="2"/>
      <c r="H16" s="2"/>
      <c r="I16" s="2"/>
      <c r="J16" s="2"/>
    </row>
    <row r="17" spans="1:12" ht="17.25" customHeight="1" x14ac:dyDescent="0.55000000000000004">
      <c r="A17" s="5" t="s">
        <v>6</v>
      </c>
      <c r="B17" s="5"/>
      <c r="C17" s="104" t="s">
        <v>3</v>
      </c>
      <c r="D17" s="104"/>
      <c r="E17" s="2"/>
      <c r="F17" s="103" t="s">
        <v>213</v>
      </c>
      <c r="G17" s="103"/>
      <c r="H17" s="103"/>
      <c r="I17" s="103"/>
      <c r="J17" s="103"/>
      <c r="K17" s="11"/>
    </row>
    <row r="18" spans="1:12" ht="17.25" customHeight="1" x14ac:dyDescent="0.55000000000000004">
      <c r="A18" s="5"/>
      <c r="B18" s="5"/>
      <c r="C18" s="104"/>
      <c r="D18" s="104"/>
      <c r="E18" s="2"/>
      <c r="F18" s="2"/>
      <c r="G18" s="2"/>
      <c r="H18" s="2"/>
      <c r="I18" s="2"/>
      <c r="J18" s="2"/>
    </row>
    <row r="19" spans="1:12" ht="17.25" customHeight="1" x14ac:dyDescent="0.55000000000000004">
      <c r="A19" s="5"/>
      <c r="B19" s="5"/>
      <c r="C19" s="99"/>
      <c r="D19" s="99"/>
      <c r="E19" s="2"/>
      <c r="F19" s="2"/>
      <c r="G19" s="2"/>
      <c r="H19" s="2"/>
      <c r="I19" s="2"/>
      <c r="J19" s="2"/>
    </row>
    <row r="20" spans="1:12" ht="17.25" customHeight="1" x14ac:dyDescent="0.55000000000000004">
      <c r="A20" s="5" t="s">
        <v>20</v>
      </c>
      <c r="B20" s="5"/>
      <c r="C20" s="104" t="s">
        <v>25</v>
      </c>
      <c r="D20" s="104"/>
      <c r="E20" s="2"/>
      <c r="F20" s="103" t="s">
        <v>200</v>
      </c>
      <c r="G20" s="103"/>
      <c r="H20" s="103"/>
      <c r="I20" s="103"/>
      <c r="J20" s="103"/>
      <c r="K20" s="12"/>
    </row>
    <row r="21" spans="1:12" ht="17.25" customHeight="1" x14ac:dyDescent="0.55000000000000004">
      <c r="A21" s="5"/>
      <c r="B21" s="5"/>
      <c r="C21" s="3"/>
      <c r="D21" s="3"/>
      <c r="E21" s="2"/>
      <c r="F21" s="2"/>
      <c r="G21" s="2"/>
      <c r="H21" s="2"/>
      <c r="I21" s="2"/>
      <c r="J21" s="2"/>
    </row>
    <row r="22" spans="1:12" ht="17.25" customHeight="1" x14ac:dyDescent="0.55000000000000004">
      <c r="A22" s="5"/>
      <c r="B22" s="5"/>
      <c r="C22" s="3"/>
      <c r="D22" s="3"/>
      <c r="E22" s="2"/>
      <c r="F22" s="2"/>
      <c r="G22" s="2"/>
      <c r="H22" s="2"/>
      <c r="I22" s="2"/>
      <c r="J22" s="2"/>
    </row>
    <row r="23" spans="1:12" ht="17.25" customHeight="1" x14ac:dyDescent="0.55000000000000004">
      <c r="A23" s="5" t="s">
        <v>0</v>
      </c>
      <c r="B23" s="5"/>
      <c r="C23" s="104" t="s">
        <v>11</v>
      </c>
      <c r="D23" s="104"/>
      <c r="E23" s="2"/>
      <c r="F23" s="10" t="s">
        <v>9</v>
      </c>
      <c r="G23" s="105" t="str">
        <f>DBCS(TEXT(L23,"#,##0"))</f>
        <v>１，２５０，０００</v>
      </c>
      <c r="H23" s="106"/>
      <c r="I23" s="10" t="s">
        <v>39</v>
      </c>
      <c r="J23" s="2"/>
      <c r="L23" s="15">
        <f>'入力・印刷用シート（交付申請額の内訳書）'!E2</f>
        <v>1250000</v>
      </c>
    </row>
    <row r="24" spans="1:12" ht="17.25" customHeight="1" x14ac:dyDescent="0.55000000000000004">
      <c r="A24" s="5"/>
      <c r="B24" s="5"/>
      <c r="C24" s="9"/>
      <c r="D24" s="9"/>
      <c r="E24" s="2"/>
      <c r="F24" s="2"/>
      <c r="G24" s="3"/>
      <c r="H24" s="3"/>
      <c r="I24" s="2"/>
      <c r="J24" s="2"/>
    </row>
    <row r="25" spans="1:12" ht="17.25" customHeight="1" x14ac:dyDescent="0.55000000000000004">
      <c r="A25" s="5"/>
      <c r="B25" s="5"/>
      <c r="C25" s="9"/>
      <c r="D25" s="9"/>
      <c r="E25" s="2"/>
      <c r="F25" s="2"/>
      <c r="G25" s="3"/>
      <c r="H25" s="3"/>
      <c r="I25" s="2"/>
      <c r="J25" s="2"/>
    </row>
    <row r="26" spans="1:12" ht="17.25" customHeight="1" x14ac:dyDescent="0.55000000000000004">
      <c r="A26" s="5" t="s">
        <v>12</v>
      </c>
      <c r="B26" s="5"/>
      <c r="C26" s="104" t="s">
        <v>26</v>
      </c>
      <c r="D26" s="104"/>
      <c r="E26" s="2"/>
      <c r="F26" s="196" t="s">
        <v>99</v>
      </c>
      <c r="G26" s="197"/>
      <c r="H26" s="197"/>
      <c r="I26" s="197"/>
      <c r="J26" s="197"/>
    </row>
    <row r="27" spans="1:12" ht="17.25" customHeight="1" x14ac:dyDescent="0.55000000000000004">
      <c r="A27" s="5"/>
      <c r="B27" s="5"/>
      <c r="C27" s="104"/>
      <c r="D27" s="104"/>
      <c r="E27" s="2"/>
      <c r="F27" s="103"/>
      <c r="G27" s="103"/>
      <c r="H27" s="103"/>
      <c r="I27" s="103"/>
      <c r="J27" s="103"/>
      <c r="K27" s="12"/>
    </row>
    <row r="28" spans="1:12" ht="17.25" customHeight="1" x14ac:dyDescent="0.55000000000000004">
      <c r="A28" s="5"/>
      <c r="B28" s="5"/>
      <c r="C28" s="9"/>
      <c r="D28" s="9"/>
      <c r="E28" s="2"/>
      <c r="F28" s="4"/>
      <c r="G28" s="4"/>
      <c r="H28" s="4"/>
      <c r="I28" s="4"/>
      <c r="J28" s="4"/>
      <c r="K28" s="12"/>
    </row>
    <row r="29" spans="1:12" ht="17.25" customHeight="1" x14ac:dyDescent="0.55000000000000004">
      <c r="A29" s="5" t="s">
        <v>13</v>
      </c>
      <c r="B29" s="5"/>
      <c r="C29" s="104" t="s">
        <v>27</v>
      </c>
      <c r="D29" s="104"/>
      <c r="E29" s="2"/>
      <c r="F29" s="8"/>
      <c r="G29" s="4"/>
      <c r="H29" s="4"/>
      <c r="I29" s="4"/>
      <c r="J29" s="4"/>
      <c r="K29" s="12"/>
    </row>
    <row r="30" spans="1:12" ht="17.25" customHeight="1" x14ac:dyDescent="0.55000000000000004">
      <c r="A30" s="5"/>
      <c r="B30" s="5"/>
      <c r="C30" s="9"/>
      <c r="D30" s="9"/>
      <c r="E30" s="2"/>
      <c r="F30" s="4"/>
      <c r="G30" s="4" t="s">
        <v>16</v>
      </c>
      <c r="H30" s="4"/>
      <c r="I30" s="4"/>
      <c r="J30" s="4"/>
      <c r="K30" s="12"/>
    </row>
    <row r="31" spans="1:12" ht="17.25" customHeight="1" x14ac:dyDescent="0.55000000000000004">
      <c r="A31" s="5"/>
      <c r="B31" s="107" t="s">
        <v>73</v>
      </c>
      <c r="C31" s="107"/>
      <c r="D31" s="107"/>
      <c r="E31" s="107"/>
      <c r="F31" s="107"/>
      <c r="G31" s="107"/>
      <c r="H31" s="107"/>
      <c r="I31" s="107"/>
      <c r="J31" s="107"/>
      <c r="K31" s="12"/>
    </row>
    <row r="32" spans="1:12" ht="17.25" customHeight="1" x14ac:dyDescent="0.55000000000000004">
      <c r="A32" s="5"/>
      <c r="B32" s="5"/>
      <c r="C32" s="8"/>
      <c r="D32" s="8"/>
      <c r="E32" s="8"/>
      <c r="F32" s="8"/>
      <c r="G32" s="8"/>
      <c r="H32" s="8"/>
      <c r="I32" s="8"/>
      <c r="J32" s="8"/>
      <c r="K32" s="12"/>
    </row>
    <row r="33" spans="1:11" ht="17.25" customHeight="1" x14ac:dyDescent="0.55000000000000004">
      <c r="A33" s="5"/>
      <c r="B33" s="198" t="s">
        <v>98</v>
      </c>
      <c r="C33" s="199"/>
      <c r="D33" s="199"/>
      <c r="E33" s="199"/>
      <c r="F33" s="199"/>
      <c r="G33" s="199"/>
      <c r="H33" s="199"/>
      <c r="I33" s="199"/>
      <c r="J33" s="199"/>
    </row>
    <row r="34" spans="1:11" x14ac:dyDescent="0.55000000000000004">
      <c r="A34" s="6"/>
      <c r="B34" s="6"/>
      <c r="C34" s="9"/>
      <c r="D34" s="9"/>
      <c r="E34" s="2"/>
      <c r="F34" s="2"/>
      <c r="G34" s="2"/>
      <c r="H34" s="2"/>
      <c r="I34" s="2"/>
      <c r="J34" s="2"/>
    </row>
    <row r="35" spans="1:11" x14ac:dyDescent="0.55000000000000004">
      <c r="A35" s="6"/>
      <c r="B35" s="6"/>
      <c r="C35" s="9"/>
      <c r="D35" s="9"/>
      <c r="E35" s="2"/>
      <c r="F35" s="2"/>
      <c r="G35" s="2"/>
      <c r="H35" s="2"/>
      <c r="I35" s="2"/>
      <c r="J35" s="2"/>
    </row>
    <row r="36" spans="1:11" x14ac:dyDescent="0.55000000000000004">
      <c r="A36" s="6"/>
      <c r="B36" s="6"/>
      <c r="C36" s="104"/>
      <c r="D36" s="104"/>
      <c r="E36" s="2"/>
      <c r="F36" s="2"/>
      <c r="G36" s="2"/>
      <c r="H36" s="2"/>
      <c r="I36" s="2"/>
      <c r="J36" s="2"/>
    </row>
    <row r="37" spans="1:11" x14ac:dyDescent="0.55000000000000004">
      <c r="A37" s="5"/>
      <c r="B37" s="6"/>
      <c r="C37" s="104"/>
      <c r="D37" s="104"/>
      <c r="E37" s="2"/>
      <c r="F37" s="109"/>
      <c r="G37" s="110"/>
      <c r="H37" s="110"/>
      <c r="I37" s="110"/>
      <c r="J37" s="110"/>
      <c r="K37" s="12"/>
    </row>
    <row r="38" spans="1:11" x14ac:dyDescent="0.55000000000000004">
      <c r="A38" s="6"/>
      <c r="B38" s="6"/>
      <c r="C38" s="104"/>
      <c r="D38" s="104"/>
      <c r="E38" s="2"/>
      <c r="F38" s="110"/>
      <c r="G38" s="110"/>
      <c r="H38" s="110"/>
      <c r="I38" s="110"/>
      <c r="J38" s="110"/>
    </row>
    <row r="39" spans="1:11" x14ac:dyDescent="0.55000000000000004">
      <c r="A39" s="6"/>
      <c r="B39" s="6"/>
      <c r="C39" s="104"/>
      <c r="D39" s="104"/>
      <c r="E39" s="2"/>
      <c r="F39" s="2"/>
      <c r="G39" s="2"/>
      <c r="H39" s="2"/>
      <c r="I39" s="2"/>
      <c r="J39" s="2"/>
    </row>
    <row r="40" spans="1:11" x14ac:dyDescent="0.55000000000000004">
      <c r="A40" s="7"/>
      <c r="B40" s="7"/>
      <c r="C40" s="108"/>
      <c r="D40" s="108"/>
    </row>
    <row r="41" spans="1:11" x14ac:dyDescent="0.55000000000000004">
      <c r="A41" s="7"/>
      <c r="B41" s="7"/>
      <c r="C41" s="108"/>
      <c r="D41" s="108"/>
    </row>
    <row r="42" spans="1:11" x14ac:dyDescent="0.55000000000000004">
      <c r="A42" s="7"/>
      <c r="B42" s="7"/>
      <c r="C42" s="108"/>
      <c r="D42" s="108"/>
    </row>
    <row r="43" spans="1:11" x14ac:dyDescent="0.55000000000000004">
      <c r="A43" s="7"/>
      <c r="B43" s="7"/>
      <c r="C43" s="108"/>
      <c r="D43" s="108"/>
    </row>
    <row r="44" spans="1:11" x14ac:dyDescent="0.55000000000000004">
      <c r="A44" s="7"/>
      <c r="B44" s="7"/>
      <c r="C44" s="108"/>
      <c r="D44" s="108"/>
    </row>
    <row r="45" spans="1:11" x14ac:dyDescent="0.55000000000000004">
      <c r="C45" s="108"/>
      <c r="D45" s="108"/>
    </row>
    <row r="46" spans="1:11" x14ac:dyDescent="0.55000000000000004">
      <c r="C46" s="108"/>
      <c r="D46" s="108"/>
    </row>
    <row r="47" spans="1:11" x14ac:dyDescent="0.55000000000000004">
      <c r="C47" s="108"/>
      <c r="D47" s="108"/>
    </row>
    <row r="48" spans="1:11" x14ac:dyDescent="0.55000000000000004">
      <c r="C48" s="108"/>
      <c r="D48" s="108"/>
    </row>
    <row r="49" spans="3:4" x14ac:dyDescent="0.55000000000000004">
      <c r="C49" s="108"/>
      <c r="D49" s="108"/>
    </row>
    <row r="50" spans="3:4" x14ac:dyDescent="0.55000000000000004">
      <c r="C50" s="108"/>
      <c r="D50" s="108"/>
    </row>
    <row r="51" spans="3:4" x14ac:dyDescent="0.55000000000000004">
      <c r="C51" s="108"/>
      <c r="D51" s="108"/>
    </row>
    <row r="52" spans="3:4" x14ac:dyDescent="0.55000000000000004">
      <c r="C52" s="108"/>
      <c r="D52" s="108"/>
    </row>
  </sheetData>
  <mergeCells count="41">
    <mergeCell ref="C49:D49"/>
    <mergeCell ref="C50:D50"/>
    <mergeCell ref="C51:D51"/>
    <mergeCell ref="C52:D52"/>
    <mergeCell ref="F37:J38"/>
    <mergeCell ref="C44:D44"/>
    <mergeCell ref="C45:D45"/>
    <mergeCell ref="C46:D46"/>
    <mergeCell ref="C47:D47"/>
    <mergeCell ref="C48:D48"/>
    <mergeCell ref="C39:D39"/>
    <mergeCell ref="C40:D40"/>
    <mergeCell ref="C41:D41"/>
    <mergeCell ref="C42:D42"/>
    <mergeCell ref="C43:D43"/>
    <mergeCell ref="B31:J31"/>
    <mergeCell ref="B33:J33"/>
    <mergeCell ref="C36:D36"/>
    <mergeCell ref="C37:D37"/>
    <mergeCell ref="C38:D38"/>
    <mergeCell ref="C26:D26"/>
    <mergeCell ref="F26:J26"/>
    <mergeCell ref="C27:D27"/>
    <mergeCell ref="F27:J27"/>
    <mergeCell ref="C29:D29"/>
    <mergeCell ref="C18:D18"/>
    <mergeCell ref="C19:D19"/>
    <mergeCell ref="C20:D20"/>
    <mergeCell ref="F20:J20"/>
    <mergeCell ref="C23:D23"/>
    <mergeCell ref="G23:H23"/>
    <mergeCell ref="A10:J10"/>
    <mergeCell ref="A13:J13"/>
    <mergeCell ref="A14:J14"/>
    <mergeCell ref="C17:D17"/>
    <mergeCell ref="F17:J17"/>
    <mergeCell ref="H2:J2"/>
    <mergeCell ref="G9:I9"/>
    <mergeCell ref="G6:J6"/>
    <mergeCell ref="G7:J7"/>
    <mergeCell ref="G8:J8"/>
  </mergeCells>
  <phoneticPr fontId="2"/>
  <pageMargins left="0.50314960629921257" right="0.50314960629921257"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E11"/>
  <sheetViews>
    <sheetView view="pageBreakPreview" zoomScale="130" zoomScaleSheetLayoutView="130" workbookViewId="0">
      <selection activeCell="B5" sqref="B5"/>
    </sheetView>
  </sheetViews>
  <sheetFormatPr defaultRowHeight="18" x14ac:dyDescent="0.55000000000000004"/>
  <cols>
    <col min="1" max="1" width="29.5" customWidth="1"/>
    <col min="2" max="2" width="37.33203125" customWidth="1"/>
    <col min="3" max="3" width="65.58203125" customWidth="1"/>
  </cols>
  <sheetData>
    <row r="1" spans="1:5" ht="34.5" customHeight="1" x14ac:dyDescent="0.55000000000000004"/>
    <row r="2" spans="1:5" ht="30" customHeight="1" x14ac:dyDescent="0.55000000000000004">
      <c r="A2" s="16" t="s">
        <v>14</v>
      </c>
      <c r="B2" s="16" t="s">
        <v>21</v>
      </c>
      <c r="C2" s="16" t="s">
        <v>22</v>
      </c>
    </row>
    <row r="3" spans="1:5" ht="37.5" customHeight="1" x14ac:dyDescent="0.55000000000000004">
      <c r="A3" s="17" t="s">
        <v>84</v>
      </c>
      <c r="B3" s="91" t="s">
        <v>18</v>
      </c>
      <c r="C3" s="19"/>
    </row>
    <row r="4" spans="1:5" ht="37.5" customHeight="1" x14ac:dyDescent="0.55000000000000004">
      <c r="A4" s="18" t="s">
        <v>31</v>
      </c>
      <c r="B4" s="90" t="s">
        <v>202</v>
      </c>
      <c r="C4" s="22" t="s">
        <v>205</v>
      </c>
    </row>
    <row r="5" spans="1:5" ht="37.5" customHeight="1" x14ac:dyDescent="0.55000000000000004">
      <c r="A5" s="18" t="s">
        <v>30</v>
      </c>
      <c r="B5" s="87" t="s">
        <v>208</v>
      </c>
      <c r="C5" s="19" t="s">
        <v>207</v>
      </c>
    </row>
    <row r="6" spans="1:5" ht="37.5" customHeight="1" x14ac:dyDescent="0.55000000000000004">
      <c r="A6" s="17" t="s">
        <v>97</v>
      </c>
      <c r="B6" s="87" t="s">
        <v>2</v>
      </c>
      <c r="C6" s="21" t="s">
        <v>61</v>
      </c>
    </row>
    <row r="7" spans="1:5" ht="37.5" customHeight="1" x14ac:dyDescent="0.55000000000000004">
      <c r="A7" s="18" t="s">
        <v>203</v>
      </c>
      <c r="B7" s="88" t="s">
        <v>229</v>
      </c>
      <c r="C7" s="22" t="s">
        <v>204</v>
      </c>
    </row>
    <row r="8" spans="1:5" ht="37.5" customHeight="1" x14ac:dyDescent="0.55000000000000004">
      <c r="A8" s="94" t="s">
        <v>92</v>
      </c>
      <c r="B8" s="87" t="s">
        <v>209</v>
      </c>
      <c r="C8" s="22" t="s">
        <v>210</v>
      </c>
    </row>
    <row r="9" spans="1:5" ht="37.5" customHeight="1" x14ac:dyDescent="0.55000000000000004">
      <c r="A9" s="94" t="s">
        <v>91</v>
      </c>
      <c r="B9" s="87" t="s">
        <v>93</v>
      </c>
      <c r="C9" s="22" t="s">
        <v>210</v>
      </c>
    </row>
    <row r="10" spans="1:5" ht="37.5" customHeight="1" x14ac:dyDescent="0.55000000000000004">
      <c r="A10" s="94" t="s">
        <v>75</v>
      </c>
      <c r="B10" s="87" t="s">
        <v>34</v>
      </c>
      <c r="C10" s="22" t="s">
        <v>206</v>
      </c>
    </row>
    <row r="11" spans="1:5" x14ac:dyDescent="0.55000000000000004">
      <c r="A11" s="95" t="s">
        <v>211</v>
      </c>
    </row>
  </sheetData>
  <phoneticPr fontId="2"/>
  <pageMargins left="0.70866141732283472" right="0.70866141732283472" top="0.74803149606299213" bottom="0.74803149606299213" header="0.31496062992125984" footer="0.31496062992125984"/>
  <pageSetup paperSize="9" scale="9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H118"/>
  <sheetViews>
    <sheetView tabSelected="1" view="pageBreakPreview" topLeftCell="A3" zoomScaleSheetLayoutView="100" workbookViewId="0">
      <selection activeCell="D3" sqref="D3"/>
    </sheetView>
  </sheetViews>
  <sheetFormatPr defaultRowHeight="18" x14ac:dyDescent="0.55000000000000004"/>
  <cols>
    <col min="1" max="1" width="4.58203125" customWidth="1"/>
    <col min="2" max="2" width="19.25" style="97" bestFit="1" customWidth="1"/>
    <col min="3" max="3" width="64.75" style="23" customWidth="1"/>
    <col min="4" max="4" width="58.75" style="23" bestFit="1" customWidth="1"/>
    <col min="5" max="5" width="18.58203125" bestFit="1" customWidth="1"/>
    <col min="6" max="6" width="8.83203125" customWidth="1"/>
    <col min="8" max="8" width="46.5" bestFit="1" customWidth="1"/>
    <col min="10" max="10" width="13" bestFit="1" customWidth="1"/>
  </cols>
  <sheetData>
    <row r="1" spans="1:8" s="23" customFormat="1" ht="49.5" customHeight="1" x14ac:dyDescent="0.55000000000000004">
      <c r="A1" s="24" t="s">
        <v>40</v>
      </c>
      <c r="B1" s="97"/>
    </row>
    <row r="2" spans="1:8" ht="47.25" customHeight="1" x14ac:dyDescent="0.55000000000000004">
      <c r="A2" s="111" t="s">
        <v>90</v>
      </c>
      <c r="B2" s="112"/>
      <c r="C2" s="112"/>
      <c r="D2" s="113"/>
      <c r="E2" s="114">
        <v>1250000</v>
      </c>
      <c r="F2" s="115"/>
    </row>
    <row r="3" spans="1:8" s="23" customFormat="1" ht="39" customHeight="1" x14ac:dyDescent="0.55000000000000004">
      <c r="A3" s="25" t="s">
        <v>215</v>
      </c>
      <c r="B3" s="97"/>
    </row>
    <row r="4" spans="1:8" s="23" customFormat="1" ht="25.5" customHeight="1" x14ac:dyDescent="0.55000000000000004">
      <c r="A4" s="92" t="s">
        <v>216</v>
      </c>
      <c r="B4" s="97"/>
    </row>
    <row r="5" spans="1:8" s="23" customFormat="1" ht="41.25" customHeight="1" x14ac:dyDescent="0.55000000000000004">
      <c r="A5" s="25"/>
      <c r="B5" s="97"/>
    </row>
    <row r="6" spans="1:8" ht="36.75" customHeight="1" x14ac:dyDescent="0.55000000000000004">
      <c r="A6" s="19"/>
      <c r="B6" s="27" t="s">
        <v>226</v>
      </c>
      <c r="C6" s="26" t="s">
        <v>17</v>
      </c>
      <c r="D6" s="26" t="s">
        <v>227</v>
      </c>
      <c r="E6" s="27" t="s">
        <v>194</v>
      </c>
      <c r="F6" s="27" t="s">
        <v>228</v>
      </c>
    </row>
    <row r="7" spans="1:8" ht="36" customHeight="1" x14ac:dyDescent="0.55000000000000004">
      <c r="A7" s="19">
        <v>1</v>
      </c>
      <c r="B7" s="98" t="s">
        <v>100</v>
      </c>
      <c r="C7" s="96" t="s">
        <v>35</v>
      </c>
      <c r="D7" s="89" t="s">
        <v>164</v>
      </c>
      <c r="E7" s="93" t="s">
        <v>195</v>
      </c>
      <c r="F7" s="26" t="str">
        <f>IF(C7="","",VLOOKUP(D7,'（参考）コード（入力しないこと）'!$A$2:$B$45,2,FALSE))</f>
        <v>52</v>
      </c>
      <c r="H7" s="86"/>
    </row>
    <row r="8" spans="1:8" ht="36" customHeight="1" x14ac:dyDescent="0.55000000000000004">
      <c r="A8" s="19">
        <f>A7+1</f>
        <v>2</v>
      </c>
      <c r="B8" s="98" t="s">
        <v>100</v>
      </c>
      <c r="C8" s="96" t="s">
        <v>35</v>
      </c>
      <c r="D8" s="89" t="s">
        <v>118</v>
      </c>
      <c r="E8" s="93" t="s">
        <v>195</v>
      </c>
      <c r="F8" s="26" t="str">
        <f>IF(C8="","",VLOOKUP(D8,'（参考）コード（入力しないこと）'!$A$2:$B$45,2,FALSE))</f>
        <v>16</v>
      </c>
      <c r="H8" s="86"/>
    </row>
    <row r="9" spans="1:8" ht="36" customHeight="1" x14ac:dyDescent="0.55000000000000004">
      <c r="A9" s="19">
        <f t="shared" ref="A9:A72" si="0">A8+1</f>
        <v>3</v>
      </c>
      <c r="B9" s="98" t="s">
        <v>100</v>
      </c>
      <c r="C9" s="96" t="s">
        <v>35</v>
      </c>
      <c r="D9" s="89" t="s">
        <v>120</v>
      </c>
      <c r="E9" s="93" t="s">
        <v>195</v>
      </c>
      <c r="F9" s="26" t="str">
        <f>IF(C9="","",VLOOKUP(D9,'（参考）コード（入力しないこと）'!$A$2:$B$45,2,FALSE))</f>
        <v>66</v>
      </c>
      <c r="H9" s="86"/>
    </row>
    <row r="10" spans="1:8" ht="36" customHeight="1" x14ac:dyDescent="0.55000000000000004">
      <c r="A10" s="19">
        <f t="shared" si="0"/>
        <v>4</v>
      </c>
      <c r="B10" s="98" t="s">
        <v>193</v>
      </c>
      <c r="C10" s="96" t="s">
        <v>192</v>
      </c>
      <c r="D10" s="89" t="s">
        <v>148</v>
      </c>
      <c r="E10" s="93" t="s">
        <v>195</v>
      </c>
      <c r="F10" s="26" t="str">
        <f>IF(C10="","",VLOOKUP(D10,'（参考）コード（入力しないこと）'!$A$2:$B$45,2,FALSE))</f>
        <v>32</v>
      </c>
      <c r="H10" s="86"/>
    </row>
    <row r="11" spans="1:8" ht="36" customHeight="1" x14ac:dyDescent="0.55000000000000004">
      <c r="A11" s="19">
        <f t="shared" si="0"/>
        <v>5</v>
      </c>
      <c r="B11" s="98" t="s">
        <v>193</v>
      </c>
      <c r="C11" s="96" t="s">
        <v>192</v>
      </c>
      <c r="D11" s="89" t="s">
        <v>152</v>
      </c>
      <c r="E11" s="93" t="s">
        <v>195</v>
      </c>
      <c r="F11" s="26" t="str">
        <f>IF(C11="","",VLOOKUP(D11,'（参考）コード（入力しないこと）'!$A$2:$B$45,2,FALSE))</f>
        <v>37</v>
      </c>
      <c r="H11" s="86"/>
    </row>
    <row r="12" spans="1:8" ht="36" customHeight="1" x14ac:dyDescent="0.55000000000000004">
      <c r="A12" s="19">
        <f t="shared" si="0"/>
        <v>6</v>
      </c>
      <c r="B12" s="98" t="s">
        <v>193</v>
      </c>
      <c r="C12" s="96" t="s">
        <v>192</v>
      </c>
      <c r="D12" s="89" t="s">
        <v>150</v>
      </c>
      <c r="E12" s="93" t="s">
        <v>195</v>
      </c>
      <c r="F12" s="26" t="str">
        <f>IF(C12="","",VLOOKUP(D12,'（参考）コード（入力しないこと）'!$A$2:$B$45,2,FALSE))</f>
        <v>38</v>
      </c>
      <c r="H12" s="86"/>
    </row>
    <row r="13" spans="1:8" ht="36" customHeight="1" x14ac:dyDescent="0.55000000000000004">
      <c r="A13" s="19">
        <f t="shared" si="0"/>
        <v>7</v>
      </c>
      <c r="B13" s="98" t="s">
        <v>101</v>
      </c>
      <c r="C13" s="96" t="s">
        <v>15</v>
      </c>
      <c r="D13" s="89" t="s">
        <v>104</v>
      </c>
      <c r="E13" s="93" t="s">
        <v>196</v>
      </c>
      <c r="F13" s="26" t="str">
        <f>IF(C13="","",VLOOKUP(D13,'（参考）コード（入力しないこと）'!$A$2:$B$45,2,FALSE))</f>
        <v>11</v>
      </c>
      <c r="H13" s="86"/>
    </row>
    <row r="14" spans="1:8" ht="36" customHeight="1" x14ac:dyDescent="0.55000000000000004">
      <c r="A14" s="19">
        <f t="shared" si="0"/>
        <v>8</v>
      </c>
      <c r="B14" s="98" t="s">
        <v>100</v>
      </c>
      <c r="C14" s="96" t="s">
        <v>24</v>
      </c>
      <c r="D14" s="89" t="s">
        <v>114</v>
      </c>
      <c r="E14" s="93" t="s">
        <v>195</v>
      </c>
      <c r="F14" s="26" t="str">
        <f>IF(C14="","",VLOOKUP(D14,'（参考）コード（入力しないこと）'!$A$2:$B$45,2,FALSE))</f>
        <v>15</v>
      </c>
      <c r="H14" s="86"/>
    </row>
    <row r="15" spans="1:8" ht="36" customHeight="1" x14ac:dyDescent="0.55000000000000004">
      <c r="A15" s="19">
        <f t="shared" si="0"/>
        <v>9</v>
      </c>
      <c r="B15" s="98" t="s">
        <v>102</v>
      </c>
      <c r="C15" s="96" t="s">
        <v>33</v>
      </c>
      <c r="D15" s="89" t="s">
        <v>110</v>
      </c>
      <c r="E15" s="93" t="s">
        <v>195</v>
      </c>
      <c r="F15" s="26" t="str">
        <f>IF(C15="","",VLOOKUP(D15,'（参考）コード（入力しないこと）'!$A$2:$B$45,2,FALSE))</f>
        <v>12</v>
      </c>
      <c r="H15" s="86"/>
    </row>
    <row r="16" spans="1:8" ht="36" customHeight="1" x14ac:dyDescent="0.55000000000000004">
      <c r="A16" s="19">
        <f t="shared" si="0"/>
        <v>10</v>
      </c>
      <c r="B16" s="98" t="s">
        <v>103</v>
      </c>
      <c r="C16" s="96" t="s">
        <v>28</v>
      </c>
      <c r="D16" s="89" t="s">
        <v>160</v>
      </c>
      <c r="E16" s="93" t="s">
        <v>196</v>
      </c>
      <c r="F16" s="26" t="str">
        <f>IF(C16="","",VLOOKUP(D16,'（参考）コード（入力しないこと）'!$A$2:$B$45,2,FALSE))</f>
        <v>21</v>
      </c>
      <c r="H16" s="86"/>
    </row>
    <row r="17" spans="1:8" ht="36" customHeight="1" x14ac:dyDescent="0.55000000000000004">
      <c r="A17" s="19">
        <f t="shared" si="0"/>
        <v>11</v>
      </c>
      <c r="B17" s="98" t="s">
        <v>103</v>
      </c>
      <c r="C17" s="96" t="s">
        <v>28</v>
      </c>
      <c r="D17" s="89" t="s">
        <v>162</v>
      </c>
      <c r="E17" s="93" t="s">
        <v>196</v>
      </c>
      <c r="F17" s="26" t="str">
        <f>IF(C17="","",VLOOKUP(D17,'（参考）コード（入力しないこと）'!$A$2:$B$45,2,FALSE))</f>
        <v>24</v>
      </c>
      <c r="H17" s="86"/>
    </row>
    <row r="18" spans="1:8" ht="36" customHeight="1" x14ac:dyDescent="0.55000000000000004">
      <c r="A18" s="19">
        <f t="shared" si="0"/>
        <v>12</v>
      </c>
      <c r="B18" s="98"/>
      <c r="C18" s="96"/>
      <c r="D18" s="89"/>
      <c r="E18" s="93"/>
      <c r="F18" s="26" t="str">
        <f>IF(C18="","",VLOOKUP(D18,'（参考）コード（入力しないこと）'!$A$2:$B$45,2,FALSE))</f>
        <v/>
      </c>
    </row>
    <row r="19" spans="1:8" ht="36" customHeight="1" x14ac:dyDescent="0.55000000000000004">
      <c r="A19" s="19">
        <f t="shared" si="0"/>
        <v>13</v>
      </c>
      <c r="B19" s="98"/>
      <c r="C19" s="96"/>
      <c r="D19" s="89"/>
      <c r="E19" s="93"/>
      <c r="F19" s="26" t="str">
        <f>IF(C19="","",VLOOKUP(D19,'（参考）コード（入力しないこと）'!$A$2:$B$45,2,FALSE))</f>
        <v/>
      </c>
    </row>
    <row r="20" spans="1:8" ht="36" customHeight="1" x14ac:dyDescent="0.55000000000000004">
      <c r="A20" s="19">
        <f t="shared" si="0"/>
        <v>14</v>
      </c>
      <c r="B20" s="98"/>
      <c r="C20" s="96"/>
      <c r="D20" s="89"/>
      <c r="E20" s="93"/>
      <c r="F20" s="26" t="str">
        <f>IF(C20="","",VLOOKUP(D20,'（参考）コード（入力しないこと）'!$A$2:$B$45,2,FALSE))</f>
        <v/>
      </c>
    </row>
    <row r="21" spans="1:8" ht="36" customHeight="1" x14ac:dyDescent="0.55000000000000004">
      <c r="A21" s="19">
        <f t="shared" si="0"/>
        <v>15</v>
      </c>
      <c r="B21" s="98"/>
      <c r="C21" s="96"/>
      <c r="D21" s="89"/>
      <c r="E21" s="93"/>
      <c r="F21" s="26" t="str">
        <f>IF(C21="","",VLOOKUP(D21,'（参考）コード（入力しないこと）'!$A$2:$B$45,2,FALSE))</f>
        <v/>
      </c>
    </row>
    <row r="22" spans="1:8" ht="36" customHeight="1" x14ac:dyDescent="0.55000000000000004">
      <c r="A22" s="19">
        <f t="shared" si="0"/>
        <v>16</v>
      </c>
      <c r="B22" s="98"/>
      <c r="C22" s="96"/>
      <c r="D22" s="89"/>
      <c r="E22" s="93"/>
      <c r="F22" s="26" t="str">
        <f>IF(C22="","",VLOOKUP(D22,'（参考）コード（入力しないこと）'!$A$2:$B$45,2,FALSE))</f>
        <v/>
      </c>
    </row>
    <row r="23" spans="1:8" ht="36" customHeight="1" x14ac:dyDescent="0.55000000000000004">
      <c r="A23" s="19">
        <f t="shared" si="0"/>
        <v>17</v>
      </c>
      <c r="B23" s="98"/>
      <c r="C23" s="96"/>
      <c r="D23" s="89"/>
      <c r="E23" s="93"/>
      <c r="F23" s="26" t="str">
        <f>IF(C23="","",VLOOKUP(D23,'（参考）コード（入力しないこと）'!$A$2:$B$45,2,FALSE))</f>
        <v/>
      </c>
    </row>
    <row r="24" spans="1:8" ht="36" customHeight="1" x14ac:dyDescent="0.55000000000000004">
      <c r="A24" s="19">
        <f t="shared" si="0"/>
        <v>18</v>
      </c>
      <c r="B24" s="98"/>
      <c r="C24" s="96"/>
      <c r="D24" s="89"/>
      <c r="E24" s="93"/>
      <c r="F24" s="26" t="str">
        <f>IF(C24="","",VLOOKUP(D24,'（参考）コード（入力しないこと）'!$A$2:$B$45,2,FALSE))</f>
        <v/>
      </c>
    </row>
    <row r="25" spans="1:8" ht="36" customHeight="1" x14ac:dyDescent="0.55000000000000004">
      <c r="A25" s="19">
        <f t="shared" si="0"/>
        <v>19</v>
      </c>
      <c r="B25" s="98"/>
      <c r="C25" s="96"/>
      <c r="D25" s="89"/>
      <c r="E25" s="93"/>
      <c r="F25" s="26" t="str">
        <f>IF(C25="","",VLOOKUP(D25,'（参考）コード（入力しないこと）'!$A$2:$B$45,2,FALSE))</f>
        <v/>
      </c>
    </row>
    <row r="26" spans="1:8" ht="36" customHeight="1" x14ac:dyDescent="0.55000000000000004">
      <c r="A26" s="19">
        <f t="shared" si="0"/>
        <v>20</v>
      </c>
      <c r="B26" s="98"/>
      <c r="C26" s="96"/>
      <c r="D26" s="89"/>
      <c r="E26" s="93"/>
      <c r="F26" s="26" t="str">
        <f>IF(C26="","",VLOOKUP(D26,'（参考）コード（入力しないこと）'!$A$2:$B$45,2,FALSE))</f>
        <v/>
      </c>
    </row>
    <row r="27" spans="1:8" ht="36" customHeight="1" x14ac:dyDescent="0.55000000000000004">
      <c r="A27" s="19">
        <f t="shared" si="0"/>
        <v>21</v>
      </c>
      <c r="B27" s="98"/>
      <c r="C27" s="96"/>
      <c r="D27" s="89"/>
      <c r="E27" s="93"/>
      <c r="F27" s="26" t="str">
        <f>IF(C27="","",VLOOKUP(D27,'（参考）コード（入力しないこと）'!$A$2:$B$45,2,FALSE))</f>
        <v/>
      </c>
    </row>
    <row r="28" spans="1:8" ht="36" customHeight="1" x14ac:dyDescent="0.55000000000000004">
      <c r="A28" s="19">
        <f t="shared" si="0"/>
        <v>22</v>
      </c>
      <c r="B28" s="98"/>
      <c r="C28" s="96"/>
      <c r="D28" s="89"/>
      <c r="E28" s="93"/>
      <c r="F28" s="26" t="str">
        <f>IF(C28="","",VLOOKUP(D28,'（参考）コード（入力しないこと）'!$A$2:$B$45,2,FALSE))</f>
        <v/>
      </c>
    </row>
    <row r="29" spans="1:8" ht="36" customHeight="1" x14ac:dyDescent="0.55000000000000004">
      <c r="A29" s="19">
        <f t="shared" si="0"/>
        <v>23</v>
      </c>
      <c r="B29" s="98"/>
      <c r="C29" s="96"/>
      <c r="D29" s="89"/>
      <c r="E29" s="93"/>
      <c r="F29" s="26" t="str">
        <f>IF(C29="","",VLOOKUP(D29,'（参考）コード（入力しないこと）'!$A$2:$B$45,2,FALSE))</f>
        <v/>
      </c>
    </row>
    <row r="30" spans="1:8" ht="36" customHeight="1" x14ac:dyDescent="0.55000000000000004">
      <c r="A30" s="19">
        <f t="shared" si="0"/>
        <v>24</v>
      </c>
      <c r="B30" s="98"/>
      <c r="C30" s="96"/>
      <c r="D30" s="89"/>
      <c r="E30" s="93"/>
      <c r="F30" s="26" t="str">
        <f>IF(C30="","",VLOOKUP(D30,'（参考）コード（入力しないこと）'!$A$2:$B$45,2,FALSE))</f>
        <v/>
      </c>
    </row>
    <row r="31" spans="1:8" ht="36" customHeight="1" x14ac:dyDescent="0.55000000000000004">
      <c r="A31" s="19">
        <f t="shared" si="0"/>
        <v>25</v>
      </c>
      <c r="B31" s="98"/>
      <c r="C31" s="96"/>
      <c r="D31" s="89"/>
      <c r="E31" s="93"/>
      <c r="F31" s="26" t="str">
        <f>IF(C31="","",VLOOKUP(D31,'（参考）コード（入力しないこと）'!$A$2:$B$45,2,FALSE))</f>
        <v/>
      </c>
    </row>
    <row r="32" spans="1:8" ht="36" customHeight="1" x14ac:dyDescent="0.55000000000000004">
      <c r="A32" s="19">
        <f t="shared" si="0"/>
        <v>26</v>
      </c>
      <c r="B32" s="98"/>
      <c r="C32" s="96"/>
      <c r="D32" s="89"/>
      <c r="E32" s="93"/>
      <c r="F32" s="26" t="str">
        <f>IF(C32="","",VLOOKUP(D32,'（参考）コード（入力しないこと）'!$A$2:$B$45,2,FALSE))</f>
        <v/>
      </c>
    </row>
    <row r="33" spans="1:6" ht="36" customHeight="1" x14ac:dyDescent="0.55000000000000004">
      <c r="A33" s="19">
        <f t="shared" si="0"/>
        <v>27</v>
      </c>
      <c r="B33" s="98"/>
      <c r="C33" s="96"/>
      <c r="D33" s="89"/>
      <c r="E33" s="93"/>
      <c r="F33" s="26" t="str">
        <f>IF(C33="","",VLOOKUP(D33,'（参考）コード（入力しないこと）'!$A$2:$B$45,2,FALSE))</f>
        <v/>
      </c>
    </row>
    <row r="34" spans="1:6" ht="36" customHeight="1" x14ac:dyDescent="0.55000000000000004">
      <c r="A34" s="19">
        <f t="shared" si="0"/>
        <v>28</v>
      </c>
      <c r="B34" s="98"/>
      <c r="C34" s="96"/>
      <c r="D34" s="89"/>
      <c r="E34" s="93"/>
      <c r="F34" s="26" t="str">
        <f>IF(C34="","",VLOOKUP(D34,'（参考）コード（入力しないこと）'!$A$2:$B$45,2,FALSE))</f>
        <v/>
      </c>
    </row>
    <row r="35" spans="1:6" ht="36" customHeight="1" x14ac:dyDescent="0.55000000000000004">
      <c r="A35" s="19">
        <f t="shared" si="0"/>
        <v>29</v>
      </c>
      <c r="B35" s="98"/>
      <c r="C35" s="96"/>
      <c r="D35" s="89"/>
      <c r="E35" s="93"/>
      <c r="F35" s="26" t="str">
        <f>IF(C35="","",VLOOKUP(D35,'（参考）コード（入力しないこと）'!$A$2:$B$45,2,FALSE))</f>
        <v/>
      </c>
    </row>
    <row r="36" spans="1:6" ht="36" customHeight="1" x14ac:dyDescent="0.55000000000000004">
      <c r="A36" s="19">
        <f t="shared" si="0"/>
        <v>30</v>
      </c>
      <c r="B36" s="98"/>
      <c r="C36" s="96"/>
      <c r="D36" s="89"/>
      <c r="E36" s="93"/>
      <c r="F36" s="26" t="str">
        <f>IF(C36="","",VLOOKUP(D36,'（参考）コード（入力しないこと）'!$A$2:$B$45,2,FALSE))</f>
        <v/>
      </c>
    </row>
    <row r="37" spans="1:6" ht="36" customHeight="1" x14ac:dyDescent="0.55000000000000004">
      <c r="A37" s="19">
        <f t="shared" si="0"/>
        <v>31</v>
      </c>
      <c r="B37" s="98"/>
      <c r="C37" s="96"/>
      <c r="D37" s="89"/>
      <c r="E37" s="93"/>
      <c r="F37" s="26" t="str">
        <f>IF(C37="","",VLOOKUP(D37,'（参考）コード（入力しないこと）'!$A$2:$B$45,2,FALSE))</f>
        <v/>
      </c>
    </row>
    <row r="38" spans="1:6" ht="36" customHeight="1" x14ac:dyDescent="0.55000000000000004">
      <c r="A38" s="19">
        <f t="shared" si="0"/>
        <v>32</v>
      </c>
      <c r="B38" s="98"/>
      <c r="C38" s="96"/>
      <c r="D38" s="89"/>
      <c r="E38" s="93"/>
      <c r="F38" s="26" t="str">
        <f>IF(C38="","",VLOOKUP(D38,'（参考）コード（入力しないこと）'!$A$2:$B$45,2,FALSE))</f>
        <v/>
      </c>
    </row>
    <row r="39" spans="1:6" ht="36" customHeight="1" x14ac:dyDescent="0.55000000000000004">
      <c r="A39" s="19">
        <f t="shared" si="0"/>
        <v>33</v>
      </c>
      <c r="B39" s="98"/>
      <c r="C39" s="96"/>
      <c r="D39" s="89"/>
      <c r="E39" s="93"/>
      <c r="F39" s="26" t="str">
        <f>IF(C39="","",VLOOKUP(D39,'（参考）コード（入力しないこと）'!$A$2:$B$45,2,FALSE))</f>
        <v/>
      </c>
    </row>
    <row r="40" spans="1:6" ht="36" customHeight="1" x14ac:dyDescent="0.55000000000000004">
      <c r="A40" s="19">
        <f t="shared" si="0"/>
        <v>34</v>
      </c>
      <c r="B40" s="98"/>
      <c r="C40" s="96"/>
      <c r="D40" s="89"/>
      <c r="E40" s="93"/>
      <c r="F40" s="26" t="str">
        <f>IF(C40="","",VLOOKUP(D40,'（参考）コード（入力しないこと）'!$A$2:$B$45,2,FALSE))</f>
        <v/>
      </c>
    </row>
    <row r="41" spans="1:6" ht="36" customHeight="1" x14ac:dyDescent="0.55000000000000004">
      <c r="A41" s="19">
        <f t="shared" si="0"/>
        <v>35</v>
      </c>
      <c r="B41" s="98"/>
      <c r="C41" s="96"/>
      <c r="D41" s="89"/>
      <c r="E41" s="93"/>
      <c r="F41" s="26" t="str">
        <f>IF(C41="","",VLOOKUP(D41,'（参考）コード（入力しないこと）'!$A$2:$B$45,2,FALSE))</f>
        <v/>
      </c>
    </row>
    <row r="42" spans="1:6" ht="36" customHeight="1" x14ac:dyDescent="0.55000000000000004">
      <c r="A42" s="19">
        <f t="shared" si="0"/>
        <v>36</v>
      </c>
      <c r="B42" s="98"/>
      <c r="C42" s="96"/>
      <c r="D42" s="89"/>
      <c r="E42" s="93"/>
      <c r="F42" s="26" t="str">
        <f>IF(C42="","",VLOOKUP(D42,'（参考）コード（入力しないこと）'!$A$2:$B$45,2,FALSE))</f>
        <v/>
      </c>
    </row>
    <row r="43" spans="1:6" ht="36.75" hidden="1" customHeight="1" x14ac:dyDescent="0.55000000000000004">
      <c r="A43" s="19">
        <f t="shared" si="0"/>
        <v>37</v>
      </c>
      <c r="B43" s="98"/>
      <c r="C43" s="96"/>
      <c r="D43" s="89"/>
      <c r="E43" s="93"/>
      <c r="F43" s="26" t="str">
        <f>IF(C43="","",VLOOKUP(D43,'（参考）コード（入力しないこと）'!$A$2:$B$45,2,FALSE))</f>
        <v/>
      </c>
    </row>
    <row r="44" spans="1:6" ht="36.75" hidden="1" customHeight="1" x14ac:dyDescent="0.55000000000000004">
      <c r="A44" s="19">
        <f t="shared" si="0"/>
        <v>38</v>
      </c>
      <c r="B44" s="98"/>
      <c r="C44" s="96"/>
      <c r="D44" s="89"/>
      <c r="E44" s="93"/>
      <c r="F44" s="26" t="str">
        <f>IF(C44="","",VLOOKUP(D44,'（参考）コード（入力しないこと）'!$A$2:$B$45,2,FALSE))</f>
        <v/>
      </c>
    </row>
    <row r="45" spans="1:6" ht="36.75" hidden="1" customHeight="1" x14ac:dyDescent="0.55000000000000004">
      <c r="A45" s="19">
        <f t="shared" si="0"/>
        <v>39</v>
      </c>
      <c r="B45" s="98"/>
      <c r="C45" s="96"/>
      <c r="D45" s="89"/>
      <c r="E45" s="93"/>
      <c r="F45" s="26" t="str">
        <f>IF(C45="","",VLOOKUP(D45,'（参考）コード（入力しないこと）'!$A$2:$B$45,2,FALSE))</f>
        <v/>
      </c>
    </row>
    <row r="46" spans="1:6" ht="36.75" hidden="1" customHeight="1" x14ac:dyDescent="0.55000000000000004">
      <c r="A46" s="19">
        <f t="shared" si="0"/>
        <v>40</v>
      </c>
      <c r="B46" s="98"/>
      <c r="C46" s="96"/>
      <c r="D46" s="89"/>
      <c r="E46" s="93"/>
      <c r="F46" s="26" t="str">
        <f>IF(C46="","",VLOOKUP(D46,'（参考）コード（入力しないこと）'!$A$2:$B$45,2,FALSE))</f>
        <v/>
      </c>
    </row>
    <row r="47" spans="1:6" ht="36.75" hidden="1" customHeight="1" x14ac:dyDescent="0.55000000000000004">
      <c r="A47" s="19">
        <f t="shared" si="0"/>
        <v>41</v>
      </c>
      <c r="B47" s="98"/>
      <c r="C47" s="96"/>
      <c r="D47" s="89"/>
      <c r="E47" s="93"/>
      <c r="F47" s="26" t="str">
        <f>IF(C47="","",VLOOKUP(D47,'（参考）コード（入力しないこと）'!$A$2:$B$45,2,FALSE))</f>
        <v/>
      </c>
    </row>
    <row r="48" spans="1:6" ht="36.75" hidden="1" customHeight="1" x14ac:dyDescent="0.55000000000000004">
      <c r="A48" s="19">
        <f t="shared" si="0"/>
        <v>42</v>
      </c>
      <c r="B48" s="98"/>
      <c r="C48" s="96"/>
      <c r="D48" s="89"/>
      <c r="E48" s="93"/>
      <c r="F48" s="26" t="str">
        <f>IF(C48="","",VLOOKUP(D48,'（参考）コード（入力しないこと）'!$A$2:$B$45,2,FALSE))</f>
        <v/>
      </c>
    </row>
    <row r="49" spans="1:6" ht="36.75" hidden="1" customHeight="1" x14ac:dyDescent="0.55000000000000004">
      <c r="A49" s="19">
        <f t="shared" si="0"/>
        <v>43</v>
      </c>
      <c r="B49" s="98"/>
      <c r="C49" s="96"/>
      <c r="D49" s="89"/>
      <c r="E49" s="93"/>
      <c r="F49" s="26" t="str">
        <f>IF(C49="","",VLOOKUP(D49,'（参考）コード（入力しないこと）'!$A$2:$B$45,2,FALSE))</f>
        <v/>
      </c>
    </row>
    <row r="50" spans="1:6" ht="36.75" hidden="1" customHeight="1" x14ac:dyDescent="0.55000000000000004">
      <c r="A50" s="19">
        <f t="shared" si="0"/>
        <v>44</v>
      </c>
      <c r="B50" s="98"/>
      <c r="C50" s="96"/>
      <c r="D50" s="89"/>
      <c r="E50" s="93"/>
      <c r="F50" s="26" t="str">
        <f>IF(C50="","",VLOOKUP(D50,'（参考）コード（入力しないこと）'!$A$2:$B$45,2,FALSE))</f>
        <v/>
      </c>
    </row>
    <row r="51" spans="1:6" ht="36.75" hidden="1" customHeight="1" x14ac:dyDescent="0.55000000000000004">
      <c r="A51" s="19">
        <f t="shared" si="0"/>
        <v>45</v>
      </c>
      <c r="B51" s="98"/>
      <c r="C51" s="96"/>
      <c r="D51" s="89"/>
      <c r="E51" s="93"/>
      <c r="F51" s="26" t="str">
        <f>IF(C51="","",VLOOKUP(D51,'（参考）コード（入力しないこと）'!$A$2:$B$45,2,FALSE))</f>
        <v/>
      </c>
    </row>
    <row r="52" spans="1:6" ht="36.75" hidden="1" customHeight="1" x14ac:dyDescent="0.55000000000000004">
      <c r="A52" s="19">
        <f t="shared" si="0"/>
        <v>46</v>
      </c>
      <c r="B52" s="98"/>
      <c r="C52" s="96"/>
      <c r="D52" s="89"/>
      <c r="E52" s="93"/>
      <c r="F52" s="26" t="str">
        <f>IF(C52="","",VLOOKUP(D52,'（参考）コード（入力しないこと）'!$A$2:$B$45,2,FALSE))</f>
        <v/>
      </c>
    </row>
    <row r="53" spans="1:6" ht="36.75" hidden="1" customHeight="1" x14ac:dyDescent="0.55000000000000004">
      <c r="A53" s="19">
        <f t="shared" si="0"/>
        <v>47</v>
      </c>
      <c r="B53" s="98"/>
      <c r="C53" s="96"/>
      <c r="D53" s="89"/>
      <c r="E53" s="93"/>
      <c r="F53" s="26" t="str">
        <f>IF(C53="","",VLOOKUP(D53,'（参考）コード（入力しないこと）'!$A$2:$B$45,2,FALSE))</f>
        <v/>
      </c>
    </row>
    <row r="54" spans="1:6" ht="36.75" hidden="1" customHeight="1" x14ac:dyDescent="0.55000000000000004">
      <c r="A54" s="19">
        <f t="shared" si="0"/>
        <v>48</v>
      </c>
      <c r="B54" s="98"/>
      <c r="C54" s="96"/>
      <c r="D54" s="89"/>
      <c r="E54" s="93"/>
      <c r="F54" s="26" t="str">
        <f>IF(C54="","",VLOOKUP(D54,'（参考）コード（入力しないこと）'!$A$2:$B$45,2,FALSE))</f>
        <v/>
      </c>
    </row>
    <row r="55" spans="1:6" ht="36.75" hidden="1" customHeight="1" x14ac:dyDescent="0.55000000000000004">
      <c r="A55" s="19">
        <f t="shared" si="0"/>
        <v>49</v>
      </c>
      <c r="B55" s="98"/>
      <c r="C55" s="96"/>
      <c r="D55" s="89"/>
      <c r="E55" s="93"/>
      <c r="F55" s="26" t="str">
        <f>IF(C55="","",VLOOKUP(D55,'（参考）コード（入力しないこと）'!$A$2:$B$45,2,FALSE))</f>
        <v/>
      </c>
    </row>
    <row r="56" spans="1:6" ht="36.75" hidden="1" customHeight="1" x14ac:dyDescent="0.55000000000000004">
      <c r="A56" s="19">
        <f t="shared" si="0"/>
        <v>50</v>
      </c>
      <c r="B56" s="98"/>
      <c r="C56" s="96"/>
      <c r="D56" s="89"/>
      <c r="E56" s="93"/>
      <c r="F56" s="26" t="str">
        <f>IF(C56="","",VLOOKUP(D56,'（参考）コード（入力しないこと）'!$A$2:$B$45,2,FALSE))</f>
        <v/>
      </c>
    </row>
    <row r="57" spans="1:6" ht="36.75" hidden="1" customHeight="1" x14ac:dyDescent="0.55000000000000004">
      <c r="A57" s="19">
        <f t="shared" si="0"/>
        <v>51</v>
      </c>
      <c r="B57" s="98"/>
      <c r="C57" s="96"/>
      <c r="D57" s="89"/>
      <c r="E57" s="93"/>
      <c r="F57" s="26" t="str">
        <f>IF(C57="","",VLOOKUP(D57,'（参考）コード（入力しないこと）'!$A$2:$B$45,2,FALSE))</f>
        <v/>
      </c>
    </row>
    <row r="58" spans="1:6" ht="36.75" hidden="1" customHeight="1" x14ac:dyDescent="0.55000000000000004">
      <c r="A58" s="19">
        <f t="shared" si="0"/>
        <v>52</v>
      </c>
      <c r="B58" s="98"/>
      <c r="C58" s="96"/>
      <c r="D58" s="89"/>
      <c r="E58" s="93"/>
      <c r="F58" s="26" t="str">
        <f>IF(C58="","",VLOOKUP(D58,'（参考）コード（入力しないこと）'!$A$2:$B$45,2,FALSE))</f>
        <v/>
      </c>
    </row>
    <row r="59" spans="1:6" ht="36.75" hidden="1" customHeight="1" x14ac:dyDescent="0.55000000000000004">
      <c r="A59" s="19">
        <f t="shared" si="0"/>
        <v>53</v>
      </c>
      <c r="B59" s="98"/>
      <c r="C59" s="96"/>
      <c r="D59" s="89"/>
      <c r="E59" s="93"/>
      <c r="F59" s="26" t="str">
        <f>IF(C59="","",VLOOKUP(D59,'（参考）コード（入力しないこと）'!$A$2:$B$45,2,FALSE))</f>
        <v/>
      </c>
    </row>
    <row r="60" spans="1:6" ht="36.75" hidden="1" customHeight="1" x14ac:dyDescent="0.55000000000000004">
      <c r="A60" s="19">
        <f t="shared" si="0"/>
        <v>54</v>
      </c>
      <c r="B60" s="98"/>
      <c r="C60" s="96"/>
      <c r="D60" s="89"/>
      <c r="E60" s="93"/>
      <c r="F60" s="26" t="str">
        <f>IF(C60="","",VLOOKUP(D60,'（参考）コード（入力しないこと）'!$A$2:$B$45,2,FALSE))</f>
        <v/>
      </c>
    </row>
    <row r="61" spans="1:6" ht="36.75" hidden="1" customHeight="1" x14ac:dyDescent="0.55000000000000004">
      <c r="A61" s="19">
        <f t="shared" si="0"/>
        <v>55</v>
      </c>
      <c r="B61" s="98"/>
      <c r="C61" s="96"/>
      <c r="D61" s="89"/>
      <c r="E61" s="93"/>
      <c r="F61" s="26" t="str">
        <f>IF(C61="","",VLOOKUP(D61,'（参考）コード（入力しないこと）'!$A$2:$B$45,2,FALSE))</f>
        <v/>
      </c>
    </row>
    <row r="62" spans="1:6" ht="36.75" hidden="1" customHeight="1" x14ac:dyDescent="0.55000000000000004">
      <c r="A62" s="19">
        <f t="shared" si="0"/>
        <v>56</v>
      </c>
      <c r="B62" s="98"/>
      <c r="C62" s="96"/>
      <c r="D62" s="89"/>
      <c r="E62" s="93"/>
      <c r="F62" s="26" t="str">
        <f>IF(C62="","",VLOOKUP(D62,'（参考）コード（入力しないこと）'!$A$2:$B$45,2,FALSE))</f>
        <v/>
      </c>
    </row>
    <row r="63" spans="1:6" ht="36.75" hidden="1" customHeight="1" x14ac:dyDescent="0.55000000000000004">
      <c r="A63" s="19">
        <f t="shared" si="0"/>
        <v>57</v>
      </c>
      <c r="B63" s="98"/>
      <c r="C63" s="96"/>
      <c r="D63" s="89"/>
      <c r="E63" s="93"/>
      <c r="F63" s="26" t="str">
        <f>IF(C63="","",VLOOKUP(D63,'（参考）コード（入力しないこと）'!$A$2:$B$45,2,FALSE))</f>
        <v/>
      </c>
    </row>
    <row r="64" spans="1:6" ht="36.75" hidden="1" customHeight="1" x14ac:dyDescent="0.55000000000000004">
      <c r="A64" s="19">
        <f t="shared" si="0"/>
        <v>58</v>
      </c>
      <c r="B64" s="98"/>
      <c r="C64" s="96"/>
      <c r="D64" s="89"/>
      <c r="E64" s="93"/>
      <c r="F64" s="26" t="str">
        <f>IF(C64="","",VLOOKUP(D64,'（参考）コード（入力しないこと）'!$A$2:$B$45,2,FALSE))</f>
        <v/>
      </c>
    </row>
    <row r="65" spans="1:6" ht="36.75" hidden="1" customHeight="1" x14ac:dyDescent="0.55000000000000004">
      <c r="A65" s="19">
        <f t="shared" si="0"/>
        <v>59</v>
      </c>
      <c r="B65" s="98"/>
      <c r="C65" s="96"/>
      <c r="D65" s="89"/>
      <c r="E65" s="93"/>
      <c r="F65" s="26" t="str">
        <f>IF(C65="","",VLOOKUP(D65,'（参考）コード（入力しないこと）'!$A$2:$B$45,2,FALSE))</f>
        <v/>
      </c>
    </row>
    <row r="66" spans="1:6" ht="36.75" hidden="1" customHeight="1" x14ac:dyDescent="0.55000000000000004">
      <c r="A66" s="19">
        <f t="shared" si="0"/>
        <v>60</v>
      </c>
      <c r="B66" s="98"/>
      <c r="C66" s="96"/>
      <c r="D66" s="89"/>
      <c r="E66" s="93"/>
      <c r="F66" s="26" t="str">
        <f>IF(C66="","",VLOOKUP(D66,'（参考）コード（入力しないこと）'!$A$2:$B$45,2,FALSE))</f>
        <v/>
      </c>
    </row>
    <row r="67" spans="1:6" ht="36.75" hidden="1" customHeight="1" x14ac:dyDescent="0.55000000000000004">
      <c r="A67" s="19">
        <f t="shared" si="0"/>
        <v>61</v>
      </c>
      <c r="B67" s="98"/>
      <c r="C67" s="96"/>
      <c r="D67" s="89"/>
      <c r="E67" s="93"/>
      <c r="F67" s="26" t="str">
        <f>IF(C67="","",VLOOKUP(D67,'（参考）コード（入力しないこと）'!$A$2:$B$45,2,FALSE))</f>
        <v/>
      </c>
    </row>
    <row r="68" spans="1:6" ht="36.75" hidden="1" customHeight="1" x14ac:dyDescent="0.55000000000000004">
      <c r="A68" s="19">
        <f t="shared" si="0"/>
        <v>62</v>
      </c>
      <c r="B68" s="98"/>
      <c r="C68" s="96"/>
      <c r="D68" s="89"/>
      <c r="E68" s="93"/>
      <c r="F68" s="26" t="str">
        <f>IF(C68="","",VLOOKUP(D68,'（参考）コード（入力しないこと）'!$A$2:$B$45,2,FALSE))</f>
        <v/>
      </c>
    </row>
    <row r="69" spans="1:6" ht="36.75" hidden="1" customHeight="1" x14ac:dyDescent="0.55000000000000004">
      <c r="A69" s="19">
        <f t="shared" si="0"/>
        <v>63</v>
      </c>
      <c r="B69" s="98"/>
      <c r="C69" s="96"/>
      <c r="D69" s="89"/>
      <c r="E69" s="93"/>
      <c r="F69" s="26" t="str">
        <f>IF(C69="","",VLOOKUP(D69,'（参考）コード（入力しないこと）'!$A$2:$B$45,2,FALSE))</f>
        <v/>
      </c>
    </row>
    <row r="70" spans="1:6" ht="36.75" hidden="1" customHeight="1" x14ac:dyDescent="0.55000000000000004">
      <c r="A70" s="19">
        <f t="shared" si="0"/>
        <v>64</v>
      </c>
      <c r="B70" s="98"/>
      <c r="C70" s="96"/>
      <c r="D70" s="89"/>
      <c r="E70" s="93"/>
      <c r="F70" s="26" t="str">
        <f>IF(C70="","",VLOOKUP(D70,'（参考）コード（入力しないこと）'!$A$2:$B$45,2,FALSE))</f>
        <v/>
      </c>
    </row>
    <row r="71" spans="1:6" ht="36.75" hidden="1" customHeight="1" x14ac:dyDescent="0.55000000000000004">
      <c r="A71" s="19">
        <f t="shared" si="0"/>
        <v>65</v>
      </c>
      <c r="B71" s="98"/>
      <c r="C71" s="96"/>
      <c r="D71" s="89"/>
      <c r="E71" s="93"/>
      <c r="F71" s="26" t="str">
        <f>IF(C71="","",VLOOKUP(D71,'（参考）コード（入力しないこと）'!$A$2:$B$45,2,FALSE))</f>
        <v/>
      </c>
    </row>
    <row r="72" spans="1:6" ht="36.75" hidden="1" customHeight="1" x14ac:dyDescent="0.55000000000000004">
      <c r="A72" s="19">
        <f t="shared" si="0"/>
        <v>66</v>
      </c>
      <c r="B72" s="98"/>
      <c r="C72" s="96"/>
      <c r="D72" s="89"/>
      <c r="E72" s="93"/>
      <c r="F72" s="26" t="str">
        <f>IF(C72="","",VLOOKUP(D72,'（参考）コード（入力しないこと）'!$A$2:$B$45,2,FALSE))</f>
        <v/>
      </c>
    </row>
    <row r="73" spans="1:6" ht="36.75" hidden="1" customHeight="1" x14ac:dyDescent="0.55000000000000004">
      <c r="A73" s="19">
        <f t="shared" ref="A73:A106" si="1">A72+1</f>
        <v>67</v>
      </c>
      <c r="B73" s="98"/>
      <c r="C73" s="96"/>
      <c r="D73" s="89"/>
      <c r="E73" s="93"/>
      <c r="F73" s="26" t="str">
        <f>IF(C73="","",VLOOKUP(D73,'（参考）コード（入力しないこと）'!$A$2:$B$45,2,FALSE))</f>
        <v/>
      </c>
    </row>
    <row r="74" spans="1:6" ht="36.75" hidden="1" customHeight="1" x14ac:dyDescent="0.55000000000000004">
      <c r="A74" s="19">
        <f t="shared" si="1"/>
        <v>68</v>
      </c>
      <c r="B74" s="98"/>
      <c r="C74" s="96"/>
      <c r="D74" s="89"/>
      <c r="E74" s="93"/>
      <c r="F74" s="26" t="str">
        <f>IF(C74="","",VLOOKUP(D74,'（参考）コード（入力しないこと）'!$A$2:$B$45,2,FALSE))</f>
        <v/>
      </c>
    </row>
    <row r="75" spans="1:6" ht="36.75" hidden="1" customHeight="1" x14ac:dyDescent="0.55000000000000004">
      <c r="A75" s="19">
        <f t="shared" si="1"/>
        <v>69</v>
      </c>
      <c r="B75" s="98"/>
      <c r="C75" s="96"/>
      <c r="D75" s="89"/>
      <c r="E75" s="93"/>
      <c r="F75" s="26" t="str">
        <f>IF(C75="","",VLOOKUP(D75,'（参考）コード（入力しないこと）'!$A$2:$B$45,2,FALSE))</f>
        <v/>
      </c>
    </row>
    <row r="76" spans="1:6" ht="36.75" hidden="1" customHeight="1" x14ac:dyDescent="0.55000000000000004">
      <c r="A76" s="19">
        <f t="shared" si="1"/>
        <v>70</v>
      </c>
      <c r="B76" s="98"/>
      <c r="C76" s="96"/>
      <c r="D76" s="89"/>
      <c r="E76" s="93"/>
      <c r="F76" s="26" t="str">
        <f>IF(C76="","",VLOOKUP(D76,'（参考）コード（入力しないこと）'!$A$2:$B$45,2,FALSE))</f>
        <v/>
      </c>
    </row>
    <row r="77" spans="1:6" ht="36.75" hidden="1" customHeight="1" x14ac:dyDescent="0.55000000000000004">
      <c r="A77" s="19">
        <f t="shared" si="1"/>
        <v>71</v>
      </c>
      <c r="B77" s="98"/>
      <c r="C77" s="96"/>
      <c r="D77" s="89"/>
      <c r="E77" s="93"/>
      <c r="F77" s="26" t="str">
        <f>IF(C77="","",VLOOKUP(D77,'（参考）コード（入力しないこと）'!$A$2:$B$45,2,FALSE))</f>
        <v/>
      </c>
    </row>
    <row r="78" spans="1:6" ht="36.75" hidden="1" customHeight="1" x14ac:dyDescent="0.55000000000000004">
      <c r="A78" s="19">
        <f t="shared" si="1"/>
        <v>72</v>
      </c>
      <c r="B78" s="98"/>
      <c r="C78" s="96"/>
      <c r="D78" s="89"/>
      <c r="E78" s="93"/>
      <c r="F78" s="26" t="str">
        <f>IF(C78="","",VLOOKUP(D78,'（参考）コード（入力しないこと）'!$A$2:$B$45,2,FALSE))</f>
        <v/>
      </c>
    </row>
    <row r="79" spans="1:6" ht="36.75" hidden="1" customHeight="1" x14ac:dyDescent="0.55000000000000004">
      <c r="A79" s="19">
        <f t="shared" si="1"/>
        <v>73</v>
      </c>
      <c r="B79" s="98"/>
      <c r="C79" s="96"/>
      <c r="D79" s="89"/>
      <c r="E79" s="93"/>
      <c r="F79" s="26" t="str">
        <f>IF(C79="","",VLOOKUP(D79,'（参考）コード（入力しないこと）'!$A$2:$B$45,2,FALSE))</f>
        <v/>
      </c>
    </row>
    <row r="80" spans="1:6" ht="36.75" hidden="1" customHeight="1" x14ac:dyDescent="0.55000000000000004">
      <c r="A80" s="19">
        <f t="shared" si="1"/>
        <v>74</v>
      </c>
      <c r="B80" s="98"/>
      <c r="C80" s="96"/>
      <c r="D80" s="89"/>
      <c r="E80" s="93"/>
      <c r="F80" s="26" t="str">
        <f>IF(C80="","",VLOOKUP(D80,'（参考）コード（入力しないこと）'!$A$2:$B$45,2,FALSE))</f>
        <v/>
      </c>
    </row>
    <row r="81" spans="1:6" ht="36.75" hidden="1" customHeight="1" x14ac:dyDescent="0.55000000000000004">
      <c r="A81" s="19">
        <f t="shared" si="1"/>
        <v>75</v>
      </c>
      <c r="B81" s="98"/>
      <c r="C81" s="96"/>
      <c r="D81" s="89"/>
      <c r="E81" s="93"/>
      <c r="F81" s="26" t="str">
        <f>IF(C81="","",VLOOKUP(D81,'（参考）コード（入力しないこと）'!$A$2:$B$45,2,FALSE))</f>
        <v/>
      </c>
    </row>
    <row r="82" spans="1:6" ht="36.75" hidden="1" customHeight="1" x14ac:dyDescent="0.55000000000000004">
      <c r="A82" s="19">
        <f t="shared" si="1"/>
        <v>76</v>
      </c>
      <c r="B82" s="98"/>
      <c r="C82" s="96"/>
      <c r="D82" s="89"/>
      <c r="E82" s="93"/>
      <c r="F82" s="26" t="str">
        <f>IF(C82="","",VLOOKUP(D82,'（参考）コード（入力しないこと）'!$A$2:$B$45,2,FALSE))</f>
        <v/>
      </c>
    </row>
    <row r="83" spans="1:6" ht="36.75" hidden="1" customHeight="1" x14ac:dyDescent="0.55000000000000004">
      <c r="A83" s="19">
        <f t="shared" si="1"/>
        <v>77</v>
      </c>
      <c r="B83" s="98"/>
      <c r="C83" s="96"/>
      <c r="D83" s="89"/>
      <c r="E83" s="93"/>
      <c r="F83" s="26" t="str">
        <f>IF(C83="","",VLOOKUP(D83,'（参考）コード（入力しないこと）'!$A$2:$B$45,2,FALSE))</f>
        <v/>
      </c>
    </row>
    <row r="84" spans="1:6" ht="36.75" hidden="1" customHeight="1" x14ac:dyDescent="0.55000000000000004">
      <c r="A84" s="19">
        <f t="shared" si="1"/>
        <v>78</v>
      </c>
      <c r="B84" s="98"/>
      <c r="C84" s="96"/>
      <c r="D84" s="89"/>
      <c r="E84" s="93"/>
      <c r="F84" s="26" t="str">
        <f>IF(C84="","",VLOOKUP(D84,'（参考）コード（入力しないこと）'!$A$2:$B$45,2,FALSE))</f>
        <v/>
      </c>
    </row>
    <row r="85" spans="1:6" ht="36.75" hidden="1" customHeight="1" x14ac:dyDescent="0.55000000000000004">
      <c r="A85" s="19">
        <f t="shared" si="1"/>
        <v>79</v>
      </c>
      <c r="B85" s="98"/>
      <c r="C85" s="96"/>
      <c r="D85" s="89"/>
      <c r="E85" s="93"/>
      <c r="F85" s="26" t="str">
        <f>IF(C85="","",VLOOKUP(D85,'（参考）コード（入力しないこと）'!$A$2:$B$45,2,FALSE))</f>
        <v/>
      </c>
    </row>
    <row r="86" spans="1:6" ht="36.75" hidden="1" customHeight="1" x14ac:dyDescent="0.55000000000000004">
      <c r="A86" s="19">
        <f t="shared" si="1"/>
        <v>80</v>
      </c>
      <c r="B86" s="98"/>
      <c r="C86" s="96"/>
      <c r="D86" s="89"/>
      <c r="E86" s="93"/>
      <c r="F86" s="26" t="str">
        <f>IF(C86="","",VLOOKUP(D86,'（参考）コード（入力しないこと）'!$A$2:$B$45,2,FALSE))</f>
        <v/>
      </c>
    </row>
    <row r="87" spans="1:6" ht="36.75" hidden="1" customHeight="1" x14ac:dyDescent="0.55000000000000004">
      <c r="A87" s="19">
        <f t="shared" si="1"/>
        <v>81</v>
      </c>
      <c r="B87" s="98"/>
      <c r="C87" s="96"/>
      <c r="D87" s="89"/>
      <c r="E87" s="93"/>
      <c r="F87" s="26" t="str">
        <f>IF(C87="","",VLOOKUP(D87,'（参考）コード（入力しないこと）'!$A$2:$B$45,2,FALSE))</f>
        <v/>
      </c>
    </row>
    <row r="88" spans="1:6" ht="36.75" hidden="1" customHeight="1" x14ac:dyDescent="0.55000000000000004">
      <c r="A88" s="19">
        <f t="shared" si="1"/>
        <v>82</v>
      </c>
      <c r="B88" s="98"/>
      <c r="C88" s="96"/>
      <c r="D88" s="89"/>
      <c r="E88" s="93"/>
      <c r="F88" s="26" t="str">
        <f>IF(C88="","",VLOOKUP(D88,'（参考）コード（入力しないこと）'!$A$2:$B$45,2,FALSE))</f>
        <v/>
      </c>
    </row>
    <row r="89" spans="1:6" ht="36.75" hidden="1" customHeight="1" x14ac:dyDescent="0.55000000000000004">
      <c r="A89" s="19">
        <f t="shared" si="1"/>
        <v>83</v>
      </c>
      <c r="B89" s="98"/>
      <c r="C89" s="96"/>
      <c r="D89" s="89"/>
      <c r="E89" s="93"/>
      <c r="F89" s="26" t="str">
        <f>IF(C89="","",VLOOKUP(D89,'（参考）コード（入力しないこと）'!$A$2:$B$45,2,FALSE))</f>
        <v/>
      </c>
    </row>
    <row r="90" spans="1:6" ht="36.75" hidden="1" customHeight="1" x14ac:dyDescent="0.55000000000000004">
      <c r="A90" s="19">
        <f t="shared" si="1"/>
        <v>84</v>
      </c>
      <c r="B90" s="98"/>
      <c r="C90" s="96"/>
      <c r="D90" s="89"/>
      <c r="E90" s="93"/>
      <c r="F90" s="26" t="str">
        <f>IF(C90="","",VLOOKUP(D90,'（参考）コード（入力しないこと）'!$A$2:$B$45,2,FALSE))</f>
        <v/>
      </c>
    </row>
    <row r="91" spans="1:6" ht="36.75" hidden="1" customHeight="1" x14ac:dyDescent="0.55000000000000004">
      <c r="A91" s="19">
        <f t="shared" si="1"/>
        <v>85</v>
      </c>
      <c r="B91" s="98"/>
      <c r="C91" s="96"/>
      <c r="D91" s="89"/>
      <c r="E91" s="93"/>
      <c r="F91" s="26" t="str">
        <f>IF(C91="","",VLOOKUP(D91,'（参考）コード（入力しないこと）'!$A$2:$B$45,2,FALSE))</f>
        <v/>
      </c>
    </row>
    <row r="92" spans="1:6" ht="36.75" hidden="1" customHeight="1" x14ac:dyDescent="0.55000000000000004">
      <c r="A92" s="19">
        <f t="shared" si="1"/>
        <v>86</v>
      </c>
      <c r="B92" s="98"/>
      <c r="C92" s="96"/>
      <c r="D92" s="89"/>
      <c r="E92" s="93"/>
      <c r="F92" s="26" t="str">
        <f>IF(C92="","",VLOOKUP(D92,'（参考）コード（入力しないこと）'!$A$2:$B$45,2,FALSE))</f>
        <v/>
      </c>
    </row>
    <row r="93" spans="1:6" ht="36.75" hidden="1" customHeight="1" x14ac:dyDescent="0.55000000000000004">
      <c r="A93" s="19">
        <f t="shared" si="1"/>
        <v>87</v>
      </c>
      <c r="B93" s="98"/>
      <c r="C93" s="96"/>
      <c r="D93" s="89"/>
      <c r="E93" s="93"/>
      <c r="F93" s="26" t="str">
        <f>IF(C93="","",VLOOKUP(D93,'（参考）コード（入力しないこと）'!$A$2:$B$45,2,FALSE))</f>
        <v/>
      </c>
    </row>
    <row r="94" spans="1:6" ht="36.75" hidden="1" customHeight="1" x14ac:dyDescent="0.55000000000000004">
      <c r="A94" s="19">
        <f t="shared" si="1"/>
        <v>88</v>
      </c>
      <c r="B94" s="98"/>
      <c r="C94" s="96"/>
      <c r="D94" s="89"/>
      <c r="E94" s="93"/>
      <c r="F94" s="26" t="str">
        <f>IF(C94="","",VLOOKUP(D94,'（参考）コード（入力しないこと）'!$A$2:$B$45,2,FALSE))</f>
        <v/>
      </c>
    </row>
    <row r="95" spans="1:6" ht="36.75" hidden="1" customHeight="1" x14ac:dyDescent="0.55000000000000004">
      <c r="A95" s="19">
        <f t="shared" si="1"/>
        <v>89</v>
      </c>
      <c r="B95" s="98"/>
      <c r="C95" s="96"/>
      <c r="D95" s="89"/>
      <c r="E95" s="93"/>
      <c r="F95" s="26" t="str">
        <f>IF(C95="","",VLOOKUP(D95,'（参考）コード（入力しないこと）'!$A$2:$B$45,2,FALSE))</f>
        <v/>
      </c>
    </row>
    <row r="96" spans="1:6" ht="36.75" hidden="1" customHeight="1" x14ac:dyDescent="0.55000000000000004">
      <c r="A96" s="19">
        <f t="shared" si="1"/>
        <v>90</v>
      </c>
      <c r="B96" s="98"/>
      <c r="C96" s="96"/>
      <c r="D96" s="89"/>
      <c r="E96" s="93"/>
      <c r="F96" s="26" t="str">
        <f>IF(C96="","",VLOOKUP(D96,'（参考）コード（入力しないこと）'!$A$2:$B$45,2,FALSE))</f>
        <v/>
      </c>
    </row>
    <row r="97" spans="1:6" ht="36.75" hidden="1" customHeight="1" x14ac:dyDescent="0.55000000000000004">
      <c r="A97" s="19">
        <f t="shared" si="1"/>
        <v>91</v>
      </c>
      <c r="B97" s="98"/>
      <c r="C97" s="96"/>
      <c r="D97" s="89"/>
      <c r="E97" s="93"/>
      <c r="F97" s="26" t="str">
        <f>IF(C97="","",VLOOKUP(D97,'（参考）コード（入力しないこと）'!$A$2:$B$45,2,FALSE))</f>
        <v/>
      </c>
    </row>
    <row r="98" spans="1:6" ht="36.75" hidden="1" customHeight="1" x14ac:dyDescent="0.55000000000000004">
      <c r="A98" s="19">
        <f t="shared" si="1"/>
        <v>92</v>
      </c>
      <c r="B98" s="98"/>
      <c r="C98" s="96"/>
      <c r="D98" s="89"/>
      <c r="E98" s="93"/>
      <c r="F98" s="26" t="str">
        <f>IF(C98="","",VLOOKUP(D98,'（参考）コード（入力しないこと）'!$A$2:$B$45,2,FALSE))</f>
        <v/>
      </c>
    </row>
    <row r="99" spans="1:6" ht="36.75" hidden="1" customHeight="1" x14ac:dyDescent="0.55000000000000004">
      <c r="A99" s="19">
        <f t="shared" si="1"/>
        <v>93</v>
      </c>
      <c r="B99" s="98"/>
      <c r="C99" s="96"/>
      <c r="D99" s="89"/>
      <c r="E99" s="93"/>
      <c r="F99" s="26" t="str">
        <f>IF(C99="","",VLOOKUP(D99,'（参考）コード（入力しないこと）'!$A$2:$B$45,2,FALSE))</f>
        <v/>
      </c>
    </row>
    <row r="100" spans="1:6" ht="36.75" hidden="1" customHeight="1" x14ac:dyDescent="0.55000000000000004">
      <c r="A100" s="19">
        <f t="shared" si="1"/>
        <v>94</v>
      </c>
      <c r="B100" s="98"/>
      <c r="C100" s="96"/>
      <c r="D100" s="89"/>
      <c r="E100" s="93"/>
      <c r="F100" s="26" t="str">
        <f>IF(C100="","",VLOOKUP(D100,'（参考）コード（入力しないこと）'!$A$2:$B$45,2,FALSE))</f>
        <v/>
      </c>
    </row>
    <row r="101" spans="1:6" ht="36.75" hidden="1" customHeight="1" x14ac:dyDescent="0.55000000000000004">
      <c r="A101" s="19">
        <f t="shared" si="1"/>
        <v>95</v>
      </c>
      <c r="B101" s="98"/>
      <c r="C101" s="96"/>
      <c r="D101" s="89"/>
      <c r="E101" s="93"/>
      <c r="F101" s="26" t="str">
        <f>IF(C101="","",VLOOKUP(D101,'（参考）コード（入力しないこと）'!$A$2:$B$45,2,FALSE))</f>
        <v/>
      </c>
    </row>
    <row r="102" spans="1:6" ht="36.75" hidden="1" customHeight="1" x14ac:dyDescent="0.55000000000000004">
      <c r="A102" s="19">
        <f t="shared" si="1"/>
        <v>96</v>
      </c>
      <c r="B102" s="98"/>
      <c r="C102" s="96"/>
      <c r="D102" s="89"/>
      <c r="E102" s="93"/>
      <c r="F102" s="26" t="str">
        <f>IF(C102="","",VLOOKUP(D102,'（参考）コード（入力しないこと）'!$A$2:$B$45,2,FALSE))</f>
        <v/>
      </c>
    </row>
    <row r="103" spans="1:6" ht="36.75" hidden="1" customHeight="1" x14ac:dyDescent="0.55000000000000004">
      <c r="A103" s="19">
        <f t="shared" si="1"/>
        <v>97</v>
      </c>
      <c r="B103" s="98"/>
      <c r="C103" s="96"/>
      <c r="D103" s="89"/>
      <c r="E103" s="93"/>
      <c r="F103" s="26" t="str">
        <f>IF(C103="","",VLOOKUP(D103,'（参考）コード（入力しないこと）'!$A$2:$B$45,2,FALSE))</f>
        <v/>
      </c>
    </row>
    <row r="104" spans="1:6" ht="36.75" hidden="1" customHeight="1" x14ac:dyDescent="0.55000000000000004">
      <c r="A104" s="19">
        <f t="shared" si="1"/>
        <v>98</v>
      </c>
      <c r="B104" s="98"/>
      <c r="C104" s="96"/>
      <c r="D104" s="89"/>
      <c r="E104" s="93"/>
      <c r="F104" s="26" t="str">
        <f>IF(C104="","",VLOOKUP(D104,'（参考）コード（入力しないこと）'!$A$2:$B$45,2,FALSE))</f>
        <v/>
      </c>
    </row>
    <row r="105" spans="1:6" ht="36.75" hidden="1" customHeight="1" x14ac:dyDescent="0.55000000000000004">
      <c r="A105" s="19">
        <f t="shared" si="1"/>
        <v>99</v>
      </c>
      <c r="B105" s="98"/>
      <c r="C105" s="96"/>
      <c r="D105" s="89"/>
      <c r="E105" s="93"/>
      <c r="F105" s="26" t="str">
        <f>IF(C105="","",VLOOKUP(D105,'（参考）コード（入力しないこと）'!$A$2:$B$45,2,FALSE))</f>
        <v/>
      </c>
    </row>
    <row r="106" spans="1:6" ht="36.75" hidden="1" customHeight="1" x14ac:dyDescent="0.55000000000000004">
      <c r="A106" s="19">
        <f t="shared" si="1"/>
        <v>100</v>
      </c>
      <c r="B106" s="98"/>
      <c r="C106" s="96"/>
      <c r="D106" s="89"/>
      <c r="E106" s="93"/>
      <c r="F106" s="26" t="str">
        <f>IF(C106="","",VLOOKUP(D106,'（参考）コード（入力しないこと）'!$A$2:$B$45,2,FALSE))</f>
        <v/>
      </c>
    </row>
    <row r="107" spans="1:6" ht="22.5" x14ac:dyDescent="0.55000000000000004">
      <c r="A107" s="23"/>
      <c r="E107" s="28"/>
    </row>
    <row r="109" spans="1:6" ht="12.75" customHeight="1" x14ac:dyDescent="0.55000000000000004">
      <c r="A109" s="23"/>
      <c r="E109" s="29"/>
    </row>
    <row r="110" spans="1:6" x14ac:dyDescent="0.55000000000000004">
      <c r="E110" s="30"/>
    </row>
    <row r="111" spans="1:6" x14ac:dyDescent="0.55000000000000004">
      <c r="E111" s="30"/>
    </row>
    <row r="112" spans="1:6" x14ac:dyDescent="0.55000000000000004">
      <c r="E112" s="30"/>
    </row>
    <row r="113" spans="5:5" x14ac:dyDescent="0.55000000000000004">
      <c r="E113" s="30"/>
    </row>
    <row r="114" spans="5:5" x14ac:dyDescent="0.55000000000000004">
      <c r="E114" s="30"/>
    </row>
    <row r="115" spans="5:5" x14ac:dyDescent="0.55000000000000004">
      <c r="E115" s="30"/>
    </row>
    <row r="116" spans="5:5" x14ac:dyDescent="0.55000000000000004">
      <c r="E116" s="30"/>
    </row>
    <row r="117" spans="5:5" x14ac:dyDescent="0.55000000000000004">
      <c r="E117" s="30"/>
    </row>
    <row r="118" spans="5:5" x14ac:dyDescent="0.55000000000000004">
      <c r="E118" s="30"/>
    </row>
  </sheetData>
  <mergeCells count="2">
    <mergeCell ref="A2:D2"/>
    <mergeCell ref="E2:F2"/>
  </mergeCells>
  <phoneticPr fontId="2" type="Hiragana"/>
  <dataValidations count="1">
    <dataValidation type="list" allowBlank="1" showInputMessage="1" showErrorMessage="1" sqref="E7:E106" xr:uid="{5B20AB37-18B8-40A5-8747-698E2DB6B8FB}">
      <formula1>"令和６年12月,令和７年１月,令和７年２月,令和７年３月"</formula1>
    </dataValidation>
  </dataValidations>
  <pageMargins left="0.39370078740157483" right="0.39370078740157483" top="0.59055118110236227" bottom="0.39370078740157483" header="0.31496062992125984" footer="0.31496062992125984"/>
  <pageSetup paperSize="9" scale="50" fitToHeight="0" orientation="portrait" cellComments="asDisplayed" r:id="rId1"/>
  <headerFooter>
    <oddHeader>&amp;R&amp;16（添付資料）</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72F953D-709E-437D-9E1F-977C4F044211}">
          <x14:formula1>
            <xm:f>'（参考）コード（入力しないこと）'!$A$2:$A$45</xm:f>
          </x14:formula1>
          <xm:sqref>D7:D106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Y49"/>
  <sheetViews>
    <sheetView showGridLines="0" topLeftCell="A7" zoomScale="85" zoomScaleNormal="85" workbookViewId="0">
      <selection activeCell="AN11" sqref="AN11"/>
    </sheetView>
  </sheetViews>
  <sheetFormatPr defaultColWidth="9" defaultRowHeight="13" x14ac:dyDescent="0.55000000000000004"/>
  <cols>
    <col min="1" max="8" width="3.08203125" style="33" customWidth="1"/>
    <col min="9" max="39" width="2.5" style="33" customWidth="1"/>
    <col min="40" max="40" width="7" style="33" customWidth="1"/>
    <col min="41" max="41" width="9" style="33" customWidth="1"/>
    <col min="42" max="43" width="23.58203125" style="33" bestFit="1" customWidth="1"/>
    <col min="44" max="47" width="13.75" style="33" bestFit="1" customWidth="1"/>
    <col min="48" max="48" width="18.5" style="33" bestFit="1" customWidth="1"/>
    <col min="49" max="49" width="9.08203125" style="33" bestFit="1" customWidth="1"/>
    <col min="50" max="50" width="6.58203125" style="33" bestFit="1" customWidth="1"/>
    <col min="51" max="51" width="55.25" style="33" bestFit="1" customWidth="1"/>
    <col min="52" max="52" width="9" style="33" customWidth="1"/>
    <col min="53" max="16384" width="9" style="33"/>
  </cols>
  <sheetData>
    <row r="1" spans="1:39" ht="28.5" customHeight="1" x14ac:dyDescent="0.55000000000000004">
      <c r="A1" s="116" t="s">
        <v>42</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42"/>
    </row>
    <row r="2" spans="1:39" s="34" customFormat="1" ht="28.5" customHeight="1" x14ac:dyDescent="0.55000000000000004">
      <c r="A2" s="36"/>
      <c r="B2" s="36"/>
      <c r="C2" s="36"/>
    </row>
    <row r="3" spans="1:39" s="34" customFormat="1" ht="28.5" customHeight="1" x14ac:dyDescent="0.55000000000000004">
      <c r="AC3" s="60"/>
      <c r="AD3" s="60"/>
      <c r="AE3" s="63"/>
      <c r="AF3" s="63"/>
      <c r="AH3" s="63"/>
      <c r="AI3" s="63"/>
      <c r="AK3" s="67" t="s">
        <v>197</v>
      </c>
      <c r="AL3" s="63"/>
    </row>
    <row r="4" spans="1:39" s="34" customFormat="1" ht="28.5" customHeight="1" x14ac:dyDescent="0.55000000000000004">
      <c r="A4" s="34" t="s">
        <v>43</v>
      </c>
      <c r="V4" s="57"/>
    </row>
    <row r="5" spans="1:39" ht="28.5" customHeight="1" x14ac:dyDescent="0.55000000000000004">
      <c r="E5" s="48"/>
      <c r="V5" s="58"/>
    </row>
    <row r="6" spans="1:39" ht="25.5" customHeight="1" x14ac:dyDescent="0.55000000000000004">
      <c r="A6" s="118" t="s">
        <v>32</v>
      </c>
      <c r="B6" s="119"/>
      <c r="C6" s="119"/>
      <c r="D6" s="119"/>
      <c r="E6" s="119"/>
      <c r="F6" s="120"/>
      <c r="G6" s="121" t="s">
        <v>65</v>
      </c>
      <c r="H6" s="122"/>
      <c r="I6" s="122"/>
      <c r="J6" s="122"/>
      <c r="K6" s="55" t="s">
        <v>54</v>
      </c>
      <c r="L6" s="122" t="s">
        <v>67</v>
      </c>
      <c r="M6" s="122"/>
      <c r="N6" s="122"/>
      <c r="O6" s="122"/>
      <c r="P6" s="122"/>
      <c r="Q6" s="122"/>
      <c r="R6" s="123"/>
      <c r="S6" s="124"/>
      <c r="T6" s="124"/>
      <c r="U6" s="124"/>
      <c r="V6" s="125"/>
      <c r="W6" s="126"/>
      <c r="X6" s="126"/>
      <c r="Y6" s="126"/>
      <c r="Z6" s="59"/>
      <c r="AA6" s="125"/>
      <c r="AB6" s="126"/>
      <c r="AC6" s="126"/>
      <c r="AD6" s="126"/>
      <c r="AE6" s="126"/>
      <c r="AF6" s="59"/>
      <c r="AG6" s="125"/>
      <c r="AH6" s="127"/>
      <c r="AI6" s="127"/>
      <c r="AJ6" s="127"/>
      <c r="AK6" s="127"/>
      <c r="AL6" s="127"/>
    </row>
    <row r="7" spans="1:39" ht="22" customHeight="1" x14ac:dyDescent="0.55000000000000004">
      <c r="A7" s="37"/>
      <c r="B7" s="43"/>
      <c r="C7" s="43"/>
      <c r="D7" s="128" t="s">
        <v>51</v>
      </c>
      <c r="E7" s="129"/>
      <c r="F7" s="129"/>
      <c r="G7" s="130" t="s">
        <v>66</v>
      </c>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2"/>
    </row>
    <row r="8" spans="1:39" ht="39" customHeight="1" x14ac:dyDescent="0.55000000000000004">
      <c r="A8" s="163" t="s">
        <v>44</v>
      </c>
      <c r="B8" s="164"/>
      <c r="C8" s="164"/>
      <c r="D8" s="164"/>
      <c r="E8" s="164"/>
      <c r="F8" s="165"/>
      <c r="G8" s="133" t="s">
        <v>72</v>
      </c>
      <c r="H8" s="134"/>
      <c r="I8" s="134"/>
      <c r="J8" s="134"/>
      <c r="K8" s="134"/>
      <c r="L8" s="134"/>
      <c r="M8" s="134"/>
      <c r="N8" s="134"/>
      <c r="O8" s="134"/>
      <c r="P8" s="134"/>
      <c r="Q8" s="134"/>
      <c r="R8" s="134"/>
      <c r="S8" s="134"/>
      <c r="T8" s="134"/>
      <c r="U8" s="135"/>
      <c r="V8" s="135"/>
      <c r="W8" s="135"/>
      <c r="X8" s="135"/>
      <c r="Y8" s="135"/>
      <c r="Z8" s="135"/>
      <c r="AA8" s="135"/>
      <c r="AB8" s="135"/>
      <c r="AC8" s="135"/>
      <c r="AD8" s="135"/>
      <c r="AE8" s="135"/>
      <c r="AF8" s="135"/>
      <c r="AG8" s="135"/>
      <c r="AH8" s="135"/>
      <c r="AI8" s="135"/>
      <c r="AJ8" s="135"/>
      <c r="AK8" s="135"/>
      <c r="AL8" s="136"/>
    </row>
    <row r="9" spans="1:39" ht="39" customHeight="1" x14ac:dyDescent="0.55000000000000004">
      <c r="A9" s="166"/>
      <c r="B9" s="167"/>
      <c r="C9" s="167"/>
      <c r="D9" s="167"/>
      <c r="E9" s="167"/>
      <c r="F9" s="168"/>
      <c r="G9" s="137"/>
      <c r="H9" s="138"/>
      <c r="I9" s="138"/>
      <c r="J9" s="138"/>
      <c r="K9" s="138"/>
      <c r="L9" s="138"/>
      <c r="M9" s="138"/>
      <c r="N9" s="138"/>
      <c r="O9" s="138"/>
      <c r="P9" s="138"/>
      <c r="Q9" s="138"/>
      <c r="R9" s="138"/>
      <c r="S9" s="138"/>
      <c r="T9" s="139"/>
      <c r="U9" s="140" t="s">
        <v>56</v>
      </c>
      <c r="V9" s="141"/>
      <c r="W9" s="141"/>
      <c r="X9" s="141"/>
      <c r="Y9" s="142"/>
      <c r="Z9" s="121" t="s">
        <v>80</v>
      </c>
      <c r="AA9" s="143"/>
      <c r="AB9" s="143"/>
      <c r="AC9" s="143"/>
      <c r="AD9" s="143"/>
      <c r="AE9" s="143"/>
      <c r="AF9" s="143"/>
      <c r="AG9" s="143"/>
      <c r="AH9" s="143"/>
      <c r="AI9" s="143"/>
      <c r="AJ9" s="143"/>
      <c r="AK9" s="143"/>
      <c r="AL9" s="144"/>
    </row>
    <row r="10" spans="1:39" ht="22" customHeight="1" x14ac:dyDescent="0.55000000000000004">
      <c r="A10" s="37"/>
      <c r="B10" s="43"/>
      <c r="C10" s="43"/>
      <c r="D10" s="128" t="s">
        <v>51</v>
      </c>
      <c r="E10" s="129"/>
      <c r="F10" s="129"/>
      <c r="G10" s="145" t="s">
        <v>70</v>
      </c>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7"/>
    </row>
    <row r="11" spans="1:39" ht="61.5" customHeight="1" x14ac:dyDescent="0.55000000000000004">
      <c r="A11" s="148" t="s">
        <v>45</v>
      </c>
      <c r="B11" s="149"/>
      <c r="C11" s="149"/>
      <c r="D11" s="150"/>
      <c r="E11" s="150"/>
      <c r="F11" s="150"/>
      <c r="G11" s="151" t="s">
        <v>48</v>
      </c>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3"/>
    </row>
    <row r="12" spans="1:39" ht="22" customHeight="1" x14ac:dyDescent="0.55000000000000004">
      <c r="A12" s="37"/>
      <c r="B12" s="43"/>
      <c r="C12" s="43"/>
      <c r="D12" s="128" t="s">
        <v>51</v>
      </c>
      <c r="E12" s="129"/>
      <c r="F12" s="129"/>
      <c r="G12" s="145" t="s">
        <v>60</v>
      </c>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7"/>
    </row>
    <row r="13" spans="1:39" ht="60.75" customHeight="1" x14ac:dyDescent="0.55000000000000004">
      <c r="A13" s="148" t="s">
        <v>1</v>
      </c>
      <c r="B13" s="149"/>
      <c r="C13" s="149"/>
      <c r="D13" s="150"/>
      <c r="E13" s="150"/>
      <c r="F13" s="150"/>
      <c r="G13" s="151" t="s">
        <v>71</v>
      </c>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3"/>
    </row>
    <row r="14" spans="1:39" ht="141" customHeight="1" x14ac:dyDescent="0.55000000000000004">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row>
    <row r="15" spans="1:39" ht="21.75" customHeight="1" x14ac:dyDescent="0.55000000000000004">
      <c r="A15" s="169" t="s">
        <v>46</v>
      </c>
      <c r="B15" s="140" t="s">
        <v>41</v>
      </c>
      <c r="C15" s="154"/>
      <c r="D15" s="154"/>
      <c r="E15" s="154"/>
      <c r="F15" s="140" t="s">
        <v>29</v>
      </c>
      <c r="G15" s="154"/>
      <c r="H15" s="155"/>
      <c r="I15" s="140" t="s">
        <v>52</v>
      </c>
      <c r="J15" s="154"/>
      <c r="K15" s="154"/>
      <c r="L15" s="154"/>
      <c r="M15" s="154"/>
      <c r="N15" s="154"/>
      <c r="O15" s="154"/>
      <c r="P15" s="154"/>
      <c r="Q15" s="154"/>
      <c r="R15" s="154"/>
      <c r="S15" s="155"/>
      <c r="T15" s="140" t="s">
        <v>55</v>
      </c>
      <c r="U15" s="154"/>
      <c r="V15" s="154"/>
      <c r="W15" s="154"/>
      <c r="X15" s="154"/>
      <c r="Y15" s="154"/>
      <c r="Z15" s="154"/>
      <c r="AA15" s="154"/>
      <c r="AB15" s="154"/>
      <c r="AC15" s="155"/>
      <c r="AD15" s="140" t="s">
        <v>57</v>
      </c>
      <c r="AE15" s="154"/>
      <c r="AF15" s="154"/>
      <c r="AG15" s="154"/>
      <c r="AH15" s="154"/>
      <c r="AI15" s="154"/>
      <c r="AJ15" s="154"/>
      <c r="AK15" s="154"/>
      <c r="AL15" s="155"/>
    </row>
    <row r="16" spans="1:39" ht="24" customHeight="1" x14ac:dyDescent="0.55000000000000004">
      <c r="A16" s="170"/>
      <c r="B16" s="173">
        <v>0</v>
      </c>
      <c r="C16" s="175">
        <v>1</v>
      </c>
      <c r="D16" s="175">
        <v>2</v>
      </c>
      <c r="E16" s="175">
        <v>0</v>
      </c>
      <c r="F16" s="173">
        <v>0</v>
      </c>
      <c r="G16" s="175">
        <v>0</v>
      </c>
      <c r="H16" s="177">
        <v>1</v>
      </c>
      <c r="I16" s="179" t="s">
        <v>64</v>
      </c>
      <c r="J16" s="180"/>
      <c r="K16" s="180"/>
      <c r="L16" s="180"/>
      <c r="M16" s="180"/>
      <c r="N16" s="180"/>
      <c r="O16" s="180"/>
      <c r="P16" s="180"/>
      <c r="Q16" s="180"/>
      <c r="R16" s="180"/>
      <c r="S16" s="181"/>
      <c r="T16" s="179" t="s">
        <v>69</v>
      </c>
      <c r="U16" s="185"/>
      <c r="V16" s="185"/>
      <c r="W16" s="185"/>
      <c r="X16" s="185"/>
      <c r="Y16" s="185"/>
      <c r="Z16" s="185"/>
      <c r="AA16" s="185"/>
      <c r="AB16" s="185"/>
      <c r="AC16" s="186"/>
      <c r="AD16" s="61"/>
      <c r="AE16" s="65">
        <v>1</v>
      </c>
      <c r="AF16" s="33" t="s">
        <v>58</v>
      </c>
      <c r="AH16" s="33">
        <v>2</v>
      </c>
      <c r="AI16" s="65" t="s">
        <v>62</v>
      </c>
      <c r="AK16" s="65"/>
      <c r="AL16" s="68"/>
    </row>
    <row r="17" spans="1:39" ht="24" customHeight="1" x14ac:dyDescent="0.55000000000000004">
      <c r="A17" s="170"/>
      <c r="B17" s="174"/>
      <c r="C17" s="176"/>
      <c r="D17" s="176"/>
      <c r="E17" s="176"/>
      <c r="F17" s="174"/>
      <c r="G17" s="176"/>
      <c r="H17" s="178"/>
      <c r="I17" s="182"/>
      <c r="J17" s="183"/>
      <c r="K17" s="183"/>
      <c r="L17" s="183"/>
      <c r="M17" s="183"/>
      <c r="N17" s="183"/>
      <c r="O17" s="183"/>
      <c r="P17" s="183"/>
      <c r="Q17" s="183"/>
      <c r="R17" s="183"/>
      <c r="S17" s="184"/>
      <c r="T17" s="187"/>
      <c r="U17" s="188"/>
      <c r="V17" s="188"/>
      <c r="W17" s="188"/>
      <c r="X17" s="188"/>
      <c r="Y17" s="188"/>
      <c r="Z17" s="188"/>
      <c r="AA17" s="188"/>
      <c r="AB17" s="188"/>
      <c r="AC17" s="189"/>
      <c r="AD17" s="62"/>
      <c r="AE17" s="64">
        <v>4</v>
      </c>
      <c r="AF17" s="66" t="s">
        <v>59</v>
      </c>
      <c r="AG17" s="66"/>
      <c r="AH17" s="66">
        <v>9</v>
      </c>
      <c r="AI17" s="64" t="s">
        <v>63</v>
      </c>
      <c r="AJ17" s="66"/>
      <c r="AK17" s="64"/>
      <c r="AL17" s="69"/>
    </row>
    <row r="18" spans="1:39" ht="21.75" customHeight="1" x14ac:dyDescent="0.55000000000000004">
      <c r="A18" s="170"/>
      <c r="B18" s="156" t="s">
        <v>50</v>
      </c>
      <c r="C18" s="157"/>
      <c r="D18" s="157"/>
      <c r="E18" s="157"/>
      <c r="F18" s="157"/>
      <c r="G18" s="157"/>
      <c r="H18" s="158"/>
      <c r="I18" s="156" t="s">
        <v>53</v>
      </c>
      <c r="J18" s="157"/>
      <c r="K18" s="157"/>
      <c r="L18" s="157"/>
      <c r="M18" s="157"/>
      <c r="N18" s="157"/>
      <c r="O18" s="157"/>
      <c r="P18" s="157"/>
      <c r="Q18" s="159"/>
      <c r="R18" s="159"/>
      <c r="S18" s="159"/>
      <c r="T18" s="159"/>
      <c r="U18" s="159"/>
      <c r="V18" s="159"/>
      <c r="W18" s="159"/>
      <c r="X18" s="159"/>
      <c r="Y18" s="159"/>
      <c r="Z18" s="159"/>
      <c r="AA18" s="159"/>
      <c r="AB18" s="159"/>
      <c r="AC18" s="159"/>
      <c r="AD18" s="159"/>
      <c r="AE18" s="159"/>
      <c r="AF18" s="159"/>
      <c r="AG18" s="159"/>
      <c r="AH18" s="159"/>
      <c r="AI18" s="159"/>
      <c r="AJ18" s="159"/>
      <c r="AK18" s="159"/>
      <c r="AL18" s="160"/>
    </row>
    <row r="19" spans="1:39" x14ac:dyDescent="0.55000000000000004">
      <c r="A19" s="171"/>
      <c r="B19" s="190">
        <v>9</v>
      </c>
      <c r="C19" s="192">
        <v>1</v>
      </c>
      <c r="D19" s="192">
        <v>8</v>
      </c>
      <c r="E19" s="192">
        <v>2</v>
      </c>
      <c r="F19" s="192">
        <v>7</v>
      </c>
      <c r="G19" s="192">
        <v>3</v>
      </c>
      <c r="H19" s="195">
        <v>6</v>
      </c>
      <c r="I19" s="51">
        <v>1</v>
      </c>
      <c r="J19" s="53"/>
      <c r="K19" s="53"/>
      <c r="L19" s="53"/>
      <c r="M19" s="53">
        <v>5</v>
      </c>
      <c r="N19" s="53"/>
      <c r="O19" s="53"/>
      <c r="P19" s="53"/>
      <c r="Q19" s="53"/>
      <c r="R19" s="53">
        <v>10</v>
      </c>
      <c r="S19" s="53"/>
      <c r="T19" s="53"/>
      <c r="U19" s="53"/>
      <c r="V19" s="53"/>
      <c r="W19" s="53">
        <v>15</v>
      </c>
      <c r="X19" s="53"/>
      <c r="Y19" s="53"/>
      <c r="Z19" s="53"/>
      <c r="AA19" s="53"/>
      <c r="AB19" s="53">
        <v>20</v>
      </c>
      <c r="AC19" s="53"/>
      <c r="AD19" s="53"/>
      <c r="AE19" s="53"/>
      <c r="AF19" s="53"/>
      <c r="AG19" s="53">
        <v>25</v>
      </c>
      <c r="AH19" s="53"/>
      <c r="AI19" s="53"/>
      <c r="AJ19" s="53"/>
      <c r="AK19" s="53"/>
      <c r="AL19" s="70">
        <v>30</v>
      </c>
    </row>
    <row r="20" spans="1:39" ht="37" customHeight="1" x14ac:dyDescent="0.55000000000000004">
      <c r="A20" s="172"/>
      <c r="B20" s="191"/>
      <c r="C20" s="193"/>
      <c r="D20" s="193"/>
      <c r="E20" s="193"/>
      <c r="F20" s="193"/>
      <c r="G20" s="193"/>
      <c r="H20" s="178"/>
      <c r="I20" s="52" t="s">
        <v>217</v>
      </c>
      <c r="J20" s="54" t="s">
        <v>218</v>
      </c>
      <c r="K20" s="54" t="s">
        <v>219</v>
      </c>
      <c r="L20" s="56" t="s">
        <v>220</v>
      </c>
      <c r="M20" s="56" t="s">
        <v>221</v>
      </c>
      <c r="N20" s="56" t="s">
        <v>222</v>
      </c>
      <c r="O20" s="56" t="s">
        <v>223</v>
      </c>
      <c r="P20" s="56" t="s">
        <v>224</v>
      </c>
      <c r="Q20" s="56" t="s">
        <v>225</v>
      </c>
      <c r="R20" s="56"/>
      <c r="S20" s="56"/>
      <c r="T20" s="56"/>
      <c r="U20" s="56"/>
      <c r="V20" s="56"/>
      <c r="W20" s="56"/>
      <c r="X20" s="56"/>
      <c r="Y20" s="56"/>
      <c r="Z20" s="56"/>
      <c r="AA20" s="56"/>
      <c r="AB20" s="56"/>
      <c r="AC20" s="56"/>
      <c r="AD20" s="56"/>
      <c r="AE20" s="56"/>
      <c r="AF20" s="56"/>
      <c r="AG20" s="56"/>
      <c r="AH20" s="56"/>
      <c r="AI20" s="56"/>
      <c r="AJ20" s="56"/>
      <c r="AK20" s="56"/>
      <c r="AL20" s="71"/>
    </row>
    <row r="21" spans="1:39" x14ac:dyDescent="0.55000000000000004">
      <c r="A21" s="38"/>
      <c r="B21" s="44"/>
      <c r="C21" s="44"/>
      <c r="D21" s="44"/>
      <c r="E21" s="44"/>
      <c r="F21" s="44"/>
      <c r="G21" s="44"/>
      <c r="H21" s="49"/>
      <c r="I21" s="51">
        <v>31</v>
      </c>
      <c r="J21" s="53"/>
      <c r="K21" s="53"/>
      <c r="L21" s="53"/>
      <c r="M21" s="53">
        <v>35</v>
      </c>
      <c r="N21" s="53"/>
      <c r="O21" s="53"/>
      <c r="P21" s="53"/>
      <c r="Q21" s="53"/>
      <c r="R21" s="53"/>
      <c r="S21" s="53"/>
      <c r="T21" s="53"/>
      <c r="U21" s="53"/>
      <c r="V21" s="53"/>
      <c r="W21" s="53">
        <v>45</v>
      </c>
      <c r="X21" s="53"/>
      <c r="Y21" s="53"/>
      <c r="Z21" s="53"/>
      <c r="AA21" s="53"/>
      <c r="AB21" s="53">
        <v>50</v>
      </c>
      <c r="AC21" s="53"/>
      <c r="AD21" s="53"/>
      <c r="AE21" s="53"/>
      <c r="AF21" s="53"/>
      <c r="AG21" s="53">
        <v>55</v>
      </c>
      <c r="AH21" s="53"/>
      <c r="AI21" s="53"/>
      <c r="AJ21" s="53"/>
      <c r="AK21" s="53"/>
      <c r="AL21" s="70">
        <v>60</v>
      </c>
    </row>
    <row r="22" spans="1:39" ht="37" customHeight="1" x14ac:dyDescent="0.55000000000000004">
      <c r="A22" s="39"/>
      <c r="B22" s="45"/>
      <c r="C22" s="45"/>
      <c r="D22" s="45"/>
      <c r="E22" s="45"/>
      <c r="F22" s="45"/>
      <c r="G22" s="45"/>
      <c r="H22" s="50"/>
      <c r="I22" s="52"/>
      <c r="J22" s="54"/>
      <c r="K22" s="54"/>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71"/>
    </row>
    <row r="23" spans="1:39" x14ac:dyDescent="0.55000000000000004">
      <c r="A23" s="40"/>
      <c r="B23" s="40"/>
      <c r="C23" s="40"/>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5"/>
    </row>
    <row r="24" spans="1:39" x14ac:dyDescent="0.55000000000000004">
      <c r="A24" s="40"/>
      <c r="B24" s="40"/>
      <c r="C24" s="40"/>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5"/>
    </row>
    <row r="25" spans="1:39" x14ac:dyDescent="0.55000000000000004">
      <c r="A25" s="40"/>
      <c r="B25" s="40"/>
      <c r="C25" s="40"/>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5"/>
    </row>
    <row r="26" spans="1:39" ht="22.5" customHeight="1" x14ac:dyDescent="0.55000000000000004">
      <c r="A26" s="41" t="s">
        <v>47</v>
      </c>
    </row>
    <row r="27" spans="1:39" ht="22.5" customHeight="1" x14ac:dyDescent="0.55000000000000004">
      <c r="A27" s="41" t="s">
        <v>49</v>
      </c>
    </row>
    <row r="28" spans="1:39" ht="22.5" customHeight="1" x14ac:dyDescent="0.55000000000000004">
      <c r="A28" s="41"/>
    </row>
    <row r="38" spans="42:51" hidden="1" x14ac:dyDescent="0.55000000000000004"/>
    <row r="39" spans="42:51" hidden="1" x14ac:dyDescent="0.55000000000000004">
      <c r="AP39" s="33" t="s">
        <v>86</v>
      </c>
    </row>
    <row r="40" spans="42:51" s="35" customFormat="1" ht="27.75" hidden="1" customHeight="1" x14ac:dyDescent="0.55000000000000004">
      <c r="AP40" s="161" t="s">
        <v>81</v>
      </c>
      <c r="AQ40" s="161" t="s">
        <v>38</v>
      </c>
      <c r="AR40" s="161" t="s">
        <v>79</v>
      </c>
      <c r="AS40" s="161" t="s">
        <v>41</v>
      </c>
      <c r="AT40" s="161"/>
      <c r="AU40" s="161" t="s">
        <v>50</v>
      </c>
      <c r="AV40" s="161" t="s">
        <v>85</v>
      </c>
      <c r="AW40" s="162" t="s">
        <v>74</v>
      </c>
      <c r="AX40" s="162"/>
      <c r="AY40" s="194" t="s">
        <v>78</v>
      </c>
    </row>
    <row r="41" spans="42:51" s="35" customFormat="1" ht="27.75" hidden="1" customHeight="1" x14ac:dyDescent="0.55000000000000004">
      <c r="AP41" s="161"/>
      <c r="AQ41" s="161"/>
      <c r="AR41" s="161"/>
      <c r="AS41" s="31" t="s">
        <v>82</v>
      </c>
      <c r="AT41" s="31" t="s">
        <v>83</v>
      </c>
      <c r="AU41" s="161"/>
      <c r="AV41" s="161"/>
      <c r="AW41" s="76" t="s">
        <v>77</v>
      </c>
      <c r="AX41" s="75" t="s">
        <v>76</v>
      </c>
      <c r="AY41" s="161"/>
    </row>
    <row r="42" spans="42:51" s="35" customFormat="1" ht="27.75" hidden="1" customHeight="1" x14ac:dyDescent="0.55000000000000004">
      <c r="AP42" s="72" t="str">
        <f>G11</f>
        <v>社会福祉法人　秋田介護</v>
      </c>
      <c r="AQ42" s="72" t="str">
        <f>G10</f>
        <v>シャカイフクシホウジン　アキタカイゴ</v>
      </c>
      <c r="AR42" s="73" t="str">
        <f>Z9</f>
        <v>018-860-2713</v>
      </c>
      <c r="AS42" s="74" t="str">
        <f>B16&amp;C16&amp;D16&amp;$E$16</f>
        <v>0120</v>
      </c>
      <c r="AT42" s="74" t="str">
        <f>F16&amp;G16&amp;$H$16</f>
        <v>001</v>
      </c>
      <c r="AU42" s="74" t="str">
        <f>B19&amp;C19&amp;D19&amp;E19&amp;F19&amp;G19&amp;H19</f>
        <v>9182736</v>
      </c>
      <c r="AV42" s="74" t="str">
        <f>I20&amp;J20&amp;K20&amp;L20&amp;M20&amp;N20&amp;O20&amp;P20&amp;Q20&amp;R20&amp;S20&amp;T20&amp;U20&amp;V20&amp;W20&amp;X20&amp;Y20&amp;Z20&amp;AA20&amp;AB20&amp;AC20&amp;AD20&amp;AE20&amp;AF20&amp;AG20&amp;AH20&amp;AI20&amp;AJ20&amp;AK20&amp;AL20</f>
        <v>フク）アキタカイゴ</v>
      </c>
      <c r="AW42" s="77" t="str">
        <f>G6</f>
        <v>010</v>
      </c>
      <c r="AX42" s="73" t="str">
        <f>L6</f>
        <v>8580</v>
      </c>
      <c r="AY42" s="72" t="str">
        <f>G8&amp;G9</f>
        <v>秋田県秋田市山王三丁目１番１号山王ビル２F</v>
      </c>
    </row>
    <row r="43" spans="42:51" ht="27.75" hidden="1" customHeight="1" x14ac:dyDescent="0.55000000000000004"/>
    <row r="44" spans="42:51" ht="27.75" customHeight="1" x14ac:dyDescent="0.55000000000000004"/>
    <row r="45" spans="42:51" ht="27.75" customHeight="1" x14ac:dyDescent="0.55000000000000004"/>
    <row r="46" spans="42:51" ht="27.75" customHeight="1" x14ac:dyDescent="0.55000000000000004"/>
    <row r="47" spans="42:51" ht="27.75" customHeight="1" x14ac:dyDescent="0.55000000000000004"/>
    <row r="48" spans="42:51" ht="27.75" customHeight="1" x14ac:dyDescent="0.55000000000000004"/>
    <row r="49" ht="27.75" customHeight="1" x14ac:dyDescent="0.55000000000000004"/>
  </sheetData>
  <mergeCells count="55">
    <mergeCell ref="AV40:AV41"/>
    <mergeCell ref="AY40:AY41"/>
    <mergeCell ref="H19:H20"/>
    <mergeCell ref="AP40:AP41"/>
    <mergeCell ref="AQ40:AQ41"/>
    <mergeCell ref="AR40:AR41"/>
    <mergeCell ref="AU40:AU41"/>
    <mergeCell ref="C19:C20"/>
    <mergeCell ref="D19:D20"/>
    <mergeCell ref="E19:E20"/>
    <mergeCell ref="F19:F20"/>
    <mergeCell ref="G19:G20"/>
    <mergeCell ref="B18:H18"/>
    <mergeCell ref="I18:AL18"/>
    <mergeCell ref="AS40:AT40"/>
    <mergeCell ref="AW40:AX40"/>
    <mergeCell ref="A8:F9"/>
    <mergeCell ref="A15:A20"/>
    <mergeCell ref="B16:B17"/>
    <mergeCell ref="C16:C17"/>
    <mergeCell ref="D16:D17"/>
    <mergeCell ref="E16:E17"/>
    <mergeCell ref="F16:F17"/>
    <mergeCell ref="G16:G17"/>
    <mergeCell ref="H16:H17"/>
    <mergeCell ref="I16:S17"/>
    <mergeCell ref="T16:AC17"/>
    <mergeCell ref="B19:B20"/>
    <mergeCell ref="A13:F13"/>
    <mergeCell ref="G13:AL13"/>
    <mergeCell ref="B15:E15"/>
    <mergeCell ref="F15:H15"/>
    <mergeCell ref="I15:S15"/>
    <mergeCell ref="T15:AC15"/>
    <mergeCell ref="AD15:AL15"/>
    <mergeCell ref="D10:F10"/>
    <mergeCell ref="G10:AL10"/>
    <mergeCell ref="A11:F11"/>
    <mergeCell ref="G11:AL11"/>
    <mergeCell ref="D12:F12"/>
    <mergeCell ref="G12:AL12"/>
    <mergeCell ref="D7:F7"/>
    <mergeCell ref="G7:AL7"/>
    <mergeCell ref="G8:AL8"/>
    <mergeCell ref="G9:T9"/>
    <mergeCell ref="U9:Y9"/>
    <mergeCell ref="Z9:AL9"/>
    <mergeCell ref="A1:AL1"/>
    <mergeCell ref="A6:F6"/>
    <mergeCell ref="G6:J6"/>
    <mergeCell ref="L6:Q6"/>
    <mergeCell ref="R6:U6"/>
    <mergeCell ref="V6:Y6"/>
    <mergeCell ref="AA6:AE6"/>
    <mergeCell ref="AG6:AL6"/>
  </mergeCells>
  <phoneticPr fontId="9"/>
  <pageMargins left="0.6692913385826772" right="0.39370078740157483" top="0.82677165354330717" bottom="0.15748031496062992" header="0.6692913385826772"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6"/>
  <sheetViews>
    <sheetView view="pageBreakPreview" topLeftCell="H1" zoomScale="60" zoomScaleNormal="100" workbookViewId="0">
      <selection activeCell="R17" sqref="R17"/>
    </sheetView>
  </sheetViews>
  <sheetFormatPr defaultRowHeight="18" x14ac:dyDescent="0.55000000000000004"/>
  <cols>
    <col min="1" max="1" width="16.58203125" customWidth="1"/>
    <col min="2" max="3" width="21.5" bestFit="1" customWidth="1"/>
    <col min="4" max="4" width="19.5" bestFit="1" customWidth="1"/>
    <col min="5" max="5" width="20.83203125" customWidth="1"/>
    <col min="6" max="6" width="22.5" customWidth="1"/>
    <col min="7" max="7" width="3.5" customWidth="1"/>
    <col min="8" max="8" width="10.83203125" customWidth="1"/>
    <col min="9" max="10" width="14.75" customWidth="1"/>
    <col min="11" max="11" width="3.58203125" customWidth="1"/>
    <col min="12" max="16" width="22.5" customWidth="1"/>
    <col min="17" max="17" width="10.08203125" customWidth="1"/>
    <col min="18" max="18" width="17.33203125" customWidth="1"/>
    <col min="19" max="21" width="22.5" customWidth="1"/>
  </cols>
  <sheetData>
    <row r="1" spans="1:21" x14ac:dyDescent="0.55000000000000004">
      <c r="A1" t="s">
        <v>89</v>
      </c>
      <c r="H1" t="s">
        <v>94</v>
      </c>
      <c r="L1" t="s">
        <v>88</v>
      </c>
    </row>
    <row r="2" spans="1:21" x14ac:dyDescent="0.55000000000000004">
      <c r="L2" s="161" t="s">
        <v>81</v>
      </c>
      <c r="M2" s="161" t="s">
        <v>38</v>
      </c>
      <c r="N2" s="161" t="s">
        <v>79</v>
      </c>
      <c r="O2" s="161" t="s">
        <v>41</v>
      </c>
      <c r="P2" s="161"/>
      <c r="Q2" s="161" t="s">
        <v>50</v>
      </c>
      <c r="R2" s="161" t="s">
        <v>85</v>
      </c>
      <c r="S2" s="162" t="s">
        <v>74</v>
      </c>
      <c r="T2" s="162"/>
      <c r="U2" s="194" t="s">
        <v>78</v>
      </c>
    </row>
    <row r="3" spans="1:21" x14ac:dyDescent="0.55000000000000004">
      <c r="A3" s="20" t="s">
        <v>95</v>
      </c>
      <c r="B3" s="20" t="s">
        <v>36</v>
      </c>
      <c r="C3" s="20" t="s">
        <v>19</v>
      </c>
      <c r="D3" s="20" t="s">
        <v>37</v>
      </c>
      <c r="E3" s="20" t="s">
        <v>10</v>
      </c>
      <c r="F3" s="79" t="s">
        <v>87</v>
      </c>
      <c r="G3" s="83"/>
      <c r="H3" s="20" t="s">
        <v>7</v>
      </c>
      <c r="I3" s="20" t="s">
        <v>96</v>
      </c>
      <c r="J3" s="20" t="s">
        <v>8</v>
      </c>
      <c r="L3" s="161"/>
      <c r="M3" s="161"/>
      <c r="N3" s="161"/>
      <c r="O3" s="31" t="s">
        <v>82</v>
      </c>
      <c r="P3" s="31" t="s">
        <v>83</v>
      </c>
      <c r="Q3" s="161"/>
      <c r="R3" s="161"/>
      <c r="S3" s="76" t="s">
        <v>77</v>
      </c>
      <c r="T3" s="75" t="s">
        <v>76</v>
      </c>
      <c r="U3" s="161"/>
    </row>
    <row r="4" spans="1:21" x14ac:dyDescent="0.55000000000000004">
      <c r="A4" s="78" t="str">
        <f>ASC('入力用シート（基本情報）'!B3)</f>
        <v>010-0951</v>
      </c>
      <c r="B4" s="20" t="str">
        <f>CLEAN('入力用シート（基本情報）'!B4)</f>
        <v>秋田市山王三丁目１番１号山王ビル２F</v>
      </c>
      <c r="C4" s="20" t="str">
        <f>CLEAN('入力用シート（基本情報）'!B5)</f>
        <v>社会福祉法人　秋田介護</v>
      </c>
      <c r="D4" s="20" t="str">
        <f>CLEAN('入力用シート（基本情報）'!B6)</f>
        <v>理事長　秋田　太郎</v>
      </c>
      <c r="E4" s="20" t="str">
        <f>DBCS(TEXT('入力用シート（基本情報）'!B7,"ggge年m月d日"))</f>
        <v>令和７年○月○日</v>
      </c>
      <c r="F4" s="80">
        <f>'入力・印刷用シート（交付申請額の内訳書）'!E2</f>
        <v>1250000</v>
      </c>
      <c r="G4" s="82"/>
      <c r="H4" s="32" t="str">
        <f>'入力用シート（基本情報）'!B8</f>
        <v>厚労　花子</v>
      </c>
      <c r="I4" s="32" t="str">
        <f>ASC('入力用シート（基本情報）'!B9)</f>
        <v>018-860-XXXX</v>
      </c>
      <c r="J4" s="32" t="str">
        <f>ASC('入力用シート（基本情報）'!B10)</f>
        <v>aaa@aaa.aa.jp</v>
      </c>
      <c r="K4" s="84"/>
      <c r="L4" s="72" t="str">
        <f>'入力・印刷用シート（債権者登録）'!AP42</f>
        <v>社会福祉法人　秋田介護</v>
      </c>
      <c r="M4" s="72" t="str">
        <f>'入力・印刷用シート（債権者登録）'!AQ42</f>
        <v>シャカイフクシホウジン　アキタカイゴ</v>
      </c>
      <c r="N4" s="72" t="str">
        <f>LOWER(TEXT('入力・印刷用シート（債権者登録）'!AR42,"#,###"))</f>
        <v>018-860-2713</v>
      </c>
      <c r="O4" s="72" t="str">
        <f>'入力・印刷用シート（債権者登録）'!AS42</f>
        <v>0120</v>
      </c>
      <c r="P4" s="72" t="str">
        <f>'入力・印刷用シート（債権者登録）'!AT42</f>
        <v>001</v>
      </c>
      <c r="Q4" s="72" t="str">
        <f>'入力・印刷用シート（債権者登録）'!AU42</f>
        <v>9182736</v>
      </c>
      <c r="R4" s="72" t="str">
        <f>'入力・印刷用シート（債権者登録）'!AV42</f>
        <v>フク）アキタカイゴ</v>
      </c>
      <c r="S4" s="72" t="str">
        <f>'入力・印刷用シート（債権者登録）'!AW42</f>
        <v>010</v>
      </c>
      <c r="T4" s="72" t="str">
        <f>'入力・印刷用シート（債権者登録）'!AX42</f>
        <v>8580</v>
      </c>
      <c r="U4" s="85" t="str">
        <f>'入力・印刷用シート（債権者登録）'!AY42</f>
        <v>秋田県秋田市山王三丁目１番１号山王ビル２F</v>
      </c>
    </row>
    <row r="5" spans="1:21" x14ac:dyDescent="0.55000000000000004">
      <c r="F5" s="81" t="s">
        <v>68</v>
      </c>
    </row>
    <row r="6" spans="1:21" x14ac:dyDescent="0.55000000000000004"/>
  </sheetData>
  <mergeCells count="8">
    <mergeCell ref="U2:U3"/>
    <mergeCell ref="O2:P2"/>
    <mergeCell ref="S2:T2"/>
    <mergeCell ref="L2:L3"/>
    <mergeCell ref="M2:M3"/>
    <mergeCell ref="N2:N3"/>
    <mergeCell ref="Q2:Q3"/>
    <mergeCell ref="R2:R3"/>
  </mergeCells>
  <phoneticPr fontId="2" type="Hiragana"/>
  <pageMargins left="0.31496062992125984" right="0.31496062992125984" top="0.74803149606299213" bottom="0.74803149606299213" header="0.31496062992125984" footer="0.31496062992125984"/>
  <pageSetup paperSize="9" scale="34"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291A-4B85-44D1-8705-32898D00DB04}">
  <sheetPr>
    <pageSetUpPr fitToPage="1"/>
  </sheetPr>
  <dimension ref="A1:C46"/>
  <sheetViews>
    <sheetView workbookViewId="0">
      <selection activeCell="G19" sqref="G19"/>
    </sheetView>
  </sheetViews>
  <sheetFormatPr defaultRowHeight="18" x14ac:dyDescent="0.55000000000000004"/>
  <cols>
    <col min="1" max="1" width="58.75" bestFit="1" customWidth="1"/>
    <col min="2" max="2" width="8.08203125" style="35" customWidth="1"/>
  </cols>
  <sheetData>
    <row r="1" spans="1:3" x14ac:dyDescent="0.55000000000000004">
      <c r="B1" s="35" t="s">
        <v>198</v>
      </c>
      <c r="C1" t="s">
        <v>199</v>
      </c>
    </row>
    <row r="2" spans="1:3" x14ac:dyDescent="0.55000000000000004">
      <c r="A2" t="s">
        <v>104</v>
      </c>
      <c r="B2" s="35" t="s">
        <v>105</v>
      </c>
      <c r="C2">
        <f>COUNTIF('入力・印刷用シート（交付申請額の内訳書）'!$D$7:$D$107,'（参考）コード（入力しないこと）'!A2)</f>
        <v>1</v>
      </c>
    </row>
    <row r="3" spans="1:3" x14ac:dyDescent="0.55000000000000004">
      <c r="A3" t="s">
        <v>106</v>
      </c>
      <c r="B3" s="35" t="s">
        <v>107</v>
      </c>
      <c r="C3">
        <f>COUNTIF('入力・印刷用シート（交付申請額の内訳書）'!$D$7:$D$107,'（参考）コード（入力しないこと）'!A3)</f>
        <v>0</v>
      </c>
    </row>
    <row r="4" spans="1:3" x14ac:dyDescent="0.55000000000000004">
      <c r="A4" t="s">
        <v>108</v>
      </c>
      <c r="B4" s="35" t="s">
        <v>109</v>
      </c>
      <c r="C4">
        <f>COUNTIF('入力・印刷用シート（交付申請額の内訳書）'!$D$7:$D$107,'（参考）コード（入力しないこと）'!A4)</f>
        <v>0</v>
      </c>
    </row>
    <row r="5" spans="1:3" x14ac:dyDescent="0.55000000000000004">
      <c r="A5" t="s">
        <v>110</v>
      </c>
      <c r="B5" s="35" t="s">
        <v>111</v>
      </c>
      <c r="C5">
        <f>COUNTIF('入力・印刷用シート（交付申請額の内訳書）'!$D$7:$D$107,'（参考）コード（入力しないこと）'!A5)</f>
        <v>1</v>
      </c>
    </row>
    <row r="6" spans="1:3" x14ac:dyDescent="0.55000000000000004">
      <c r="A6" t="s">
        <v>112</v>
      </c>
      <c r="B6" s="35" t="s">
        <v>113</v>
      </c>
      <c r="C6">
        <f>COUNTIF('入力・印刷用シート（交付申請額の内訳書）'!$D$7:$D$107,'（参考）コード（入力しないこと）'!A6)</f>
        <v>0</v>
      </c>
    </row>
    <row r="7" spans="1:3" x14ac:dyDescent="0.55000000000000004">
      <c r="A7" t="s">
        <v>114</v>
      </c>
      <c r="B7" s="35" t="s">
        <v>115</v>
      </c>
      <c r="C7">
        <f>COUNTIF('入力・印刷用シート（交付申請額の内訳書）'!$D$7:$D$107,'（参考）コード（入力しないこと）'!A7)</f>
        <v>1</v>
      </c>
    </row>
    <row r="8" spans="1:3" x14ac:dyDescent="0.55000000000000004">
      <c r="A8" t="s">
        <v>116</v>
      </c>
      <c r="B8" s="35" t="s">
        <v>117</v>
      </c>
      <c r="C8">
        <f>COUNTIF('入力・印刷用シート（交付申請額の内訳書）'!$D$7:$D$107,'（参考）コード（入力しないこと）'!A8)</f>
        <v>0</v>
      </c>
    </row>
    <row r="9" spans="1:3" x14ac:dyDescent="0.55000000000000004">
      <c r="A9" t="s">
        <v>118</v>
      </c>
      <c r="B9" s="35" t="s">
        <v>119</v>
      </c>
      <c r="C9">
        <f>COUNTIF('入力・印刷用シート（交付申請額の内訳書）'!$D$7:$D$107,'（参考）コード（入力しないこと）'!A9)</f>
        <v>1</v>
      </c>
    </row>
    <row r="10" spans="1:3" x14ac:dyDescent="0.55000000000000004">
      <c r="A10" t="s">
        <v>120</v>
      </c>
      <c r="B10" s="35" t="s">
        <v>121</v>
      </c>
      <c r="C10">
        <f>COUNTIF('入力・印刷用シート（交付申請額の内訳書）'!$D$7:$D$107,'（参考）コード（入力しないこと）'!A10)</f>
        <v>1</v>
      </c>
    </row>
    <row r="11" spans="1:3" x14ac:dyDescent="0.55000000000000004">
      <c r="A11" t="s">
        <v>122</v>
      </c>
      <c r="B11" s="35" t="s">
        <v>123</v>
      </c>
      <c r="C11">
        <f>COUNTIF('入力・印刷用シート（交付申請額の内訳書）'!$D$7:$D$107,'（参考）コード（入力しないこと）'!A11)</f>
        <v>0</v>
      </c>
    </row>
    <row r="12" spans="1:3" x14ac:dyDescent="0.55000000000000004">
      <c r="A12" t="s">
        <v>124</v>
      </c>
      <c r="B12" s="35" t="s">
        <v>125</v>
      </c>
      <c r="C12">
        <f>COUNTIF('入力・印刷用シート（交付申請額の内訳書）'!$D$7:$D$107,'（参考）コード（入力しないこと）'!A12)</f>
        <v>0</v>
      </c>
    </row>
    <row r="13" spans="1:3" x14ac:dyDescent="0.55000000000000004">
      <c r="A13" t="s">
        <v>126</v>
      </c>
      <c r="B13" s="35" t="s">
        <v>127</v>
      </c>
      <c r="C13">
        <f>COUNTIF('入力・印刷用シート（交付申請額の内訳書）'!$D$7:$D$107,'（参考）コード（入力しないこと）'!A13)</f>
        <v>0</v>
      </c>
    </row>
    <row r="14" spans="1:3" x14ac:dyDescent="0.55000000000000004">
      <c r="A14" t="s">
        <v>128</v>
      </c>
      <c r="B14" s="35" t="s">
        <v>129</v>
      </c>
      <c r="C14">
        <f>COUNTIF('入力・印刷用シート（交付申請額の内訳書）'!$D$7:$D$107,'（参考）コード（入力しないこと）'!A14)</f>
        <v>0</v>
      </c>
    </row>
    <row r="15" spans="1:3" x14ac:dyDescent="0.55000000000000004">
      <c r="A15" t="s">
        <v>130</v>
      </c>
      <c r="B15" s="35" t="s">
        <v>131</v>
      </c>
      <c r="C15">
        <f>COUNTIF('入力・印刷用シート（交付申請額の内訳書）'!$D$7:$D$107,'（参考）コード（入力しないこと）'!A15)</f>
        <v>0</v>
      </c>
    </row>
    <row r="16" spans="1:3" x14ac:dyDescent="0.55000000000000004">
      <c r="A16" t="s">
        <v>132</v>
      </c>
      <c r="B16" s="35" t="s">
        <v>133</v>
      </c>
      <c r="C16">
        <f>COUNTIF('入力・印刷用シート（交付申請額の内訳書）'!$D$7:$D$107,'（参考）コード（入力しないこと）'!A16)</f>
        <v>0</v>
      </c>
    </row>
    <row r="17" spans="1:3" x14ac:dyDescent="0.55000000000000004">
      <c r="A17" t="s">
        <v>134</v>
      </c>
      <c r="B17" s="35" t="s">
        <v>135</v>
      </c>
      <c r="C17">
        <f>COUNTIF('入力・印刷用シート（交付申請額の内訳書）'!$D$7:$D$107,'（参考）コード（入力しないこと）'!A17)</f>
        <v>0</v>
      </c>
    </row>
    <row r="18" spans="1:3" x14ac:dyDescent="0.55000000000000004">
      <c r="A18" t="s">
        <v>136</v>
      </c>
      <c r="B18" s="35" t="s">
        <v>137</v>
      </c>
      <c r="C18">
        <f>COUNTIF('入力・印刷用シート（交付申請額の内訳書）'!$D$7:$D$107,'（参考）コード（入力しないこと）'!A18)</f>
        <v>0</v>
      </c>
    </row>
    <row r="19" spans="1:3" x14ac:dyDescent="0.55000000000000004">
      <c r="A19" t="s">
        <v>138</v>
      </c>
      <c r="B19" s="35" t="s">
        <v>139</v>
      </c>
      <c r="C19">
        <f>COUNTIF('入力・印刷用シート（交付申請額の内訳書）'!$D$7:$D$107,'（参考）コード（入力しないこと）'!A19)</f>
        <v>0</v>
      </c>
    </row>
    <row r="20" spans="1:3" x14ac:dyDescent="0.55000000000000004">
      <c r="A20" t="s">
        <v>140</v>
      </c>
      <c r="B20" s="35" t="s">
        <v>141</v>
      </c>
      <c r="C20">
        <f>COUNTIF('入力・印刷用シート（交付申請額の内訳書）'!$D$7:$D$107,'（参考）コード（入力しないこと）'!A20)</f>
        <v>0</v>
      </c>
    </row>
    <row r="21" spans="1:3" x14ac:dyDescent="0.55000000000000004">
      <c r="A21" t="s">
        <v>142</v>
      </c>
      <c r="B21" s="35" t="s">
        <v>143</v>
      </c>
      <c r="C21">
        <f>COUNTIF('入力・印刷用シート（交付申請額の内訳書）'!$D$7:$D$107,'（参考）コード（入力しないこと）'!A21)</f>
        <v>0</v>
      </c>
    </row>
    <row r="22" spans="1:3" x14ac:dyDescent="0.55000000000000004">
      <c r="A22" t="s">
        <v>144</v>
      </c>
      <c r="B22" s="35" t="s">
        <v>145</v>
      </c>
      <c r="C22">
        <f>COUNTIF('入力・印刷用シート（交付申請額の内訳書）'!$D$7:$D$107,'（参考）コード（入力しないこと）'!A22)</f>
        <v>0</v>
      </c>
    </row>
    <row r="23" spans="1:3" x14ac:dyDescent="0.55000000000000004">
      <c r="A23" t="s">
        <v>146</v>
      </c>
      <c r="B23" s="35" t="s">
        <v>147</v>
      </c>
      <c r="C23">
        <f>COUNTIF('入力・印刷用シート（交付申請額の内訳書）'!$D$7:$D$107,'（参考）コード（入力しないこと）'!A23)</f>
        <v>0</v>
      </c>
    </row>
    <row r="24" spans="1:3" x14ac:dyDescent="0.55000000000000004">
      <c r="A24" t="s">
        <v>148</v>
      </c>
      <c r="B24" s="35" t="s">
        <v>149</v>
      </c>
      <c r="C24">
        <f>COUNTIF('入力・印刷用シート（交付申請額の内訳書）'!$D$7:$D$107,'（参考）コード（入力しないこと）'!A24)</f>
        <v>1</v>
      </c>
    </row>
    <row r="25" spans="1:3" x14ac:dyDescent="0.55000000000000004">
      <c r="A25" t="s">
        <v>150</v>
      </c>
      <c r="B25" s="35" t="s">
        <v>151</v>
      </c>
      <c r="C25">
        <f>COUNTIF('入力・印刷用シート（交付申請額の内訳書）'!$D$7:$D$107,'（参考）コード（入力しないこと）'!A25)</f>
        <v>1</v>
      </c>
    </row>
    <row r="26" spans="1:3" x14ac:dyDescent="0.55000000000000004">
      <c r="A26" t="s">
        <v>152</v>
      </c>
      <c r="B26" s="35" t="s">
        <v>153</v>
      </c>
      <c r="C26">
        <f>COUNTIF('入力・印刷用シート（交付申請額の内訳書）'!$D$7:$D$107,'（参考）コード（入力しないこと）'!A26)</f>
        <v>1</v>
      </c>
    </row>
    <row r="27" spans="1:3" x14ac:dyDescent="0.55000000000000004">
      <c r="A27" t="s">
        <v>154</v>
      </c>
      <c r="B27" s="35" t="s">
        <v>155</v>
      </c>
      <c r="C27">
        <f>COUNTIF('入力・印刷用シート（交付申請額の内訳書）'!$D$7:$D$107,'（参考）コード（入力しないこと）'!A27)</f>
        <v>0</v>
      </c>
    </row>
    <row r="28" spans="1:3" x14ac:dyDescent="0.55000000000000004">
      <c r="A28" t="s">
        <v>156</v>
      </c>
      <c r="B28" s="35" t="s">
        <v>157</v>
      </c>
      <c r="C28">
        <f>COUNTIF('入力・印刷用シート（交付申請額の内訳書）'!$D$7:$D$107,'（参考）コード（入力しないこと）'!A28)</f>
        <v>0</v>
      </c>
    </row>
    <row r="29" spans="1:3" x14ac:dyDescent="0.55000000000000004">
      <c r="A29" t="s">
        <v>158</v>
      </c>
      <c r="B29" s="35" t="s">
        <v>159</v>
      </c>
      <c r="C29">
        <f>COUNTIF('入力・印刷用シート（交付申請額の内訳書）'!$D$7:$D$107,'（参考）コード（入力しないこと）'!A29)</f>
        <v>0</v>
      </c>
    </row>
    <row r="30" spans="1:3" x14ac:dyDescent="0.55000000000000004">
      <c r="A30" t="s">
        <v>160</v>
      </c>
      <c r="B30" s="35" t="s">
        <v>161</v>
      </c>
      <c r="C30">
        <f>COUNTIF('入力・印刷用シート（交付申請額の内訳書）'!$D$7:$D$107,'（参考）コード（入力しないこと）'!A30)</f>
        <v>1</v>
      </c>
    </row>
    <row r="31" spans="1:3" x14ac:dyDescent="0.55000000000000004">
      <c r="A31" t="s">
        <v>162</v>
      </c>
      <c r="B31" s="35" t="s">
        <v>163</v>
      </c>
      <c r="C31">
        <f>COUNTIF('入力・印刷用シート（交付申請額の内訳書）'!$D$7:$D$107,'（参考）コード（入力しないこと）'!A31)</f>
        <v>1</v>
      </c>
    </row>
    <row r="32" spans="1:3" x14ac:dyDescent="0.55000000000000004">
      <c r="A32" t="s">
        <v>164</v>
      </c>
      <c r="B32" s="35" t="s">
        <v>165</v>
      </c>
      <c r="C32">
        <f>COUNTIF('入力・印刷用シート（交付申請額の内訳書）'!$D$7:$D$107,'（参考）コード（入力しないこと）'!A32)</f>
        <v>1</v>
      </c>
    </row>
    <row r="33" spans="1:3" x14ac:dyDescent="0.55000000000000004">
      <c r="A33" t="s">
        <v>166</v>
      </c>
      <c r="B33" s="35" t="s">
        <v>167</v>
      </c>
      <c r="C33">
        <f>COUNTIF('入力・印刷用シート（交付申請額の内訳書）'!$D$7:$D$107,'（参考）コード（入力しないこと）'!A33)</f>
        <v>0</v>
      </c>
    </row>
    <row r="34" spans="1:3" x14ac:dyDescent="0.55000000000000004">
      <c r="A34" t="s">
        <v>168</v>
      </c>
      <c r="B34" s="35" t="s">
        <v>169</v>
      </c>
      <c r="C34">
        <f>COUNTIF('入力・印刷用シート（交付申請額の内訳書）'!$D$7:$D$107,'（参考）コード（入力しないこと）'!A34)</f>
        <v>0</v>
      </c>
    </row>
    <row r="35" spans="1:3" x14ac:dyDescent="0.55000000000000004">
      <c r="A35" t="s">
        <v>170</v>
      </c>
      <c r="B35" s="35" t="s">
        <v>171</v>
      </c>
      <c r="C35">
        <f>COUNTIF('入力・印刷用シート（交付申請額の内訳書）'!$D$7:$D$107,'（参考）コード（入力しないこと）'!A35)</f>
        <v>0</v>
      </c>
    </row>
    <row r="36" spans="1:3" x14ac:dyDescent="0.55000000000000004">
      <c r="A36" t="s">
        <v>172</v>
      </c>
      <c r="B36" s="35" t="s">
        <v>173</v>
      </c>
      <c r="C36">
        <f>COUNTIF('入力・印刷用シート（交付申請額の内訳書）'!$D$7:$D$107,'（参考）コード（入力しないこと）'!A36)</f>
        <v>0</v>
      </c>
    </row>
    <row r="37" spans="1:3" x14ac:dyDescent="0.55000000000000004">
      <c r="A37" t="s">
        <v>174</v>
      </c>
      <c r="B37" s="35" t="s">
        <v>175</v>
      </c>
      <c r="C37">
        <f>COUNTIF('入力・印刷用シート（交付申請額の内訳書）'!$D$7:$D$107,'（参考）コード（入力しないこと）'!A37)</f>
        <v>0</v>
      </c>
    </row>
    <row r="38" spans="1:3" x14ac:dyDescent="0.55000000000000004">
      <c r="A38" t="s">
        <v>176</v>
      </c>
      <c r="B38" s="35" t="s">
        <v>177</v>
      </c>
      <c r="C38">
        <f>COUNTIF('入力・印刷用シート（交付申請額の内訳書）'!$D$7:$D$107,'（参考）コード（入力しないこと）'!A38)</f>
        <v>0</v>
      </c>
    </row>
    <row r="39" spans="1:3" x14ac:dyDescent="0.55000000000000004">
      <c r="A39" t="s">
        <v>178</v>
      </c>
      <c r="B39" s="35" t="s">
        <v>179</v>
      </c>
      <c r="C39">
        <f>COUNTIF('入力・印刷用シート（交付申請額の内訳書）'!$D$7:$D$107,'（参考）コード（入力しないこと）'!A39)</f>
        <v>0</v>
      </c>
    </row>
    <row r="40" spans="1:3" x14ac:dyDescent="0.55000000000000004">
      <c r="A40" t="s">
        <v>180</v>
      </c>
      <c r="B40" s="35" t="s">
        <v>181</v>
      </c>
      <c r="C40">
        <f>COUNTIF('入力・印刷用シート（交付申請額の内訳書）'!$D$7:$D$107,'（参考）コード（入力しないこと）'!A40)</f>
        <v>0</v>
      </c>
    </row>
    <row r="41" spans="1:3" x14ac:dyDescent="0.55000000000000004">
      <c r="A41" t="s">
        <v>182</v>
      </c>
      <c r="B41" s="35" t="s">
        <v>183</v>
      </c>
      <c r="C41">
        <f>COUNTIF('入力・印刷用シート（交付申請額の内訳書）'!$D$7:$D$107,'（参考）コード（入力しないこと）'!A41)</f>
        <v>0</v>
      </c>
    </row>
    <row r="42" spans="1:3" x14ac:dyDescent="0.55000000000000004">
      <c r="A42" t="s">
        <v>184</v>
      </c>
      <c r="B42" s="35" t="s">
        <v>185</v>
      </c>
      <c r="C42">
        <f>COUNTIF('入力・印刷用シート（交付申請額の内訳書）'!$D$7:$D$107,'（参考）コード（入力しないこと）'!A42)</f>
        <v>0</v>
      </c>
    </row>
    <row r="43" spans="1:3" x14ac:dyDescent="0.55000000000000004">
      <c r="A43" t="s">
        <v>186</v>
      </c>
      <c r="B43" s="35" t="s">
        <v>187</v>
      </c>
      <c r="C43">
        <f>COUNTIF('入力・印刷用シート（交付申請額の内訳書）'!$D$7:$D$107,'（参考）コード（入力しないこと）'!A43)</f>
        <v>0</v>
      </c>
    </row>
    <row r="44" spans="1:3" x14ac:dyDescent="0.55000000000000004">
      <c r="A44" t="s">
        <v>188</v>
      </c>
      <c r="B44" s="35" t="s">
        <v>189</v>
      </c>
      <c r="C44">
        <f>COUNTIF('入力・印刷用シート（交付申請額の内訳書）'!$D$7:$D$107,'（参考）コード（入力しないこと）'!A44)</f>
        <v>0</v>
      </c>
    </row>
    <row r="45" spans="1:3" x14ac:dyDescent="0.55000000000000004">
      <c r="A45" t="s">
        <v>190</v>
      </c>
      <c r="B45" s="35" t="s">
        <v>191</v>
      </c>
      <c r="C45">
        <f>COUNTIF('入力・印刷用シート（交付申請額の内訳書）'!$D$7:$D$107,'（参考）コード（入力しないこと）'!A45)</f>
        <v>0</v>
      </c>
    </row>
    <row r="46" spans="1:3" x14ac:dyDescent="0.55000000000000004">
      <c r="B46" s="35" t="s">
        <v>214</v>
      </c>
      <c r="C46">
        <f>SUM(C2:C45)</f>
        <v>11</v>
      </c>
    </row>
  </sheetData>
  <phoneticPr fontId="31"/>
  <pageMargins left="0.70866141732283472" right="0.70866141732283472" top="0.55118110236220474" bottom="0.35433070866141736" header="0.31496062992125984" footer="0.31496062992125984"/>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印刷用シート（申請書）</vt:lpstr>
      <vt:lpstr>入力用シート（基本情報）</vt:lpstr>
      <vt:lpstr>入力・印刷用シート（交付申請額の内訳書）</vt:lpstr>
      <vt:lpstr>入力・印刷用シート（債権者登録）</vt:lpstr>
      <vt:lpstr>管理用（入力しないこと）</vt:lpstr>
      <vt:lpstr>（参考）コード（入力しないこと）</vt:lpstr>
      <vt:lpstr>'印刷用シート（申請書）'!Print_Area</vt:lpstr>
      <vt:lpstr>'入力・印刷用シート（交付申請額の内訳書）'!Print_Area</vt:lpstr>
      <vt:lpstr>'入力・印刷用シート（債権者登録）'!Print_Area</vt:lpstr>
      <vt:lpstr>'入力用シート（基本情報）'!Print_Area</vt:lpstr>
      <vt:lpstr>'入力・印刷用シート（交付申請額の内訳書）'!Print_Titles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菊地　大介</cp:lastModifiedBy>
  <cp:lastPrinted>2025-01-30T04:24:43Z</cp:lastPrinted>
  <dcterms:created xsi:type="dcterms:W3CDTF">2024-02-20T00:02:56Z</dcterms:created>
  <dcterms:modified xsi:type="dcterms:W3CDTF">2025-03-10T01:42:54Z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2024-06-26T07:00:25Z</vt:filetime>
  </property>
</Properties>
</file>