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D8B52D7B-7915-44E9-AD51-28654F8D405A}" xr6:coauthVersionLast="47" xr6:coauthVersionMax="47" xr10:uidLastSave="{00000000-0000-0000-0000-000000000000}"/>
  <bookViews>
    <workbookView xWindow="-22560" yWindow="2595" windowWidth="17595" windowHeight="11370" tabRatio="717" xr2:uid="{00000000-000D-0000-FFFF-FFFF00000000}"/>
  </bookViews>
  <sheets>
    <sheet name="効果検証様式（集計値）" sheetId="1" r:id="rId1"/>
    <sheet name="R4.3" sheetId="9" r:id="rId2"/>
    <sheet name="R4.4" sheetId="2" r:id="rId3"/>
    <sheet name="R4.5" sheetId="3" r:id="rId4"/>
    <sheet name="R4.6" sheetId="4" r:id="rId5"/>
    <sheet name="R4.7" sheetId="5" r:id="rId6"/>
    <sheet name="R4.8" sheetId="6" r:id="rId7"/>
    <sheet name="R4.9" sheetId="7" r:id="rId8"/>
    <sheet name="R4.10" sheetId="8" r:id="rId9"/>
  </sheets>
  <definedNames>
    <definedName name="_xlnm.Print_Area" localSheetId="8">'R4.10'!$A$1:$J$89</definedName>
    <definedName name="_xlnm.Print_Area" localSheetId="1">'R4.3'!$A$1:$J$89</definedName>
    <definedName name="_xlnm.Print_Area" localSheetId="2">'R4.4'!$A$1:$J$89</definedName>
    <definedName name="_xlnm.Print_Area" localSheetId="3">'R4.5'!$A$1:$J$89</definedName>
    <definedName name="_xlnm.Print_Area" localSheetId="4">'R4.6'!$A$1:$J$89</definedName>
    <definedName name="_xlnm.Print_Area" localSheetId="5">'R4.7'!$A$1:$J$89</definedName>
    <definedName name="_xlnm.Print_Area" localSheetId="6">'R4.8'!$A$1:$J$89</definedName>
    <definedName name="_xlnm.Print_Area" localSheetId="7">'R4.9'!$A$1:$J$89</definedName>
    <definedName name="_xlnm.Print_Area" localSheetId="0">'効果検証様式（集計値）'!$A$1:$H$40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8" l="1"/>
  <c r="E84" i="8"/>
  <c r="E72" i="8"/>
  <c r="E71" i="8"/>
  <c r="E68" i="8"/>
  <c r="E10" i="8"/>
  <c r="E85" i="7"/>
  <c r="E84" i="7"/>
  <c r="E72" i="7"/>
  <c r="E71" i="7"/>
  <c r="E68" i="7"/>
  <c r="E10" i="7"/>
  <c r="E85" i="6"/>
  <c r="E84" i="6"/>
  <c r="E72" i="6"/>
  <c r="E71" i="6"/>
  <c r="E68" i="6"/>
  <c r="E10" i="6"/>
  <c r="E85" i="5"/>
  <c r="E84" i="5"/>
  <c r="E72" i="5"/>
  <c r="E71" i="5"/>
  <c r="E68" i="5"/>
  <c r="E10" i="5"/>
  <c r="E85" i="4"/>
  <c r="E84" i="4"/>
  <c r="E72" i="4"/>
  <c r="E71" i="4"/>
  <c r="E68" i="4"/>
  <c r="E10" i="4"/>
  <c r="E85" i="3"/>
  <c r="E84" i="3"/>
  <c r="E72" i="3"/>
  <c r="E71" i="3"/>
  <c r="E68" i="3"/>
  <c r="E10" i="3"/>
  <c r="E85" i="2"/>
  <c r="E84" i="2"/>
  <c r="E72" i="2"/>
  <c r="E71" i="2"/>
  <c r="E68" i="2"/>
  <c r="E10" i="2"/>
  <c r="E85" i="9"/>
  <c r="E84" i="9"/>
  <c r="E72" i="9"/>
  <c r="E71" i="9"/>
  <c r="E68" i="9"/>
  <c r="E10" i="9"/>
  <c r="E36" i="1"/>
  <c r="E35" i="1"/>
  <c r="E31" i="1"/>
  <c r="E23" i="1"/>
  <c r="E21" i="1"/>
  <c r="E20" i="1"/>
  <c r="E18" i="1"/>
  <c r="E17" i="1"/>
  <c r="E16" i="1"/>
  <c r="E15" i="1"/>
  <c r="E14" i="1"/>
  <c r="E19" i="1" s="1"/>
  <c r="E11" i="1"/>
  <c r="E10" i="1"/>
  <c r="E12" i="1" s="1"/>
  <c r="E9" i="1"/>
  <c r="E8" i="1"/>
  <c r="E22" i="1" s="1"/>
</calcChain>
</file>

<file path=xl/sharedStrings.xml><?xml version="1.0" encoding="utf-8"?>
<sst xmlns="http://schemas.openxmlformats.org/spreadsheetml/2006/main" count="1391" uniqueCount="77">
  <si>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2"/>
  </si>
  <si>
    <t>都道府県名</t>
    <rPh sb="0" eb="4">
      <t>トドウフケン</t>
    </rPh>
    <rPh sb="4" eb="5">
      <t>メイ</t>
    </rPh>
    <phoneticPr fontId="2"/>
  </si>
  <si>
    <t>１人旅行代金9,000円以上</t>
    <rPh sb="11" eb="14">
      <t>エンイジョウ</t>
    </rPh>
    <phoneticPr fontId="2"/>
  </si>
  <si>
    <t>割引率（％）</t>
    <rPh sb="0" eb="3">
      <t>ワリビキリツ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</si>
  <si>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</si>
  <si>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①</t>
  </si>
  <si>
    <t>販売金額（円）</t>
    <rPh sb="0" eb="2">
      <t>ハンバイ</t>
    </rPh>
    <rPh sb="2" eb="4">
      <t>キンガク</t>
    </rPh>
    <rPh sb="5" eb="6">
      <t>エン</t>
    </rPh>
    <phoneticPr fontId="2"/>
  </si>
  <si>
    <t>上限額（円）</t>
    <rPh sb="0" eb="3">
      <t>ジョウゲンガク</t>
    </rPh>
    <rPh sb="4" eb="5">
      <t>エン</t>
    </rPh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</si>
  <si>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</si>
  <si>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</si>
  <si>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作成年月日</t>
    <rPh sb="0" eb="2">
      <t>サクセイ</t>
    </rPh>
    <rPh sb="2" eb="5">
      <t>ネンガッピ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</si>
  <si>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</si>
  <si>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②</t>
  </si>
  <si>
    <t>１人旅行代金10,000円以上</t>
    <rPh sb="1" eb="2">
      <t>ニン</t>
    </rPh>
    <rPh sb="2" eb="6">
      <t>リョコウダイキン</t>
    </rPh>
    <rPh sb="12" eb="13">
      <t>エン</t>
    </rPh>
    <rPh sb="13" eb="15">
      <t>イジョウ</t>
    </rPh>
    <phoneticPr fontId="2"/>
  </si>
  <si>
    <t>対象商品の内容</t>
  </si>
  <si>
    <t>割引額（固定）（円）</t>
    <rPh sb="0" eb="3">
      <t>ワリビキガク</t>
    </rPh>
    <rPh sb="4" eb="6">
      <t>コテイ</t>
    </rPh>
    <rPh sb="8" eb="9">
      <t>エン</t>
    </rPh>
    <phoneticPr fontId="2"/>
  </si>
  <si>
    <t>合計</t>
    <rPh sb="0" eb="2">
      <t>ゴウケイ</t>
    </rPh>
    <phoneticPr fontId="2"/>
  </si>
  <si>
    <t>事業名（実施期間）</t>
    <rPh sb="0" eb="3">
      <t>ジギョウメイ</t>
    </rPh>
    <rPh sb="4" eb="8">
      <t>ジッシキカン</t>
    </rPh>
    <phoneticPr fontId="2"/>
  </si>
  <si>
    <t xml:space="preserve">②-8：宿直販等（日帰り）　　 </t>
    <rPh sb="9" eb="11">
      <t>ヒガエ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</si>
  <si>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</si>
  <si>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事業名</t>
    <rPh sb="0" eb="3">
      <t>ジギョウメイ</t>
    </rPh>
    <phoneticPr fontId="2"/>
  </si>
  <si>
    <t>対象商品の数量</t>
    <rPh sb="5" eb="7">
      <t>スウリョウ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</si>
  <si>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</si>
  <si>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</si>
  <si>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</si>
  <si>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②-4：宿直販等（日帰り）</t>
    <rPh sb="9" eb="11">
      <t>ヒガエ</t>
    </rPh>
    <phoneticPr fontId="2"/>
  </si>
  <si>
    <t>補助金額（円）</t>
    <rPh sb="5" eb="6">
      <t>エン</t>
    </rPh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</si>
  <si>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</si>
  <si>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②-9：ｸｰﾎﾟﾝ使用額</t>
  </si>
  <si>
    <t>旅行割引額</t>
    <rPh sb="0" eb="2">
      <t>リョコウ</t>
    </rPh>
    <rPh sb="2" eb="4">
      <t>ワリビキ</t>
    </rPh>
    <rPh sb="4" eb="5">
      <t>ガク</t>
    </rPh>
    <phoneticPr fontId="2"/>
  </si>
  <si>
    <t>小計</t>
    <rPh sb="0" eb="1">
      <t>ショウ</t>
    </rPh>
    <rPh sb="1" eb="2">
      <t>ケイ</t>
    </rPh>
    <phoneticPr fontId="2"/>
  </si>
  <si>
    <t>②-5：旅行会社経由</t>
    <rPh sb="4" eb="6">
      <t>リョコウ</t>
    </rPh>
    <rPh sb="6" eb="8">
      <t>カイシャ</t>
    </rPh>
    <rPh sb="8" eb="10">
      <t>ケイユ</t>
    </rPh>
    <phoneticPr fontId="2"/>
  </si>
  <si>
    <t>②-11：延べ旅行者数（日帰り）（人）　</t>
    <rPh sb="12" eb="14">
      <t>ヒガエ</t>
    </rPh>
    <phoneticPr fontId="2"/>
  </si>
  <si>
    <t>②-7：宿直販等</t>
    <rPh sb="4" eb="5">
      <t>ヤド</t>
    </rPh>
    <rPh sb="5" eb="7">
      <t>チョクハン</t>
    </rPh>
    <rPh sb="7" eb="8">
      <t>トウ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</si>
  <si>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</si>
  <si>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</si>
  <si>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</si>
  <si>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③</t>
  </si>
  <si>
    <t>自</t>
    <rPh sb="0" eb="1">
      <t>ジ</t>
    </rPh>
    <phoneticPr fontId="2"/>
  </si>
  <si>
    <t>至</t>
    <rPh sb="0" eb="1">
      <t>イタ</t>
    </rPh>
    <phoneticPr fontId="2"/>
  </si>
  <si>
    <t>クーポン</t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</si>
  <si>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</si>
  <si>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</si>
  <si>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-</t>
  </si>
  <si>
    <t>④</t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</si>
  <si>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</si>
  <si>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⑤</t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</si>
  <si>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</si>
  <si>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2"/>
  </si>
  <si>
    <t>条件等</t>
    <rPh sb="0" eb="2">
      <t>ジョウケン</t>
    </rPh>
    <rPh sb="2" eb="3">
      <t>トウ</t>
    </rPh>
    <phoneticPr fontId="2"/>
  </si>
  <si>
    <t>旅行割引</t>
    <rPh sb="0" eb="2">
      <t>リョコウ</t>
    </rPh>
    <rPh sb="2" eb="4">
      <t>ワリビキ</t>
    </rPh>
    <phoneticPr fontId="2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</si>
  <si>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2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</si>
  <si>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</si>
  <si>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2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</si>
  <si>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2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</si>
  <si>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2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</si>
  <si>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</si>
  <si>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</si>
  <si>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2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</si>
  <si>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2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</si>
  <si>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2"/>
  </si>
  <si>
    <t>※3　事業停止期間などを除いた、実際に旅行割引の対象となっていた日数</t>
  </si>
  <si>
    <t>秋田県</t>
    <rPh sb="0" eb="2">
      <t>アキタ</t>
    </rPh>
    <rPh sb="2" eb="3">
      <t>ケン</t>
    </rPh>
    <phoneticPr fontId="2"/>
  </si>
  <si>
    <t>１人旅行代金8,000円以上</t>
    <rPh sb="11" eb="12">
      <t>エン</t>
    </rPh>
    <rPh sb="12" eb="14">
      <t>イジョウ</t>
    </rPh>
    <phoneticPr fontId="2"/>
  </si>
  <si>
    <t>１人旅行代金7,000円以上</t>
    <rPh sb="11" eb="12">
      <t>エン</t>
    </rPh>
    <rPh sb="12" eb="14">
      <t>イジョウ</t>
    </rPh>
    <phoneticPr fontId="2"/>
  </si>
  <si>
    <t>１人旅行代金6,000円以上</t>
    <rPh sb="11" eb="12">
      <t>エン</t>
    </rPh>
    <rPh sb="12" eb="14">
      <t>イジョウ</t>
    </rPh>
    <phoneticPr fontId="2"/>
  </si>
  <si>
    <t>１人旅行代金5,000円以上</t>
    <rPh sb="11" eb="12">
      <t>エン</t>
    </rPh>
    <rPh sb="12" eb="14">
      <t>イジョウ</t>
    </rPh>
    <phoneticPr fontId="2"/>
  </si>
  <si>
    <t>１人旅行代金4,000円以上</t>
    <rPh sb="11" eb="12">
      <t>エン</t>
    </rPh>
    <rPh sb="12" eb="14">
      <t>イジョウ</t>
    </rPh>
    <phoneticPr fontId="2"/>
  </si>
  <si>
    <t>１人旅行代金3,000円以上</t>
    <rPh sb="11" eb="12">
      <t>エン</t>
    </rPh>
    <rPh sb="12" eb="14">
      <t>イジョウ</t>
    </rPh>
    <phoneticPr fontId="2"/>
  </si>
  <si>
    <t>１人旅行代金2,000円以上</t>
    <rPh sb="11" eb="12">
      <t>エン</t>
    </rPh>
    <rPh sb="12" eb="14">
      <t>イジョウ</t>
    </rPh>
    <phoneticPr fontId="2"/>
  </si>
  <si>
    <t>割引後の１人自己負担旅行代金1,001円以上</t>
    <rPh sb="0" eb="3">
      <t>ワリビキゴ</t>
    </rPh>
    <rPh sb="5" eb="6">
      <t>ニン</t>
    </rPh>
    <rPh sb="6" eb="10">
      <t>ジコフタン</t>
    </rPh>
    <rPh sb="10" eb="14">
      <t>リョコウダイキン</t>
    </rPh>
    <rPh sb="19" eb="20">
      <t>エン</t>
    </rPh>
    <rPh sb="20" eb="22">
      <t>イジョウ</t>
    </rPh>
    <phoneticPr fontId="2"/>
  </si>
  <si>
    <t>割引後の１人自己負担旅行代金2,001円以上</t>
    <rPh sb="0" eb="3">
      <t>ワリビキゴ</t>
    </rPh>
    <rPh sb="5" eb="6">
      <t>ニン</t>
    </rPh>
    <rPh sb="6" eb="10">
      <t>ジコフタン</t>
    </rPh>
    <rPh sb="10" eb="14">
      <t>リョコウダイキン</t>
    </rPh>
    <rPh sb="19" eb="20">
      <t>エン</t>
    </rPh>
    <rPh sb="20" eb="22">
      <t>イジョウ</t>
    </rPh>
    <phoneticPr fontId="2"/>
  </si>
  <si>
    <r>
      <t>②-6：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旅行会社経由(日帰り)</t>
    </r>
    <rPh sb="12" eb="14">
      <t>ヒガエ</t>
    </rPh>
    <phoneticPr fontId="2"/>
  </si>
  <si>
    <r>
      <t>②-13：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</si>
  <si>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・全ての旅行商品と使用済みクーポンの厳正な審査
・地域限定クーポンへの偽造防止対策実施
・事業者登録時に関係法令等への違反がないこと,、事業趣旨に賛同することの同意</t>
    <phoneticPr fontId="2"/>
  </si>
  <si>
    <t>あきた春割キャンペーン（R4.3.1～R4.7.14）
「秋田へGo！」秋田を旅しようキャンペーン（R4.7.15～R4.10.10）</t>
    <rPh sb="3" eb="5">
      <t>ハルワリ</t>
    </rPh>
    <rPh sb="29" eb="31">
      <t>アキタ</t>
    </rPh>
    <rPh sb="36" eb="38">
      <t>アキタ</t>
    </rPh>
    <rPh sb="39" eb="40">
      <t>タビ</t>
    </rPh>
    <phoneticPr fontId="2"/>
  </si>
  <si>
    <t>あきた春割キャンペーン（R4.3.1～R4.7.14）
「秋田へGo！」秋田を旅しようキャンペーン（R4.7.15～R4.10.10）</t>
    <rPh sb="3" eb="4">
      <t>ハル</t>
    </rPh>
    <rPh sb="4" eb="5">
      <t>ワリ</t>
    </rPh>
    <rPh sb="29" eb="31">
      <t>アキタ</t>
    </rPh>
    <rPh sb="36" eb="38">
      <t>アキタ</t>
    </rPh>
    <rPh sb="39" eb="40">
      <t>タビ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</si>
</sst>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b/>
      <sz val="10"/>
      <name val="ＭＳ Ｐゴシック"/>
      <family val="3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57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3" fontId="7" fillId="0" borderId="27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3" fontId="7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7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8" fontId="7" fillId="0" borderId="31" xfId="2" applyFont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31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57" fontId="7" fillId="0" borderId="20" xfId="0" applyNumberFormat="1" applyFont="1" applyBorder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2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3" fontId="7" fillId="0" borderId="45" xfId="0" applyNumberFormat="1" applyFont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3" fontId="7" fillId="2" borderId="15" xfId="0" applyNumberFormat="1" applyFont="1" applyFill="1" applyBorder="1" applyAlignment="1">
      <alignment horizontal="right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42" xfId="0" applyFont="1" applyBorder="1" applyAlignment="1">
      <alignment horizontal="right" vertical="center"/>
    </xf>
    <xf numFmtId="3" fontId="7" fillId="0" borderId="47" xfId="0" applyNumberFormat="1" applyFont="1" applyBorder="1" applyAlignment="1">
      <alignment horizontal="right" vertical="center"/>
    </xf>
    <xf numFmtId="3" fontId="7" fillId="2" borderId="47" xfId="0" applyNumberFormat="1" applyFont="1" applyFill="1" applyBorder="1" applyAlignment="1">
      <alignment horizontal="right" vertical="center"/>
    </xf>
    <xf numFmtId="176" fontId="7" fillId="2" borderId="47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center"/>
    </xf>
    <xf numFmtId="3" fontId="7" fillId="2" borderId="19" xfId="0" applyNumberFormat="1" applyFont="1" applyFill="1" applyBorder="1" applyAlignment="1">
      <alignment horizontal="right" vertical="center"/>
    </xf>
    <xf numFmtId="176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76" fontId="7" fillId="0" borderId="14" xfId="0" applyNumberFormat="1" applyFont="1" applyBorder="1" applyAlignment="1">
      <alignment vertical="center"/>
    </xf>
    <xf numFmtId="3" fontId="7" fillId="2" borderId="47" xfId="0" applyNumberFormat="1" applyFont="1" applyFill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 vertical="center"/>
    </xf>
    <xf numFmtId="3" fontId="7" fillId="2" borderId="43" xfId="0" applyNumberFormat="1" applyFont="1" applyFill="1" applyBorder="1" applyAlignment="1">
      <alignment horizontal="right" vertical="center"/>
    </xf>
    <xf numFmtId="176" fontId="7" fillId="2" borderId="43" xfId="0" applyNumberFormat="1" applyFont="1" applyFill="1" applyBorder="1" applyAlignment="1">
      <alignment vertical="center"/>
    </xf>
    <xf numFmtId="3" fontId="7" fillId="2" borderId="43" xfId="0" applyNumberFormat="1" applyFont="1" applyFill="1" applyBorder="1" applyAlignment="1">
      <alignment vertical="center"/>
    </xf>
    <xf numFmtId="0" fontId="7" fillId="2" borderId="46" xfId="0" applyFont="1" applyFill="1" applyBorder="1" applyAlignment="1">
      <alignment horizontal="left" vertical="center"/>
    </xf>
    <xf numFmtId="38" fontId="7" fillId="0" borderId="32" xfId="2" applyFont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3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13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8" fontId="7" fillId="0" borderId="18" xfId="2" applyFont="1" applyBorder="1" applyAlignment="1">
      <alignment horizontal="right" vertical="center"/>
    </xf>
    <xf numFmtId="38" fontId="7" fillId="0" borderId="31" xfId="2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31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7" fillId="0" borderId="33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57" fontId="7" fillId="0" borderId="20" xfId="0" applyNumberFormat="1" applyFont="1" applyBorder="1" applyAlignment="1">
      <alignment horizontal="center" vertical="center"/>
    </xf>
    <xf numFmtId="57" fontId="7" fillId="0" borderId="33" xfId="0" applyNumberFormat="1" applyFont="1" applyBorder="1" applyAlignment="1">
      <alignment horizontal="center" vertical="center"/>
    </xf>
    <xf numFmtId="57" fontId="7" fillId="0" borderId="21" xfId="0" applyNumberFormat="1" applyFont="1" applyBorder="1" applyAlignment="1">
      <alignment horizontal="center" vertical="center"/>
    </xf>
    <xf numFmtId="57" fontId="7" fillId="0" borderId="3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9" fontId="7" fillId="0" borderId="30" xfId="0" applyNumberFormat="1" applyFont="1" applyBorder="1" applyAlignment="1">
      <alignment horizontal="center" vertical="center"/>
    </xf>
    <xf numFmtId="57" fontId="7" fillId="2" borderId="49" xfId="0" applyNumberFormat="1" applyFont="1" applyFill="1" applyBorder="1" applyAlignment="1">
      <alignment horizontal="center" vertical="center"/>
    </xf>
    <xf numFmtId="57" fontId="7" fillId="2" borderId="51" xfId="0" applyNumberFormat="1" applyFont="1" applyFill="1" applyBorder="1" applyAlignment="1">
      <alignment horizontal="center" vertical="center"/>
    </xf>
    <xf numFmtId="57" fontId="7" fillId="2" borderId="52" xfId="0" applyNumberFormat="1" applyFont="1" applyFill="1" applyBorder="1" applyAlignment="1">
      <alignment horizontal="center" vertical="center"/>
    </xf>
    <xf numFmtId="57" fontId="7" fillId="2" borderId="55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57" fontId="7" fillId="2" borderId="50" xfId="0" applyNumberFormat="1" applyFont="1" applyFill="1" applyBorder="1" applyAlignment="1">
      <alignment horizontal="center" vertical="center"/>
    </xf>
    <xf numFmtId="57" fontId="7" fillId="2" borderId="24" xfId="0" applyNumberFormat="1" applyFont="1" applyFill="1" applyBorder="1" applyAlignment="1">
      <alignment horizontal="center" vertical="center"/>
    </xf>
    <xf numFmtId="57" fontId="7" fillId="2" borderId="53" xfId="0" applyNumberFormat="1" applyFont="1" applyFill="1" applyBorder="1" applyAlignment="1">
      <alignment horizontal="center" vertical="center"/>
    </xf>
    <xf numFmtId="57" fontId="7" fillId="2" borderId="30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00" zoomScaleSheetLayoutView="100" workbookViewId="0">
      <selection activeCell="K26" sqref="K2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0.59765625" style="1" customWidth="1"/>
    <col min="5" max="5" width="25.59765625" style="1" customWidth="1"/>
    <col min="6" max="6" width="10.59765625" style="1" customWidth="1"/>
    <col min="7" max="7" width="15.59765625" style="1" customWidth="1"/>
    <col min="8" max="8" width="0.69921875" style="1" customWidth="1"/>
    <col min="9" max="16384" width="9" style="1"/>
  </cols>
  <sheetData>
    <row r="1" spans="1:15" ht="18.75" customHeight="1" x14ac:dyDescent="0.45">
      <c r="A1" s="69" t="s">
        <v>51</v>
      </c>
      <c r="B1" s="69"/>
      <c r="C1" s="69"/>
      <c r="D1" s="69"/>
      <c r="E1" s="69"/>
      <c r="F1" s="69"/>
      <c r="G1" s="69"/>
      <c r="H1" s="69"/>
    </row>
    <row r="2" spans="1:15" x14ac:dyDescent="0.45">
      <c r="B2" s="2"/>
      <c r="C2" s="3" t="s">
        <v>1</v>
      </c>
      <c r="D2" s="4" t="s">
        <v>62</v>
      </c>
      <c r="E2" s="5"/>
      <c r="F2" s="3" t="s">
        <v>10</v>
      </c>
      <c r="G2" s="6">
        <v>45499</v>
      </c>
    </row>
    <row r="3" spans="1:15" ht="15" customHeight="1" x14ac:dyDescent="0.45">
      <c r="B3" s="2"/>
      <c r="C3" s="5"/>
      <c r="D3" s="5"/>
      <c r="E3" s="5"/>
      <c r="F3" s="5"/>
      <c r="G3" s="5"/>
      <c r="H3" s="5"/>
    </row>
    <row r="4" spans="1:15" ht="15" customHeight="1" x14ac:dyDescent="0.45">
      <c r="B4" s="1" t="s">
        <v>5</v>
      </c>
      <c r="C4" s="70" t="s">
        <v>14</v>
      </c>
      <c r="D4" s="70"/>
      <c r="E4" s="70"/>
      <c r="F4" s="70"/>
      <c r="G4" s="5"/>
    </row>
    <row r="5" spans="1:15" ht="32.25" customHeight="1" x14ac:dyDescent="0.45">
      <c r="C5" s="71" t="s">
        <v>17</v>
      </c>
      <c r="D5" s="72"/>
      <c r="E5" s="73" t="s">
        <v>75</v>
      </c>
      <c r="F5" s="73"/>
      <c r="G5" s="74"/>
      <c r="H5" s="8"/>
    </row>
    <row r="6" spans="1:15" ht="15" customHeight="1" x14ac:dyDescent="0.45"/>
    <row r="7" spans="1:15" ht="15" customHeight="1" x14ac:dyDescent="0.45">
      <c r="B7" s="1" t="s">
        <v>12</v>
      </c>
      <c r="C7" s="70" t="s">
        <v>21</v>
      </c>
      <c r="D7" s="70"/>
      <c r="E7" s="70"/>
      <c r="F7" s="70"/>
    </row>
    <row r="8" spans="1:15" ht="15" customHeight="1" x14ac:dyDescent="0.45">
      <c r="C8" s="107" t="s">
        <v>6</v>
      </c>
      <c r="D8" s="9" t="s">
        <v>22</v>
      </c>
      <c r="E8" s="75">
        <f>'R4.3'!E6+'R4.4'!E6+'R4.5'!E6+'R4.6'!E6+'R4.7'!E6+'R4.8'!E6+'R4.9'!E6+'R4.10'!E6</f>
        <v>296334224</v>
      </c>
      <c r="F8" s="75"/>
      <c r="G8" s="76"/>
      <c r="H8" s="8"/>
    </row>
    <row r="9" spans="1:15" ht="15" customHeight="1" x14ac:dyDescent="0.45">
      <c r="C9" s="108"/>
      <c r="D9" s="11" t="s">
        <v>23</v>
      </c>
      <c r="E9" s="77">
        <f>'R4.3'!E7+'R4.4'!E7+'R4.5'!E7+'R4.6'!E7+'R4.7'!E7+'R4.8'!E7+'R4.9'!E7+'R4.10'!E7</f>
        <v>67399104</v>
      </c>
      <c r="F9" s="77"/>
      <c r="G9" s="78"/>
      <c r="H9" s="8"/>
    </row>
    <row r="10" spans="1:15" ht="15" customHeight="1" x14ac:dyDescent="0.45">
      <c r="C10" s="108"/>
      <c r="D10" s="11" t="s">
        <v>24</v>
      </c>
      <c r="E10" s="77">
        <f>'R4.3'!E8+'R4.4'!E8+'R4.5'!E8+'R4.6'!E8+'R4.7'!E8+'R4.8'!E8+'R4.9'!E8+'R4.10'!E8</f>
        <v>4306808767</v>
      </c>
      <c r="F10" s="77"/>
      <c r="G10" s="78"/>
      <c r="H10" s="8"/>
    </row>
    <row r="11" spans="1:15" ht="15" customHeight="1" x14ac:dyDescent="0.45">
      <c r="C11" s="109"/>
      <c r="D11" s="13" t="s">
        <v>25</v>
      </c>
      <c r="E11" s="79">
        <f>'R4.3'!E9+'R4.4'!E9+'R4.5'!E9+'R4.6'!E9+'R4.7'!E9+'R4.8'!E9+'R4.9'!E9+'R4.10'!E9</f>
        <v>236051098</v>
      </c>
      <c r="F11" s="79"/>
      <c r="G11" s="80"/>
      <c r="H11" s="8"/>
    </row>
    <row r="12" spans="1:15" ht="15" customHeight="1" x14ac:dyDescent="0.45">
      <c r="C12" s="81" t="s">
        <v>16</v>
      </c>
      <c r="D12" s="82"/>
      <c r="E12" s="83">
        <f>SUM(E8:G11)</f>
        <v>4906593193</v>
      </c>
      <c r="F12" s="84"/>
      <c r="G12" s="85"/>
      <c r="H12" s="8"/>
    </row>
    <row r="13" spans="1:15" x14ac:dyDescent="0.45">
      <c r="C13" s="86" t="s">
        <v>26</v>
      </c>
      <c r="D13" s="87"/>
      <c r="E13" s="87"/>
      <c r="F13" s="87"/>
      <c r="G13" s="88"/>
      <c r="H13" s="15"/>
      <c r="N13" s="16"/>
      <c r="O13" s="16"/>
    </row>
    <row r="14" spans="1:15" ht="15" customHeight="1" x14ac:dyDescent="0.45">
      <c r="C14" s="110" t="s">
        <v>29</v>
      </c>
      <c r="D14" s="11" t="s">
        <v>31</v>
      </c>
      <c r="E14" s="79">
        <f>'R4.3'!E23+'R4.4'!E23+'R4.5'!E23+'R4.6'!E23+'R4.7'!E23+'R4.8'!E23+'R4.9'!E23+'R4.10'!E23</f>
        <v>70854000</v>
      </c>
      <c r="F14" s="79"/>
      <c r="G14" s="80"/>
      <c r="H14" s="17"/>
      <c r="N14" s="16"/>
      <c r="O14" s="16"/>
    </row>
    <row r="15" spans="1:15" ht="15" customHeight="1" x14ac:dyDescent="0.45">
      <c r="C15" s="110"/>
      <c r="D15" s="18" t="s">
        <v>72</v>
      </c>
      <c r="E15" s="77">
        <f>'R4.3'!E34+'R4.4'!E34+'R4.5'!E34+'R4.6'!E34+'R4.7'!E34+'R4.8'!E34+'R4.9'!E34+'R4.10'!E34</f>
        <v>25979000</v>
      </c>
      <c r="F15" s="77"/>
      <c r="G15" s="78"/>
      <c r="H15" s="17"/>
    </row>
    <row r="16" spans="1:15" ht="15" customHeight="1" x14ac:dyDescent="0.45">
      <c r="C16" s="110"/>
      <c r="D16" s="11" t="s">
        <v>33</v>
      </c>
      <c r="E16" s="77">
        <f>'R4.3'!E45+'R4.4'!E45+'R4.5'!E45+'R4.6'!E45+'R4.7'!E45+'R4.8'!E45+'R4.9'!E45+'R4.10'!E45</f>
        <v>1658028000</v>
      </c>
      <c r="F16" s="77"/>
      <c r="G16" s="78"/>
      <c r="H16" s="17"/>
    </row>
    <row r="17" spans="2:9" ht="15" customHeight="1" x14ac:dyDescent="0.45">
      <c r="C17" s="110"/>
      <c r="D17" s="18" t="s">
        <v>18</v>
      </c>
      <c r="E17" s="77">
        <f>'R4.3'!E56+'R4.4'!E56+'R4.5'!E56+'R4.6'!E56+'R4.7'!E56+'R4.8'!E56+'R4.9'!E56+'R4.10'!E56</f>
        <v>112943000</v>
      </c>
      <c r="F17" s="77"/>
      <c r="G17" s="78"/>
      <c r="H17" s="17"/>
    </row>
    <row r="18" spans="2:9" ht="15" customHeight="1" x14ac:dyDescent="0.45">
      <c r="C18" s="89" t="s">
        <v>28</v>
      </c>
      <c r="D18" s="90"/>
      <c r="E18" s="79">
        <f>'R4.3'!E67+'R4.4'!E67+'R4.5'!E67+'R4.6'!E67+'R4.7'!E67+'R4.8'!E67+'R4.9'!E67+'R4.10'!E67</f>
        <v>846105000</v>
      </c>
      <c r="F18" s="79"/>
      <c r="G18" s="80"/>
      <c r="H18" s="17"/>
    </row>
    <row r="19" spans="2:9" ht="15" customHeight="1" x14ac:dyDescent="0.45">
      <c r="C19" s="81" t="s">
        <v>16</v>
      </c>
      <c r="D19" s="82"/>
      <c r="E19" s="83">
        <f>SUM(E14:G18)</f>
        <v>2713909000</v>
      </c>
      <c r="F19" s="84"/>
      <c r="G19" s="85"/>
      <c r="H19" s="17"/>
    </row>
    <row r="20" spans="2:9" ht="15" customHeight="1" x14ac:dyDescent="0.45">
      <c r="C20" s="91" t="s">
        <v>55</v>
      </c>
      <c r="D20" s="92"/>
      <c r="E20" s="93">
        <f>'R4.3'!E69+'R4.4'!E69+'R4.5'!E69+'R4.6'!E69+'R4.7'!E69+'R4.8'!E69+'R4.9'!E69+'R4.10'!E69</f>
        <v>417286</v>
      </c>
      <c r="F20" s="93"/>
      <c r="G20" s="94"/>
      <c r="H20" s="8"/>
    </row>
    <row r="21" spans="2:9" ht="15" customHeight="1" x14ac:dyDescent="0.45">
      <c r="C21" s="95" t="s">
        <v>32</v>
      </c>
      <c r="D21" s="96"/>
      <c r="E21" s="97">
        <f>'R4.3'!E70+'R4.4'!E70+'R4.5'!E70+'R4.6'!E70+'R4.7'!E70+'R4.8'!E70+'R4.9'!E70+'R4.10'!E70</f>
        <v>47165</v>
      </c>
      <c r="F21" s="97"/>
      <c r="G21" s="98"/>
      <c r="H21" s="8"/>
    </row>
    <row r="22" spans="2:9" ht="15" customHeight="1" x14ac:dyDescent="0.45">
      <c r="C22" s="99" t="s">
        <v>35</v>
      </c>
      <c r="D22" s="100"/>
      <c r="E22" s="101">
        <f>(E8+E10)/E20</f>
        <v>11031.146482268756</v>
      </c>
      <c r="F22" s="101"/>
      <c r="G22" s="102"/>
      <c r="H22" s="8"/>
    </row>
    <row r="23" spans="2:9" ht="15" customHeight="1" x14ac:dyDescent="0.45">
      <c r="C23" s="103" t="s">
        <v>73</v>
      </c>
      <c r="D23" s="104"/>
      <c r="E23" s="105">
        <f>(E9+E11)/E21</f>
        <v>6433.8005300540653</v>
      </c>
      <c r="F23" s="105"/>
      <c r="G23" s="106"/>
      <c r="H23" s="8"/>
    </row>
    <row r="24" spans="2:9" ht="15" customHeight="1" x14ac:dyDescent="0.45">
      <c r="C24" s="8" t="s">
        <v>59</v>
      </c>
      <c r="D24" s="8"/>
      <c r="F24" s="8"/>
      <c r="G24" s="8"/>
      <c r="H24" s="8"/>
    </row>
    <row r="25" spans="2:9" ht="15" customHeight="1" x14ac:dyDescent="0.45">
      <c r="C25" s="8" t="s">
        <v>54</v>
      </c>
      <c r="D25" s="8"/>
      <c r="E25" s="8"/>
      <c r="F25" s="8"/>
      <c r="G25" s="23"/>
      <c r="H25" s="23"/>
      <c r="I25" s="23"/>
    </row>
    <row r="26" spans="2:9" ht="15" customHeight="1" x14ac:dyDescent="0.45">
      <c r="G26" s="23"/>
      <c r="H26" s="23"/>
      <c r="I26" s="23"/>
    </row>
    <row r="27" spans="2:9" ht="15" customHeight="1" x14ac:dyDescent="0.45">
      <c r="B27" s="1" t="s">
        <v>37</v>
      </c>
      <c r="C27" s="70" t="s">
        <v>9</v>
      </c>
      <c r="D27" s="70"/>
      <c r="E27" s="70"/>
      <c r="F27" s="70"/>
    </row>
    <row r="28" spans="2:9" x14ac:dyDescent="0.45">
      <c r="C28" s="5"/>
      <c r="D28" s="5"/>
      <c r="E28" s="24" t="s">
        <v>38</v>
      </c>
      <c r="F28" s="122" t="s">
        <v>39</v>
      </c>
      <c r="G28" s="122"/>
      <c r="H28" s="24"/>
    </row>
    <row r="29" spans="2:9" ht="15" customHeight="1" x14ac:dyDescent="0.45">
      <c r="C29" s="123" t="s">
        <v>41</v>
      </c>
      <c r="D29" s="124"/>
      <c r="E29" s="25">
        <v>44621</v>
      </c>
      <c r="F29" s="125">
        <v>44844</v>
      </c>
      <c r="G29" s="126"/>
      <c r="H29" s="26"/>
    </row>
    <row r="30" spans="2:9" ht="15" customHeight="1" x14ac:dyDescent="0.45">
      <c r="C30" s="113" t="s">
        <v>42</v>
      </c>
      <c r="D30" s="114"/>
      <c r="E30" s="27">
        <v>44986</v>
      </c>
      <c r="F30" s="127">
        <v>44844</v>
      </c>
      <c r="G30" s="128"/>
      <c r="H30" s="26"/>
    </row>
    <row r="31" spans="2:9" ht="15" customHeight="1" x14ac:dyDescent="0.45">
      <c r="C31" s="113" t="s">
        <v>11</v>
      </c>
      <c r="D31" s="114"/>
      <c r="E31" s="115">
        <f>'R4.3'!E80+'R4.4'!E80+'R4.5'!E80+'R4.6'!E80+'R4.7'!E80+'R4.8'!E80+'R4.9'!E80+'R4.10'!E80</f>
        <v>214</v>
      </c>
      <c r="F31" s="116"/>
      <c r="G31" s="117"/>
      <c r="H31" s="26"/>
    </row>
    <row r="32" spans="2:9" ht="15" customHeight="1" x14ac:dyDescent="0.45">
      <c r="C32" s="28" t="s">
        <v>0</v>
      </c>
      <c r="D32" s="28"/>
      <c r="E32" s="29"/>
      <c r="F32" s="29"/>
      <c r="G32" s="29"/>
      <c r="H32" s="26"/>
    </row>
    <row r="33" spans="2:8" ht="15" customHeight="1" x14ac:dyDescent="0.45"/>
    <row r="34" spans="2:8" ht="15" customHeight="1" x14ac:dyDescent="0.45">
      <c r="B34" s="1" t="s">
        <v>44</v>
      </c>
      <c r="C34" s="70" t="s">
        <v>27</v>
      </c>
      <c r="D34" s="70"/>
      <c r="E34" s="70"/>
      <c r="F34" s="70"/>
    </row>
    <row r="35" spans="2:8" ht="15" customHeight="1" x14ac:dyDescent="0.45">
      <c r="C35" s="111" t="s">
        <v>45</v>
      </c>
      <c r="D35" s="30" t="s">
        <v>4</v>
      </c>
      <c r="E35" s="118">
        <f>(SUM(E14:G15))/(SUM(E14:G17))</f>
        <v>5.1843234086660056E-2</v>
      </c>
      <c r="F35" s="118"/>
      <c r="G35" s="119"/>
    </row>
    <row r="36" spans="2:8" ht="15" customHeight="1" x14ac:dyDescent="0.45">
      <c r="C36" s="112"/>
      <c r="D36" s="31" t="s">
        <v>19</v>
      </c>
      <c r="E36" s="120">
        <f>(SUM(E16:G17))/(SUM(E14:G17))</f>
        <v>0.94815676591333997</v>
      </c>
      <c r="F36" s="120"/>
      <c r="G36" s="121"/>
    </row>
    <row r="37" spans="2:8" ht="15" customHeight="1" x14ac:dyDescent="0.45"/>
    <row r="38" spans="2:8" ht="15" customHeight="1" x14ac:dyDescent="0.45">
      <c r="B38" s="1" t="s">
        <v>46</v>
      </c>
      <c r="C38" s="70" t="s">
        <v>8</v>
      </c>
      <c r="D38" s="70"/>
      <c r="E38" s="70"/>
      <c r="F38" s="70"/>
      <c r="G38" s="70"/>
      <c r="H38" s="70"/>
    </row>
    <row r="39" spans="2:8" ht="70.2" customHeight="1" x14ac:dyDescent="0.45">
      <c r="C39" s="32" t="s">
        <v>47</v>
      </c>
      <c r="D39" s="73" t="s">
        <v>74</v>
      </c>
      <c r="E39" s="73"/>
      <c r="F39" s="73"/>
      <c r="G39" s="74"/>
      <c r="H39" s="8"/>
    </row>
  </sheetData>
  <mergeCells count="44">
    <mergeCell ref="C38:H38"/>
    <mergeCell ref="D39:G39"/>
    <mergeCell ref="C8:C11"/>
    <mergeCell ref="C14:C17"/>
    <mergeCell ref="C35:C36"/>
    <mergeCell ref="C31:D31"/>
    <mergeCell ref="E31:G31"/>
    <mergeCell ref="C34:F34"/>
    <mergeCell ref="E35:G35"/>
    <mergeCell ref="E36:G36"/>
    <mergeCell ref="C27:F27"/>
    <mergeCell ref="F28:G28"/>
    <mergeCell ref="C29:D29"/>
    <mergeCell ref="F29:G29"/>
    <mergeCell ref="C30:D30"/>
    <mergeCell ref="F30:G30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3:G13"/>
    <mergeCell ref="E14:G14"/>
    <mergeCell ref="E15:G15"/>
    <mergeCell ref="E16:G16"/>
    <mergeCell ref="E17:G17"/>
    <mergeCell ref="E8:G8"/>
    <mergeCell ref="E9:G9"/>
    <mergeCell ref="E10:G10"/>
    <mergeCell ref="E11:G11"/>
    <mergeCell ref="C12:D12"/>
    <mergeCell ref="E12:G12"/>
    <mergeCell ref="A1:H1"/>
    <mergeCell ref="C4:F4"/>
    <mergeCell ref="C5:D5"/>
    <mergeCell ref="E5:G5"/>
    <mergeCell ref="C7:F7"/>
  </mergeCells>
  <phoneticPr fontId="2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topLeftCell="C42" zoomScaleNormal="100" zoomScaleSheetLayoutView="100" workbookViewId="0">
      <selection activeCell="G56" sqref="G5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25.8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2774160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1592028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391791735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21242206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417400129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784500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678000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154770500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10119500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166352500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38611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4227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10219.002227344539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5401.995268511947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31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8.7915721134338223E-3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0.99120842788656616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8"/>
  <sheetViews>
    <sheetView topLeftCell="C1" zoomScaleNormal="100" zoomScaleSheetLayoutView="100" workbookViewId="0">
      <selection activeCell="G10" sqref="G1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5997570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11857506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486214848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37699732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541769656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1793500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5023500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187623500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18246500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32570000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245257000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45693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7949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10772.162431882345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6234.3990439048939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28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3.20517944209096E-2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0.96794820557909045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8"/>
  <sheetViews>
    <sheetView topLeftCell="C1" zoomScaleNormal="100" zoomScaleSheetLayoutView="100" workbookViewId="0">
      <selection activeCell="F6" sqref="F6:I7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60137406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4846700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417439914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26771737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509195757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12481000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1970000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163818000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12918000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141396000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332583000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42622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5334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11204.948618084558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5927.7159730033745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23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7.5585683126990849E-2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0.92441431687300912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8"/>
  <sheetViews>
    <sheetView topLeftCell="C1" zoomScaleNormal="100" zoomScaleSheetLayoutView="100" workbookViewId="0">
      <selection activeCell="M10" sqref="M1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101286917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16211059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697447866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49682099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864627941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21868000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7227500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255379000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23793000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35006000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343273500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67119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10300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11900.27835635215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6397.3939805825239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30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9.4383936029584697E-2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0.90561606397041527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8"/>
  <sheetViews>
    <sheetView topLeftCell="C1" zoomScaleNormal="100" zoomScaleSheetLayoutView="100" workbookViewId="0">
      <selection activeCell="K4" sqref="K4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19680903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5062563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566991246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28193777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619928489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5156000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2221000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222887000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13506500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174419000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418189500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56294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5424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10421.575105695101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6131.3311209439526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31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3.0262070266910884E-2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0.96973792973308914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8"/>
  <sheetViews>
    <sheetView topLeftCell="C1" zoomScaleNormal="100" zoomScaleSheetLayoutView="100" workbookViewId="0">
      <selection activeCell="K5" sqref="K5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15108186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18433397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739027724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22498885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795068192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5252000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4613500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283346000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10682000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123102000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426995500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68824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4867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10957.455393467395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8410.1668378878167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31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3.2463675596878509E-2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0.96753632440312154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8"/>
  <sheetViews>
    <sheetView topLeftCell="C1" zoomScaleNormal="100" zoomScaleSheetLayoutView="100" workbookViewId="0">
      <selection activeCell="K5" sqref="K5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66725016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8081750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771097038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36890273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882794077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16743000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3668000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299286500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17471500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127676000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464845000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74819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6904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11197.985190927438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6513.9083140208577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30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6.0536407558227479E-2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0.93946359244177258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8"/>
  <sheetViews>
    <sheetView topLeftCell="C1" zoomScaleNormal="100" zoomScaleSheetLayoutView="100" workbookViewId="0">
      <selection activeCell="K6" sqref="K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19.59765625" style="1" customWidth="1"/>
    <col min="10" max="10" width="0.69921875" style="1" customWidth="1"/>
    <col min="11" max="16384" width="9" style="1"/>
  </cols>
  <sheetData>
    <row r="1" spans="1:10" ht="18.75" customHeight="1" x14ac:dyDescent="0.4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 x14ac:dyDescent="0.45">
      <c r="B2" s="1" t="s">
        <v>5</v>
      </c>
      <c r="C2" s="70" t="s">
        <v>14</v>
      </c>
      <c r="D2" s="70"/>
      <c r="E2" s="70"/>
      <c r="F2" s="70"/>
      <c r="G2" s="70"/>
      <c r="H2" s="7"/>
      <c r="I2" s="33"/>
    </row>
    <row r="3" spans="1:10" ht="30" customHeight="1" x14ac:dyDescent="0.45">
      <c r="C3" s="71" t="s">
        <v>20</v>
      </c>
      <c r="D3" s="72"/>
      <c r="E3" s="129" t="s">
        <v>76</v>
      </c>
      <c r="F3" s="130"/>
      <c r="G3" s="130"/>
      <c r="H3" s="130"/>
      <c r="I3" s="131"/>
    </row>
    <row r="4" spans="1:10" ht="15" customHeight="1" x14ac:dyDescent="0.45"/>
    <row r="5" spans="1:10" ht="15" customHeight="1" x14ac:dyDescent="0.45">
      <c r="B5" s="1" t="s">
        <v>12</v>
      </c>
      <c r="C5" s="70" t="s">
        <v>21</v>
      </c>
      <c r="D5" s="70"/>
      <c r="E5" s="70"/>
      <c r="F5" s="70"/>
      <c r="G5" s="70"/>
    </row>
    <row r="6" spans="1:10" ht="15" customHeight="1" x14ac:dyDescent="0.45">
      <c r="C6" s="107" t="s">
        <v>6</v>
      </c>
      <c r="D6" s="19" t="s">
        <v>22</v>
      </c>
      <c r="E6" s="34">
        <v>24624066</v>
      </c>
      <c r="F6" s="132"/>
      <c r="G6" s="132"/>
      <c r="H6" s="132"/>
      <c r="I6" s="132"/>
    </row>
    <row r="7" spans="1:10" ht="15" customHeight="1" x14ac:dyDescent="0.45">
      <c r="C7" s="108"/>
      <c r="D7" s="11" t="s">
        <v>34</v>
      </c>
      <c r="E7" s="35">
        <v>1314101</v>
      </c>
      <c r="F7" s="132"/>
      <c r="G7" s="132"/>
      <c r="H7" s="132"/>
      <c r="I7" s="132"/>
    </row>
    <row r="8" spans="1:10" ht="15" customHeight="1" x14ac:dyDescent="0.45">
      <c r="C8" s="108"/>
      <c r="D8" s="11" t="s">
        <v>24</v>
      </c>
      <c r="E8" s="35">
        <v>236798396</v>
      </c>
      <c r="F8" s="132"/>
      <c r="G8" s="132"/>
      <c r="H8" s="132"/>
      <c r="I8" s="132"/>
    </row>
    <row r="9" spans="1:10" ht="15" customHeight="1" x14ac:dyDescent="0.45">
      <c r="C9" s="155"/>
      <c r="D9" s="36" t="s">
        <v>48</v>
      </c>
      <c r="E9" s="37">
        <v>13072389</v>
      </c>
      <c r="F9" s="133"/>
      <c r="G9" s="133"/>
      <c r="H9" s="133"/>
      <c r="I9" s="133"/>
    </row>
    <row r="10" spans="1:10" ht="15" customHeight="1" x14ac:dyDescent="0.45">
      <c r="C10" s="81" t="s">
        <v>16</v>
      </c>
      <c r="D10" s="82"/>
      <c r="E10" s="38">
        <f>SUM(E6:E9)</f>
        <v>275808952</v>
      </c>
      <c r="F10" s="39"/>
      <c r="G10" s="39"/>
      <c r="H10" s="39"/>
      <c r="I10" s="39"/>
    </row>
    <row r="11" spans="1:10" ht="21" customHeight="1" x14ac:dyDescent="0.45">
      <c r="C11" s="156" t="s">
        <v>26</v>
      </c>
      <c r="D11" s="157"/>
      <c r="E11" s="157"/>
      <c r="F11" s="134" t="s">
        <v>60</v>
      </c>
      <c r="G11" s="134"/>
      <c r="H11" s="134"/>
      <c r="I11" s="135"/>
    </row>
    <row r="12" spans="1:10" ht="22.2" customHeight="1" x14ac:dyDescent="0.45">
      <c r="C12" s="158"/>
      <c r="D12" s="159"/>
      <c r="E12" s="159"/>
      <c r="F12" s="40" t="s">
        <v>15</v>
      </c>
      <c r="G12" s="40" t="s">
        <v>3</v>
      </c>
      <c r="H12" s="40" t="s">
        <v>7</v>
      </c>
      <c r="I12" s="41" t="s">
        <v>49</v>
      </c>
    </row>
    <row r="13" spans="1:10" ht="15" customHeight="1" x14ac:dyDescent="0.45">
      <c r="C13" s="110" t="s">
        <v>50</v>
      </c>
      <c r="D13" s="161" t="s">
        <v>31</v>
      </c>
      <c r="E13" s="42"/>
      <c r="F13" s="12">
        <v>5000</v>
      </c>
      <c r="G13" s="43" t="s">
        <v>43</v>
      </c>
      <c r="H13" s="44" t="s">
        <v>43</v>
      </c>
      <c r="I13" s="45" t="s">
        <v>13</v>
      </c>
    </row>
    <row r="14" spans="1:10" ht="15" customHeight="1" x14ac:dyDescent="0.45">
      <c r="C14" s="110"/>
      <c r="D14" s="162"/>
      <c r="E14" s="42"/>
      <c r="F14" s="12">
        <v>4500</v>
      </c>
      <c r="G14" s="43" t="s">
        <v>43</v>
      </c>
      <c r="H14" s="44" t="s">
        <v>43</v>
      </c>
      <c r="I14" s="45" t="s">
        <v>2</v>
      </c>
    </row>
    <row r="15" spans="1:10" ht="15" customHeight="1" x14ac:dyDescent="0.45">
      <c r="C15" s="110"/>
      <c r="D15" s="162"/>
      <c r="E15" s="42"/>
      <c r="F15" s="12">
        <v>4000</v>
      </c>
      <c r="G15" s="43" t="s">
        <v>43</v>
      </c>
      <c r="H15" s="44" t="s">
        <v>43</v>
      </c>
      <c r="I15" s="45" t="s">
        <v>63</v>
      </c>
    </row>
    <row r="16" spans="1:10" ht="15" customHeight="1" x14ac:dyDescent="0.45">
      <c r="C16" s="110"/>
      <c r="D16" s="162"/>
      <c r="E16" s="42"/>
      <c r="F16" s="12">
        <v>3500</v>
      </c>
      <c r="G16" s="43" t="s">
        <v>43</v>
      </c>
      <c r="H16" s="44" t="s">
        <v>43</v>
      </c>
      <c r="I16" s="45" t="s">
        <v>64</v>
      </c>
    </row>
    <row r="17" spans="3:9" ht="15" customHeight="1" x14ac:dyDescent="0.45">
      <c r="C17" s="110"/>
      <c r="D17" s="162"/>
      <c r="E17" s="42"/>
      <c r="F17" s="12">
        <v>3000</v>
      </c>
      <c r="G17" s="43" t="s">
        <v>43</v>
      </c>
      <c r="H17" s="44" t="s">
        <v>43</v>
      </c>
      <c r="I17" s="45" t="s">
        <v>65</v>
      </c>
    </row>
    <row r="18" spans="3:9" ht="15" customHeight="1" x14ac:dyDescent="0.45">
      <c r="C18" s="110"/>
      <c r="D18" s="162"/>
      <c r="E18" s="42"/>
      <c r="F18" s="12">
        <v>2500</v>
      </c>
      <c r="G18" s="43" t="s">
        <v>43</v>
      </c>
      <c r="H18" s="44" t="s">
        <v>43</v>
      </c>
      <c r="I18" s="45" t="s">
        <v>66</v>
      </c>
    </row>
    <row r="19" spans="3:9" ht="15" customHeight="1" x14ac:dyDescent="0.45">
      <c r="C19" s="110"/>
      <c r="D19" s="162"/>
      <c r="E19" s="42"/>
      <c r="F19" s="12">
        <v>2000</v>
      </c>
      <c r="G19" s="43" t="s">
        <v>43</v>
      </c>
      <c r="H19" s="44" t="s">
        <v>43</v>
      </c>
      <c r="I19" s="45" t="s">
        <v>67</v>
      </c>
    </row>
    <row r="20" spans="3:9" ht="15" customHeight="1" x14ac:dyDescent="0.45">
      <c r="C20" s="110"/>
      <c r="D20" s="162"/>
      <c r="E20" s="42"/>
      <c r="F20" s="12">
        <v>1500</v>
      </c>
      <c r="G20" s="43" t="s">
        <v>43</v>
      </c>
      <c r="H20" s="44" t="s">
        <v>43</v>
      </c>
      <c r="I20" s="45" t="s">
        <v>68</v>
      </c>
    </row>
    <row r="21" spans="3:9" ht="15" customHeight="1" x14ac:dyDescent="0.45">
      <c r="C21" s="110"/>
      <c r="D21" s="162"/>
      <c r="E21" s="42"/>
      <c r="F21" s="12">
        <v>1000</v>
      </c>
      <c r="G21" s="43" t="s">
        <v>43</v>
      </c>
      <c r="H21" s="44" t="s">
        <v>43</v>
      </c>
      <c r="I21" s="45" t="s">
        <v>69</v>
      </c>
    </row>
    <row r="22" spans="3:9" ht="15" customHeight="1" x14ac:dyDescent="0.45">
      <c r="C22" s="110"/>
      <c r="D22" s="163"/>
      <c r="E22" s="46"/>
      <c r="F22" s="14"/>
      <c r="G22" s="47"/>
      <c r="H22" s="14"/>
      <c r="I22" s="48"/>
    </row>
    <row r="23" spans="3:9" ht="15" customHeight="1" x14ac:dyDescent="0.45">
      <c r="C23" s="160"/>
      <c r="D23" s="49" t="s">
        <v>30</v>
      </c>
      <c r="E23" s="50">
        <v>6776000</v>
      </c>
      <c r="F23" s="51"/>
      <c r="G23" s="52"/>
      <c r="H23" s="51"/>
      <c r="I23" s="53"/>
    </row>
    <row r="24" spans="3:9" ht="15" customHeight="1" x14ac:dyDescent="0.45">
      <c r="C24" s="110"/>
      <c r="D24" s="164" t="s">
        <v>52</v>
      </c>
      <c r="E24" s="54"/>
      <c r="F24" s="21">
        <v>5000</v>
      </c>
      <c r="G24" s="55" t="s">
        <v>43</v>
      </c>
      <c r="H24" s="56" t="s">
        <v>43</v>
      </c>
      <c r="I24" s="57" t="s">
        <v>13</v>
      </c>
    </row>
    <row r="25" spans="3:9" ht="15" customHeight="1" x14ac:dyDescent="0.45">
      <c r="C25" s="110"/>
      <c r="D25" s="162"/>
      <c r="E25" s="42"/>
      <c r="F25" s="12">
        <v>4500</v>
      </c>
      <c r="G25" s="43" t="s">
        <v>43</v>
      </c>
      <c r="H25" s="44" t="s">
        <v>43</v>
      </c>
      <c r="I25" s="45" t="s">
        <v>2</v>
      </c>
    </row>
    <row r="26" spans="3:9" ht="15" customHeight="1" x14ac:dyDescent="0.45">
      <c r="C26" s="110"/>
      <c r="D26" s="162"/>
      <c r="E26" s="42"/>
      <c r="F26" s="12">
        <v>4000</v>
      </c>
      <c r="G26" s="43" t="s">
        <v>43</v>
      </c>
      <c r="H26" s="44" t="s">
        <v>43</v>
      </c>
      <c r="I26" s="45" t="s">
        <v>63</v>
      </c>
    </row>
    <row r="27" spans="3:9" ht="15" customHeight="1" x14ac:dyDescent="0.45">
      <c r="C27" s="110"/>
      <c r="D27" s="162"/>
      <c r="E27" s="42"/>
      <c r="F27" s="12">
        <v>3500</v>
      </c>
      <c r="G27" s="43" t="s">
        <v>43</v>
      </c>
      <c r="H27" s="44" t="s">
        <v>43</v>
      </c>
      <c r="I27" s="45" t="s">
        <v>64</v>
      </c>
    </row>
    <row r="28" spans="3:9" ht="15" customHeight="1" x14ac:dyDescent="0.45">
      <c r="C28" s="110"/>
      <c r="D28" s="162"/>
      <c r="E28" s="42"/>
      <c r="F28" s="12">
        <v>3000</v>
      </c>
      <c r="G28" s="43" t="s">
        <v>43</v>
      </c>
      <c r="H28" s="44" t="s">
        <v>43</v>
      </c>
      <c r="I28" s="45" t="s">
        <v>65</v>
      </c>
    </row>
    <row r="29" spans="3:9" ht="15" customHeight="1" x14ac:dyDescent="0.45">
      <c r="C29" s="110"/>
      <c r="D29" s="162"/>
      <c r="E29" s="42"/>
      <c r="F29" s="12">
        <v>2500</v>
      </c>
      <c r="G29" s="43" t="s">
        <v>43</v>
      </c>
      <c r="H29" s="44" t="s">
        <v>43</v>
      </c>
      <c r="I29" s="45" t="s">
        <v>66</v>
      </c>
    </row>
    <row r="30" spans="3:9" ht="15" customHeight="1" x14ac:dyDescent="0.45">
      <c r="C30" s="110"/>
      <c r="D30" s="162"/>
      <c r="E30" s="42"/>
      <c r="F30" s="12">
        <v>2000</v>
      </c>
      <c r="G30" s="43" t="s">
        <v>43</v>
      </c>
      <c r="H30" s="44" t="s">
        <v>43</v>
      </c>
      <c r="I30" s="45" t="s">
        <v>67</v>
      </c>
    </row>
    <row r="31" spans="3:9" ht="15" customHeight="1" x14ac:dyDescent="0.45">
      <c r="C31" s="110"/>
      <c r="D31" s="162"/>
      <c r="E31" s="42"/>
      <c r="F31" s="12">
        <v>1500</v>
      </c>
      <c r="G31" s="43" t="s">
        <v>43</v>
      </c>
      <c r="H31" s="44" t="s">
        <v>43</v>
      </c>
      <c r="I31" s="45" t="s">
        <v>68</v>
      </c>
    </row>
    <row r="32" spans="3:9" ht="15" customHeight="1" x14ac:dyDescent="0.45">
      <c r="C32" s="110"/>
      <c r="D32" s="162"/>
      <c r="E32" s="42"/>
      <c r="F32" s="12">
        <v>1000</v>
      </c>
      <c r="G32" s="43" t="s">
        <v>43</v>
      </c>
      <c r="H32" s="44" t="s">
        <v>43</v>
      </c>
      <c r="I32" s="45" t="s">
        <v>69</v>
      </c>
    </row>
    <row r="33" spans="3:9" ht="15" customHeight="1" x14ac:dyDescent="0.45">
      <c r="C33" s="110"/>
      <c r="D33" s="163"/>
      <c r="E33" s="46"/>
      <c r="F33" s="14"/>
      <c r="G33" s="47"/>
      <c r="H33" s="14"/>
      <c r="I33" s="48"/>
    </row>
    <row r="34" spans="3:9" ht="15" customHeight="1" x14ac:dyDescent="0.45">
      <c r="C34" s="160"/>
      <c r="D34" s="49" t="s">
        <v>30</v>
      </c>
      <c r="E34" s="50">
        <v>577500</v>
      </c>
      <c r="F34" s="51"/>
      <c r="G34" s="52"/>
      <c r="H34" s="51"/>
      <c r="I34" s="53"/>
    </row>
    <row r="35" spans="3:9" ht="15" customHeight="1" x14ac:dyDescent="0.45">
      <c r="C35" s="110"/>
      <c r="D35" s="165" t="s">
        <v>33</v>
      </c>
      <c r="E35" s="54"/>
      <c r="F35" s="21">
        <v>5000</v>
      </c>
      <c r="G35" s="55" t="s">
        <v>43</v>
      </c>
      <c r="H35" s="56" t="s">
        <v>43</v>
      </c>
      <c r="I35" s="57" t="s">
        <v>13</v>
      </c>
    </row>
    <row r="36" spans="3:9" ht="15" customHeight="1" x14ac:dyDescent="0.45">
      <c r="C36" s="110"/>
      <c r="D36" s="162"/>
      <c r="E36" s="42"/>
      <c r="F36" s="12">
        <v>4500</v>
      </c>
      <c r="G36" s="43" t="s">
        <v>43</v>
      </c>
      <c r="H36" s="44" t="s">
        <v>43</v>
      </c>
      <c r="I36" s="45" t="s">
        <v>2</v>
      </c>
    </row>
    <row r="37" spans="3:9" ht="15" customHeight="1" x14ac:dyDescent="0.45">
      <c r="C37" s="110"/>
      <c r="D37" s="162"/>
      <c r="E37" s="42"/>
      <c r="F37" s="12">
        <v>4000</v>
      </c>
      <c r="G37" s="43" t="s">
        <v>43</v>
      </c>
      <c r="H37" s="44" t="s">
        <v>43</v>
      </c>
      <c r="I37" s="45" t="s">
        <v>63</v>
      </c>
    </row>
    <row r="38" spans="3:9" ht="15" customHeight="1" x14ac:dyDescent="0.45">
      <c r="C38" s="110"/>
      <c r="D38" s="162"/>
      <c r="E38" s="42"/>
      <c r="F38" s="12">
        <v>3500</v>
      </c>
      <c r="G38" s="43" t="s">
        <v>43</v>
      </c>
      <c r="H38" s="44" t="s">
        <v>43</v>
      </c>
      <c r="I38" s="45" t="s">
        <v>64</v>
      </c>
    </row>
    <row r="39" spans="3:9" ht="15" customHeight="1" x14ac:dyDescent="0.45">
      <c r="C39" s="110"/>
      <c r="D39" s="162"/>
      <c r="E39" s="42"/>
      <c r="F39" s="12">
        <v>3000</v>
      </c>
      <c r="G39" s="43" t="s">
        <v>43</v>
      </c>
      <c r="H39" s="44" t="s">
        <v>43</v>
      </c>
      <c r="I39" s="45" t="s">
        <v>65</v>
      </c>
    </row>
    <row r="40" spans="3:9" ht="15" customHeight="1" x14ac:dyDescent="0.45">
      <c r="C40" s="110"/>
      <c r="D40" s="162"/>
      <c r="E40" s="42"/>
      <c r="F40" s="12">
        <v>2500</v>
      </c>
      <c r="G40" s="43" t="s">
        <v>43</v>
      </c>
      <c r="H40" s="44" t="s">
        <v>43</v>
      </c>
      <c r="I40" s="45" t="s">
        <v>66</v>
      </c>
    </row>
    <row r="41" spans="3:9" ht="15" customHeight="1" x14ac:dyDescent="0.45">
      <c r="C41" s="110"/>
      <c r="D41" s="162"/>
      <c r="E41" s="42"/>
      <c r="F41" s="12">
        <v>2000</v>
      </c>
      <c r="G41" s="43" t="s">
        <v>43</v>
      </c>
      <c r="H41" s="44" t="s">
        <v>43</v>
      </c>
      <c r="I41" s="45" t="s">
        <v>67</v>
      </c>
    </row>
    <row r="42" spans="3:9" ht="15" customHeight="1" x14ac:dyDescent="0.45">
      <c r="C42" s="110"/>
      <c r="D42" s="162"/>
      <c r="E42" s="42"/>
      <c r="F42" s="12">
        <v>1500</v>
      </c>
      <c r="G42" s="43" t="s">
        <v>43</v>
      </c>
      <c r="H42" s="44" t="s">
        <v>43</v>
      </c>
      <c r="I42" s="45" t="s">
        <v>68</v>
      </c>
    </row>
    <row r="43" spans="3:9" ht="15" customHeight="1" x14ac:dyDescent="0.45">
      <c r="C43" s="110"/>
      <c r="D43" s="162"/>
      <c r="E43" s="42"/>
      <c r="F43" s="12">
        <v>1000</v>
      </c>
      <c r="G43" s="43" t="s">
        <v>43</v>
      </c>
      <c r="H43" s="44" t="s">
        <v>43</v>
      </c>
      <c r="I43" s="45" t="s">
        <v>69</v>
      </c>
    </row>
    <row r="44" spans="3:9" ht="15" customHeight="1" x14ac:dyDescent="0.45">
      <c r="C44" s="110"/>
      <c r="D44" s="163"/>
      <c r="E44" s="46"/>
      <c r="F44" s="14"/>
      <c r="G44" s="47"/>
      <c r="H44" s="14"/>
      <c r="I44" s="48"/>
    </row>
    <row r="45" spans="3:9" ht="15" customHeight="1" x14ac:dyDescent="0.45">
      <c r="C45" s="160"/>
      <c r="D45" s="49" t="s">
        <v>30</v>
      </c>
      <c r="E45" s="50">
        <v>90917500</v>
      </c>
      <c r="F45" s="51"/>
      <c r="G45" s="52"/>
      <c r="H45" s="51"/>
      <c r="I45" s="53"/>
    </row>
    <row r="46" spans="3:9" ht="15" customHeight="1" x14ac:dyDescent="0.45">
      <c r="C46" s="110"/>
      <c r="D46" s="165" t="s">
        <v>53</v>
      </c>
      <c r="E46" s="54"/>
      <c r="F46" s="21">
        <v>5000</v>
      </c>
      <c r="G46" s="55" t="s">
        <v>43</v>
      </c>
      <c r="H46" s="56" t="s">
        <v>43</v>
      </c>
      <c r="I46" s="57" t="s">
        <v>13</v>
      </c>
    </row>
    <row r="47" spans="3:9" ht="15" customHeight="1" x14ac:dyDescent="0.45">
      <c r="C47" s="110"/>
      <c r="D47" s="162"/>
      <c r="E47" s="42"/>
      <c r="F47" s="12">
        <v>4500</v>
      </c>
      <c r="G47" s="43" t="s">
        <v>43</v>
      </c>
      <c r="H47" s="44" t="s">
        <v>43</v>
      </c>
      <c r="I47" s="45" t="s">
        <v>2</v>
      </c>
    </row>
    <row r="48" spans="3:9" ht="15" customHeight="1" x14ac:dyDescent="0.45">
      <c r="C48" s="110"/>
      <c r="D48" s="162"/>
      <c r="E48" s="42"/>
      <c r="F48" s="12">
        <v>4000</v>
      </c>
      <c r="G48" s="43" t="s">
        <v>43</v>
      </c>
      <c r="H48" s="44" t="s">
        <v>43</v>
      </c>
      <c r="I48" s="45" t="s">
        <v>63</v>
      </c>
    </row>
    <row r="49" spans="3:9" ht="15" customHeight="1" x14ac:dyDescent="0.45">
      <c r="C49" s="110"/>
      <c r="D49" s="162"/>
      <c r="E49" s="42"/>
      <c r="F49" s="12">
        <v>3500</v>
      </c>
      <c r="G49" s="43" t="s">
        <v>43</v>
      </c>
      <c r="H49" s="44" t="s">
        <v>43</v>
      </c>
      <c r="I49" s="45" t="s">
        <v>64</v>
      </c>
    </row>
    <row r="50" spans="3:9" ht="15" customHeight="1" x14ac:dyDescent="0.45">
      <c r="C50" s="110"/>
      <c r="D50" s="162"/>
      <c r="E50" s="42"/>
      <c r="F50" s="12">
        <v>3000</v>
      </c>
      <c r="G50" s="43" t="s">
        <v>43</v>
      </c>
      <c r="H50" s="44" t="s">
        <v>43</v>
      </c>
      <c r="I50" s="45" t="s">
        <v>65</v>
      </c>
    </row>
    <row r="51" spans="3:9" ht="15" customHeight="1" x14ac:dyDescent="0.45">
      <c r="C51" s="110"/>
      <c r="D51" s="162"/>
      <c r="E51" s="42"/>
      <c r="F51" s="12">
        <v>2500</v>
      </c>
      <c r="G51" s="43" t="s">
        <v>43</v>
      </c>
      <c r="H51" s="44" t="s">
        <v>43</v>
      </c>
      <c r="I51" s="45" t="s">
        <v>66</v>
      </c>
    </row>
    <row r="52" spans="3:9" ht="15" customHeight="1" x14ac:dyDescent="0.45">
      <c r="C52" s="110"/>
      <c r="D52" s="162"/>
      <c r="E52" s="42"/>
      <c r="F52" s="12">
        <v>2000</v>
      </c>
      <c r="G52" s="43" t="s">
        <v>43</v>
      </c>
      <c r="H52" s="44" t="s">
        <v>43</v>
      </c>
      <c r="I52" s="45" t="s">
        <v>67</v>
      </c>
    </row>
    <row r="53" spans="3:9" ht="15" customHeight="1" x14ac:dyDescent="0.45">
      <c r="C53" s="110"/>
      <c r="D53" s="162"/>
      <c r="E53" s="42"/>
      <c r="F53" s="12">
        <v>1500</v>
      </c>
      <c r="G53" s="43" t="s">
        <v>43</v>
      </c>
      <c r="H53" s="44" t="s">
        <v>43</v>
      </c>
      <c r="I53" s="45" t="s">
        <v>68</v>
      </c>
    </row>
    <row r="54" spans="3:9" ht="15" customHeight="1" x14ac:dyDescent="0.45">
      <c r="C54" s="110"/>
      <c r="D54" s="162"/>
      <c r="E54" s="42"/>
      <c r="F54" s="12">
        <v>1000</v>
      </c>
      <c r="G54" s="43" t="s">
        <v>43</v>
      </c>
      <c r="H54" s="44" t="s">
        <v>43</v>
      </c>
      <c r="I54" s="45" t="s">
        <v>69</v>
      </c>
    </row>
    <row r="55" spans="3:9" ht="15" customHeight="1" x14ac:dyDescent="0.45">
      <c r="C55" s="110"/>
      <c r="D55" s="163"/>
      <c r="E55" s="46"/>
      <c r="F55" s="14"/>
      <c r="G55" s="47"/>
      <c r="H55" s="14"/>
      <c r="I55" s="48"/>
    </row>
    <row r="56" spans="3:9" ht="15" customHeight="1" x14ac:dyDescent="0.45">
      <c r="C56" s="160"/>
      <c r="D56" s="49" t="s">
        <v>30</v>
      </c>
      <c r="E56" s="50">
        <v>6206000</v>
      </c>
      <c r="F56" s="51"/>
      <c r="G56" s="52"/>
      <c r="H56" s="51"/>
      <c r="I56" s="53"/>
    </row>
    <row r="57" spans="3:9" ht="24.6" customHeight="1" x14ac:dyDescent="0.45">
      <c r="C57" s="166" t="s">
        <v>40</v>
      </c>
      <c r="D57" s="165" t="s">
        <v>28</v>
      </c>
      <c r="E57" s="54"/>
      <c r="F57" s="21">
        <v>2000</v>
      </c>
      <c r="G57" s="55" t="s">
        <v>43</v>
      </c>
      <c r="H57" s="56" t="s">
        <v>43</v>
      </c>
      <c r="I57" s="67" t="s">
        <v>71</v>
      </c>
    </row>
    <row r="58" spans="3:9" ht="21.6" customHeight="1" x14ac:dyDescent="0.45">
      <c r="C58" s="166"/>
      <c r="D58" s="162"/>
      <c r="E58" s="42"/>
      <c r="F58" s="12">
        <v>1000</v>
      </c>
      <c r="G58" s="43" t="s">
        <v>43</v>
      </c>
      <c r="H58" s="44" t="s">
        <v>43</v>
      </c>
      <c r="I58" s="68" t="s">
        <v>70</v>
      </c>
    </row>
    <row r="59" spans="3:9" ht="15" customHeight="1" x14ac:dyDescent="0.45">
      <c r="C59" s="166"/>
      <c r="D59" s="162"/>
      <c r="E59" s="42"/>
      <c r="F59" s="12"/>
      <c r="G59" s="43"/>
      <c r="H59" s="44"/>
      <c r="I59" s="45"/>
    </row>
    <row r="60" spans="3:9" ht="15" customHeight="1" x14ac:dyDescent="0.45">
      <c r="C60" s="166"/>
      <c r="D60" s="162"/>
      <c r="E60" s="42"/>
      <c r="F60" s="12"/>
      <c r="G60" s="58"/>
      <c r="H60" s="12"/>
      <c r="I60" s="45"/>
    </row>
    <row r="61" spans="3:9" ht="15" customHeight="1" x14ac:dyDescent="0.45">
      <c r="C61" s="166"/>
      <c r="D61" s="162"/>
      <c r="E61" s="42"/>
      <c r="F61" s="12"/>
      <c r="G61" s="43"/>
      <c r="H61" s="12"/>
      <c r="I61" s="45"/>
    </row>
    <row r="62" spans="3:9" ht="15" customHeight="1" x14ac:dyDescent="0.45">
      <c r="C62" s="166"/>
      <c r="D62" s="162"/>
      <c r="E62" s="42"/>
      <c r="F62" s="12"/>
      <c r="G62" s="43"/>
      <c r="H62" s="12"/>
      <c r="I62" s="45"/>
    </row>
    <row r="63" spans="3:9" ht="15" customHeight="1" x14ac:dyDescent="0.45">
      <c r="C63" s="166"/>
      <c r="D63" s="162"/>
      <c r="E63" s="42"/>
      <c r="F63" s="12"/>
      <c r="G63" s="43"/>
      <c r="H63" s="12"/>
      <c r="I63" s="45"/>
    </row>
    <row r="64" spans="3:9" ht="15" customHeight="1" x14ac:dyDescent="0.45">
      <c r="C64" s="166"/>
      <c r="D64" s="162"/>
      <c r="E64" s="42"/>
      <c r="F64" s="12"/>
      <c r="G64" s="43"/>
      <c r="H64" s="12"/>
      <c r="I64" s="45"/>
    </row>
    <row r="65" spans="2:9" ht="15" customHeight="1" x14ac:dyDescent="0.45">
      <c r="C65" s="166"/>
      <c r="D65" s="162"/>
      <c r="E65" s="42"/>
      <c r="F65" s="12"/>
      <c r="G65" s="43"/>
      <c r="H65" s="12"/>
      <c r="I65" s="45"/>
    </row>
    <row r="66" spans="2:9" ht="15" customHeight="1" x14ac:dyDescent="0.45">
      <c r="C66" s="166"/>
      <c r="D66" s="163"/>
      <c r="E66" s="46"/>
      <c r="F66" s="14"/>
      <c r="G66" s="47"/>
      <c r="H66" s="14"/>
      <c r="I66" s="48"/>
    </row>
    <row r="67" spans="2:9" ht="15" customHeight="1" x14ac:dyDescent="0.45">
      <c r="C67" s="167"/>
      <c r="D67" s="49" t="s">
        <v>30</v>
      </c>
      <c r="E67" s="50">
        <v>211936000</v>
      </c>
      <c r="F67" s="51"/>
      <c r="G67" s="52"/>
      <c r="H67" s="59"/>
      <c r="I67" s="53"/>
    </row>
    <row r="68" spans="2:9" ht="15" customHeight="1" x14ac:dyDescent="0.45">
      <c r="C68" s="136" t="s">
        <v>16</v>
      </c>
      <c r="D68" s="137"/>
      <c r="E68" s="60">
        <f>E23+E34+E45+E56+E67</f>
        <v>316413000</v>
      </c>
      <c r="F68" s="61"/>
      <c r="G68" s="62"/>
      <c r="H68" s="63"/>
      <c r="I68" s="64"/>
    </row>
    <row r="69" spans="2:9" ht="15" customHeight="1" x14ac:dyDescent="0.45">
      <c r="C69" s="99" t="s">
        <v>55</v>
      </c>
      <c r="D69" s="100"/>
      <c r="E69" s="65">
        <v>23304</v>
      </c>
      <c r="F69" s="138"/>
      <c r="G69" s="138"/>
      <c r="H69" s="138"/>
      <c r="I69" s="138"/>
    </row>
    <row r="70" spans="2:9" ht="15" customHeight="1" x14ac:dyDescent="0.45">
      <c r="C70" s="103" t="s">
        <v>58</v>
      </c>
      <c r="D70" s="104"/>
      <c r="E70" s="20">
        <v>2160</v>
      </c>
      <c r="F70" s="66"/>
      <c r="G70" s="66"/>
      <c r="H70" s="66"/>
      <c r="I70" s="66"/>
    </row>
    <row r="71" spans="2:9" ht="15" customHeight="1" x14ac:dyDescent="0.45">
      <c r="C71" s="91" t="s">
        <v>35</v>
      </c>
      <c r="D71" s="92"/>
      <c r="E71" s="10">
        <f>(E6+E8)/E69</f>
        <v>11217.922330930312</v>
      </c>
      <c r="F71" s="66"/>
      <c r="G71" s="66"/>
      <c r="H71" s="66"/>
      <c r="I71" s="66"/>
    </row>
    <row r="72" spans="2:9" ht="15" customHeight="1" x14ac:dyDescent="0.45">
      <c r="C72" s="103" t="s">
        <v>36</v>
      </c>
      <c r="D72" s="104"/>
      <c r="E72" s="22">
        <f>(E7+E9)/E70</f>
        <v>6660.4120370370374</v>
      </c>
      <c r="F72" s="132"/>
      <c r="G72" s="132"/>
      <c r="H72" s="132"/>
      <c r="I72" s="132"/>
    </row>
    <row r="73" spans="2:9" ht="15" customHeight="1" x14ac:dyDescent="0.45">
      <c r="C73" s="8" t="s">
        <v>59</v>
      </c>
      <c r="D73" s="8"/>
      <c r="E73" s="8"/>
      <c r="F73" s="8"/>
      <c r="G73" s="8"/>
      <c r="H73" s="8"/>
      <c r="I73" s="8"/>
    </row>
    <row r="74" spans="2:9" ht="15" customHeight="1" x14ac:dyDescent="0.45">
      <c r="C74" s="8" t="s">
        <v>57</v>
      </c>
      <c r="D74" s="8"/>
      <c r="E74" s="8"/>
      <c r="F74" s="8"/>
      <c r="G74" s="8"/>
      <c r="H74" s="8"/>
      <c r="I74" s="8"/>
    </row>
    <row r="75" spans="2:9" ht="15" customHeight="1" x14ac:dyDescent="0.45"/>
    <row r="76" spans="2:9" ht="15" customHeight="1" x14ac:dyDescent="0.45">
      <c r="B76" s="1" t="s">
        <v>37</v>
      </c>
      <c r="C76" s="70" t="s">
        <v>9</v>
      </c>
      <c r="D76" s="70"/>
      <c r="E76" s="70"/>
      <c r="F76" s="70"/>
      <c r="G76" s="70"/>
    </row>
    <row r="77" spans="2:9" x14ac:dyDescent="0.45">
      <c r="C77" s="7"/>
      <c r="D77" s="7"/>
      <c r="E77" s="139" t="s">
        <v>38</v>
      </c>
      <c r="F77" s="139"/>
      <c r="G77" s="139"/>
      <c r="H77" s="139" t="s">
        <v>39</v>
      </c>
      <c r="I77" s="139"/>
    </row>
    <row r="78" spans="2:9" ht="15" customHeight="1" x14ac:dyDescent="0.45">
      <c r="C78" s="123" t="s">
        <v>41</v>
      </c>
      <c r="D78" s="124"/>
      <c r="E78" s="142"/>
      <c r="F78" s="143"/>
      <c r="G78" s="144"/>
      <c r="H78" s="142"/>
      <c r="I78" s="145"/>
    </row>
    <row r="79" spans="2:9" ht="15" customHeight="1" x14ac:dyDescent="0.45">
      <c r="C79" s="146" t="s">
        <v>42</v>
      </c>
      <c r="D79" s="147"/>
      <c r="E79" s="148"/>
      <c r="F79" s="149"/>
      <c r="G79" s="150"/>
      <c r="H79" s="149"/>
      <c r="I79" s="151"/>
    </row>
    <row r="80" spans="2:9" ht="15" customHeight="1" x14ac:dyDescent="0.45">
      <c r="C80" s="168" t="s">
        <v>11</v>
      </c>
      <c r="D80" s="169"/>
      <c r="E80" s="115">
        <v>10</v>
      </c>
      <c r="F80" s="116"/>
      <c r="G80" s="116"/>
      <c r="H80" s="116"/>
      <c r="I80" s="117"/>
    </row>
    <row r="81" spans="2:9" ht="15" customHeight="1" x14ac:dyDescent="0.45">
      <c r="C81" s="28" t="s">
        <v>61</v>
      </c>
      <c r="D81" s="28"/>
      <c r="E81" s="29"/>
      <c r="F81" s="29"/>
      <c r="G81" s="29"/>
      <c r="H81" s="29"/>
      <c r="I81" s="29"/>
    </row>
    <row r="82" spans="2:9" ht="15" customHeight="1" x14ac:dyDescent="0.45"/>
    <row r="83" spans="2:9" ht="15" customHeight="1" x14ac:dyDescent="0.45">
      <c r="B83" s="1" t="s">
        <v>44</v>
      </c>
      <c r="C83" s="70" t="s">
        <v>27</v>
      </c>
      <c r="D83" s="70"/>
      <c r="E83" s="70"/>
      <c r="F83" s="70"/>
      <c r="G83" s="70"/>
    </row>
    <row r="84" spans="2:9" ht="15" customHeight="1" x14ac:dyDescent="0.45">
      <c r="C84" s="111" t="s">
        <v>45</v>
      </c>
      <c r="D84" s="30" t="s">
        <v>4</v>
      </c>
      <c r="E84" s="118">
        <f>(E23+E34)/(E23+E34+E45+E56)</f>
        <v>7.0383912248628888E-2</v>
      </c>
      <c r="F84" s="118"/>
      <c r="G84" s="118"/>
      <c r="H84" s="118"/>
      <c r="I84" s="119"/>
    </row>
    <row r="85" spans="2:9" ht="15" customHeight="1" x14ac:dyDescent="0.45">
      <c r="C85" s="112"/>
      <c r="D85" s="31" t="s">
        <v>19</v>
      </c>
      <c r="E85" s="120">
        <f>(E45+E56)/(E23+E34+E45+E56)</f>
        <v>0.92961608775137117</v>
      </c>
      <c r="F85" s="140"/>
      <c r="G85" s="140"/>
      <c r="H85" s="140"/>
      <c r="I85" s="141"/>
    </row>
    <row r="86" spans="2:9" ht="15" customHeight="1" x14ac:dyDescent="0.45"/>
    <row r="87" spans="2:9" ht="15" customHeight="1" x14ac:dyDescent="0.45">
      <c r="B87" s="1" t="s">
        <v>46</v>
      </c>
      <c r="C87" s="70" t="s">
        <v>8</v>
      </c>
      <c r="D87" s="70"/>
      <c r="E87" s="70"/>
      <c r="F87" s="70"/>
      <c r="G87" s="70"/>
      <c r="H87" s="70"/>
      <c r="I87" s="70"/>
    </row>
    <row r="88" spans="2:9" ht="70.2" customHeight="1" x14ac:dyDescent="0.45">
      <c r="C88" s="32" t="s">
        <v>47</v>
      </c>
      <c r="D88" s="152"/>
      <c r="E88" s="153"/>
      <c r="F88" s="153"/>
      <c r="G88" s="153"/>
      <c r="H88" s="153"/>
      <c r="I88" s="154"/>
    </row>
  </sheetData>
  <mergeCells count="44">
    <mergeCell ref="C87:I87"/>
    <mergeCell ref="D88:I88"/>
    <mergeCell ref="C6:C9"/>
    <mergeCell ref="C11:E12"/>
    <mergeCell ref="C84:C85"/>
    <mergeCell ref="C13:C56"/>
    <mergeCell ref="D13:D22"/>
    <mergeCell ref="D24:D33"/>
    <mergeCell ref="D35:D44"/>
    <mergeCell ref="D46:D55"/>
    <mergeCell ref="C57:C67"/>
    <mergeCell ref="D57:D66"/>
    <mergeCell ref="C80:D80"/>
    <mergeCell ref="E80:I80"/>
    <mergeCell ref="C83:G83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F11:I11"/>
    <mergeCell ref="C68:D68"/>
    <mergeCell ref="C69:D69"/>
    <mergeCell ref="F69:I69"/>
    <mergeCell ref="C70:D70"/>
    <mergeCell ref="F6:I6"/>
    <mergeCell ref="F7:I7"/>
    <mergeCell ref="F8:I8"/>
    <mergeCell ref="F9:I9"/>
    <mergeCell ref="C10:D10"/>
    <mergeCell ref="A1:J1"/>
    <mergeCell ref="C2:G2"/>
    <mergeCell ref="C3:D3"/>
    <mergeCell ref="E3:I3"/>
    <mergeCell ref="C5:G5"/>
  </mergeCells>
  <phoneticPr fontId="2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効果検証様式（集計値）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R4.10!Print_Area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2024-07-25T10:47:09Z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2024-06-17T07:54:44Z</vt:filetime>
  </property>
</Properties>
</file>