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1F1A5122-4E65-46E1-814D-337468833F44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1" sheetId="2" r:id="rId1"/>
    <sheet name="2" sheetId="3" r:id="rId2"/>
    <sheet name="3" sheetId="4" r:id="rId3"/>
    <sheet name="4(1)" sheetId="5" r:id="rId4"/>
    <sheet name="4(2)" sheetId="7" r:id="rId5"/>
    <sheet name="4(3)" sheetId="1" r:id="rId6"/>
    <sheet name="4(4)" sheetId="6" r:id="rId7"/>
    <sheet name="4(5)" sheetId="8" r:id="rId8"/>
    <sheet name="5" sheetId="9" r:id="rId9"/>
    <sheet name="6" sheetId="10" r:id="rId10"/>
    <sheet name="7" sheetId="11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20" r:id="rId18"/>
    <sheet name="15" sheetId="22" r:id="rId19"/>
    <sheet name="16" sheetId="23" r:id="rId20"/>
    <sheet name="1 (2)" sheetId="19" state="hidden" r:id="rId21"/>
    <sheet name="2 (2)" sheetId="21" state="hidden" r:id="rId22"/>
    <sheet name="3 (2)" sheetId="24" state="hidden" r:id="rId23"/>
    <sheet name="4(6)" sheetId="25" state="hidden" r:id="rId24"/>
    <sheet name="4(7)" sheetId="26" state="hidden" r:id="rId25"/>
    <sheet name="4(8)" sheetId="27" state="hidden" r:id="rId26"/>
    <sheet name="4(9)" sheetId="28" state="hidden" r:id="rId27"/>
    <sheet name="4(10)" sheetId="29" state="hidden" r:id="rId28"/>
    <sheet name="5 (2)" sheetId="30" state="hidden" r:id="rId29"/>
    <sheet name="6 (2)" sheetId="31" state="hidden" r:id="rId30"/>
    <sheet name="7 (2)" sheetId="32" state="hidden" r:id="rId31"/>
    <sheet name="8 (2)" sheetId="33" state="hidden" r:id="rId32"/>
    <sheet name="9 (2)" sheetId="34" state="hidden" r:id="rId33"/>
    <sheet name="10 (2)" sheetId="35" state="hidden" r:id="rId34"/>
    <sheet name="11 (2)" sheetId="36" state="hidden" r:id="rId35"/>
    <sheet name="12 (2)" sheetId="37" state="hidden" r:id="rId36"/>
    <sheet name="13 (2)" sheetId="38" state="hidden" r:id="rId37"/>
    <sheet name="14 (2)" sheetId="39" state="hidden" r:id="rId38"/>
    <sheet name="15 (2)" sheetId="40" state="hidden" r:id="rId39"/>
    <sheet name="16 (2)" sheetId="41" state="hidden" r:id="rId40"/>
  </sheets>
  <externalReferences>
    <externalReference r:id="rId41"/>
  </externalReferences>
  <definedNames>
    <definedName name="_xlnm._FilterDatabase" localSheetId="10" hidden="1">'7'!$A$2:$E$2</definedName>
    <definedName name="_xlnm._FilterDatabase" localSheetId="30" hidden="1">'7 (2)'!$A$2:$E$2</definedName>
    <definedName name="_Key1" localSheetId="0" hidden="1">#REF!</definedName>
    <definedName name="_Key1" localSheetId="20" hidden="1">#REF!</definedName>
    <definedName name="_Key1" localSheetId="13" hidden="1">#REF!</definedName>
    <definedName name="_Key1" localSheetId="33" hidden="1">#REF!</definedName>
    <definedName name="_Key1" localSheetId="14" hidden="1">#REF!</definedName>
    <definedName name="_Key1" localSheetId="34" hidden="1">#REF!</definedName>
    <definedName name="_Key1" localSheetId="15" hidden="1">#REF!</definedName>
    <definedName name="_Key1" localSheetId="35" hidden="1">#REF!</definedName>
    <definedName name="_Key1" localSheetId="16" hidden="1">#REF!</definedName>
    <definedName name="_Key1" localSheetId="36" hidden="1">#REF!</definedName>
    <definedName name="_Key1" localSheetId="17" hidden="1">#REF!</definedName>
    <definedName name="_Key1" localSheetId="37" hidden="1">#REF!</definedName>
    <definedName name="_Key1" localSheetId="18" hidden="1">#REF!</definedName>
    <definedName name="_Key1" localSheetId="38" hidden="1">#REF!</definedName>
    <definedName name="_Key1" localSheetId="19" hidden="1">#REF!</definedName>
    <definedName name="_Key1" localSheetId="39" hidden="1">#REF!</definedName>
    <definedName name="_Key1" localSheetId="1" hidden="1">#REF!</definedName>
    <definedName name="_Key1" localSheetId="21" hidden="1">#REF!</definedName>
    <definedName name="_Key1" localSheetId="2" hidden="1">#REF!</definedName>
    <definedName name="_Key1" localSheetId="22" hidden="1">#REF!</definedName>
    <definedName name="_Key1" localSheetId="3" hidden="1">#REF!</definedName>
    <definedName name="_Key1" localSheetId="27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23" hidden="1">#REF!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localSheetId="10" hidden="1">#REF!</definedName>
    <definedName name="_Key1" localSheetId="30" hidden="1">#REF!</definedName>
    <definedName name="_Key1" localSheetId="12" hidden="1">#REF!</definedName>
    <definedName name="_Key1" localSheetId="32" hidden="1">#REF!</definedName>
    <definedName name="_Key1" hidden="1">#REF!</definedName>
    <definedName name="_Order1" hidden="1">0</definedName>
    <definedName name="NB1_33">[1]NB1_33!$A$2:$XA$32</definedName>
    <definedName name="_xlnm.Print_Area" localSheetId="0">'1'!$A$1:$D$11</definedName>
    <definedName name="_xlnm.Print_Area" localSheetId="20">'1 (2)'!$A$1:$D$11</definedName>
    <definedName name="_xlnm.Print_Area" localSheetId="17">'14'!$A$1:$E$75</definedName>
    <definedName name="_xlnm.Print_Area" localSheetId="37">'14 (2)'!$A$1:$E$75</definedName>
    <definedName name="_xlnm.Print_Area" localSheetId="18">'15'!$A$1:$E$70</definedName>
    <definedName name="_xlnm.Print_Area" localSheetId="38">'15 (2)'!$A$1:$E$70</definedName>
    <definedName name="_xlnm.Print_Area" localSheetId="19">'16'!$A$1:$N$39</definedName>
    <definedName name="_xlnm.Print_Area" localSheetId="1">'2'!$A$1:$E$20</definedName>
    <definedName name="_xlnm.Print_Area" localSheetId="2">'3'!$A$1:$O$30</definedName>
    <definedName name="_xlnm.Print_Area" localSheetId="22">'3 (2)'!$A$1:$O$32</definedName>
    <definedName name="_xlnm.Print_Area" localSheetId="3">'4(1)'!$A$1:$F$68</definedName>
    <definedName name="_xlnm.Print_Area" localSheetId="27">'4(10)'!$A$2:$E$8</definedName>
    <definedName name="_xlnm.Print_Area" localSheetId="7">'4(5)'!$A$2:$E$8</definedName>
    <definedName name="_xlnm.Print_Area" localSheetId="23">'4(6)'!$A$1:$F$68</definedName>
    <definedName name="_xlnm.Print_Area" localSheetId="8">'5'!$A$1:$E$14</definedName>
    <definedName name="_xlnm.Print_Area" localSheetId="28">'5 (2)'!$A$1:$E$15</definedName>
    <definedName name="_xlnm.Print_Area" localSheetId="9">'6'!$A$1:$E$24</definedName>
    <definedName name="_xlnm.Print_Area" localSheetId="29">'6 (2)'!$A$1:$E$23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7" l="1"/>
  <c r="G30" i="37"/>
  <c r="H26" i="37"/>
  <c r="H18" i="37" s="1"/>
  <c r="G26" i="37"/>
  <c r="G18" i="37" s="1"/>
  <c r="H13" i="37"/>
  <c r="H5" i="37" s="1"/>
  <c r="G13" i="37"/>
  <c r="G5" i="37" s="1"/>
  <c r="H6" i="35"/>
  <c r="H5" i="35"/>
  <c r="H4" i="35"/>
  <c r="G4" i="35"/>
  <c r="I10" i="33"/>
  <c r="H10" i="33"/>
  <c r="I5" i="33"/>
  <c r="I4" i="33" s="1"/>
  <c r="H5" i="33"/>
  <c r="H4" i="33" s="1"/>
  <c r="E3" i="32"/>
  <c r="E66" i="25"/>
  <c r="D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66" i="25" s="1"/>
  <c r="F7" i="25"/>
  <c r="F6" i="25"/>
  <c r="F5" i="25"/>
  <c r="H30" i="17"/>
  <c r="G30" i="17"/>
  <c r="F30" i="17"/>
  <c r="F4" i="17" s="1"/>
  <c r="E30" i="17"/>
  <c r="E4" i="17" s="1"/>
  <c r="H26" i="17"/>
  <c r="H18" i="17" s="1"/>
  <c r="H4" i="17" s="1"/>
  <c r="G26" i="17"/>
  <c r="E26" i="17"/>
  <c r="G18" i="17"/>
  <c r="F18" i="17"/>
  <c r="E18" i="17"/>
  <c r="H13" i="17"/>
  <c r="G13" i="17"/>
  <c r="F13" i="17"/>
  <c r="E13" i="17"/>
  <c r="H5" i="17"/>
  <c r="G5" i="17"/>
  <c r="F5" i="17"/>
  <c r="E5" i="17"/>
  <c r="G4" i="17"/>
  <c r="H6" i="15"/>
  <c r="F6" i="15"/>
  <c r="H5" i="15"/>
  <c r="F5" i="15"/>
  <c r="F4" i="15" s="1"/>
  <c r="H4" i="15"/>
  <c r="G4" i="15"/>
  <c r="E4" i="15"/>
  <c r="I10" i="13"/>
  <c r="H10" i="13"/>
  <c r="F10" i="13"/>
  <c r="I5" i="13"/>
  <c r="H5" i="13"/>
  <c r="H4" i="13" s="1"/>
  <c r="G5" i="13"/>
  <c r="F5" i="13"/>
  <c r="F4" i="13"/>
  <c r="D3" i="11"/>
  <c r="E64" i="5"/>
  <c r="D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64" i="5" s="1"/>
  <c r="G4" i="37" l="1"/>
  <c r="H4" i="37"/>
</calcChain>
</file>

<file path=xl/sharedStrings.xml><?xml version="1.0" encoding="utf-8"?>
<sst xmlns="http://schemas.openxmlformats.org/spreadsheetml/2006/main" count="1542" uniqueCount="574">
  <si>
    <t>(単位：世帯)</t>
  </si>
  <si>
    <t>総数</t>
    <rPh sb="0" eb="1">
      <t>ソウ</t>
    </rPh>
    <rPh sb="1" eb="2">
      <t>スウ</t>
    </rPh>
    <phoneticPr fontId="31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</si>
  <si>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</si>
  <si>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</si>
  <si>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令和元年度</t>
    <rPh sb="0" eb="2">
      <t>レイワ</t>
    </rPh>
    <rPh sb="2" eb="4">
      <t>ガンネン</t>
    </rPh>
    <phoneticPr fontId="9"/>
  </si>
  <si>
    <t>医療扶助</t>
  </si>
  <si>
    <t>年度末</t>
    <rPh sb="0" eb="1">
      <t>トシ</t>
    </rPh>
    <rPh sb="1" eb="2">
      <t>ド</t>
    </rPh>
    <rPh sb="2" eb="3">
      <t>スエ</t>
    </rPh>
    <phoneticPr fontId="9"/>
  </si>
  <si>
    <t>県・中核市</t>
    <rPh sb="0" eb="1">
      <t>ケン</t>
    </rPh>
    <rPh sb="2" eb="5">
      <t>チュウカクシ</t>
    </rPh>
    <phoneticPr fontId="32"/>
  </si>
  <si>
    <t>保護率</t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</si>
  <si>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32"/>
  </si>
  <si>
    <t>生活扶助</t>
  </si>
  <si>
    <t>葬祭扶助</t>
  </si>
  <si>
    <t>クラブ数</t>
  </si>
  <si>
    <t>住宅扶助</t>
  </si>
  <si>
    <t>短期入所</t>
    <rPh sb="0" eb="2">
      <t>タンキ</t>
    </rPh>
    <rPh sb="2" eb="4">
      <t>ニュウショ</t>
    </rPh>
    <phoneticPr fontId="9"/>
  </si>
  <si>
    <t>薬剤支給</t>
    <rPh sb="0" eb="2">
      <t>ヤクザイ</t>
    </rPh>
    <rPh sb="2" eb="4">
      <t>シキュウ</t>
    </rPh>
    <phoneticPr fontId="9"/>
  </si>
  <si>
    <t>介護扶助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</si>
  <si>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</si>
  <si>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19-11 協会管掌健康保険の状況－適用</t>
    <rPh sb="6" eb="8">
      <t>キョウカイ</t>
    </rPh>
    <phoneticPr fontId="9"/>
  </si>
  <si>
    <t>(5)子ども会・子ども会育成会</t>
    <rPh sb="3" eb="4">
      <t>コ</t>
    </rPh>
    <rPh sb="6" eb="7">
      <t>カイ</t>
    </rPh>
    <rPh sb="8" eb="9">
      <t>コ</t>
    </rPh>
    <rPh sb="11" eb="12">
      <t>カイ</t>
    </rPh>
    <rPh sb="12" eb="15">
      <t>イクセイカイ</t>
    </rPh>
    <phoneticPr fontId="9"/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</si>
  <si>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31"/>
  </si>
  <si>
    <t>出産扶助</t>
  </si>
  <si>
    <t>男鹿市</t>
  </si>
  <si>
    <t>職域募金</t>
    <rPh sb="0" eb="1">
      <t>ショク</t>
    </rPh>
    <rPh sb="1" eb="2">
      <t>イキ</t>
    </rPh>
    <rPh sb="2" eb="4">
      <t>ボキン</t>
    </rPh>
    <phoneticPr fontId="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</si>
  <si>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</si>
  <si>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法人募金</t>
    <rPh sb="2" eb="4">
      <t>ボキン</t>
    </rPh>
    <phoneticPr fontId="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</si>
  <si>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</si>
  <si>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ＮＨＫ歳末たすけあい</t>
    <rPh sb="3" eb="5">
      <t>サイマツ</t>
    </rPh>
    <phoneticPr fontId="32"/>
  </si>
  <si>
    <t>自立生活援助</t>
    <rPh sb="0" eb="2">
      <t>ジリツ</t>
    </rPh>
    <rPh sb="2" eb="4">
      <t>セイカツ</t>
    </rPh>
    <rPh sb="4" eb="6">
      <t>エンジョ</t>
    </rPh>
    <phoneticPr fontId="9"/>
  </si>
  <si>
    <t>内　　　　　　容</t>
    <rPh sb="0" eb="1">
      <t>ウチ</t>
    </rPh>
    <rPh sb="7" eb="8">
      <t>カタチ</t>
    </rPh>
    <phoneticPr fontId="32"/>
  </si>
  <si>
    <t>生業扶助</t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</si>
  <si>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32"/>
  </si>
  <si>
    <t>うち男</t>
    <rPh sb="2" eb="3">
      <t>オトコ</t>
    </rPh>
    <phoneticPr fontId="9"/>
  </si>
  <si>
    <t>うち女</t>
    <rPh sb="2" eb="3">
      <t>オンナ</t>
    </rPh>
    <phoneticPr fontId="9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</si>
  <si>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9"/>
  </si>
  <si>
    <t>注2　標準負担額差額支給分</t>
    <rPh sb="0" eb="1">
      <t>チュウ</t>
    </rPh>
    <phoneticPr fontId="9"/>
  </si>
  <si>
    <t>保護費</t>
  </si>
  <si>
    <t>子ども会育成会</t>
    <rPh sb="0" eb="1">
      <t>コ</t>
    </rPh>
    <rPh sb="3" eb="4">
      <t>カイ</t>
    </rPh>
    <rPh sb="4" eb="7">
      <t>イクセイカイ</t>
    </rPh>
    <phoneticPr fontId="9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</si>
  <si>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</si>
  <si>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報酬月額
(円)</t>
    <rPh sb="0" eb="2">
      <t>ホウシュウ</t>
    </rPh>
    <phoneticPr fontId="9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</si>
  <si>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32"/>
  </si>
  <si>
    <r>
      <t>県支出</t>
    </r>
    <r>
      <rPr>
        <sz val="9"/>
        <color theme="1"/>
        <rFont val="ＭＳ ゴシック"/>
        <family val="3"/>
        <charset val="128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33"/>
  </si>
  <si>
    <t>19-10 厚生年金保険（第一号厚生年金被保険者）の状況－給付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29" eb="31">
      <t>キュウフ</t>
    </rPh>
    <phoneticPr fontId="9"/>
  </si>
  <si>
    <t>（単位:世帯、人）</t>
    <rPh sb="1" eb="3">
      <t>タンイ</t>
    </rPh>
    <rPh sb="7" eb="8">
      <t>ニン</t>
    </rPh>
    <phoneticPr fontId="9"/>
  </si>
  <si>
    <t>　　「85歳以上」の３区分となった。</t>
  </si>
  <si>
    <t>保護施設</t>
    <rPh sb="0" eb="2">
      <t>ホゴ</t>
    </rPh>
    <rPh sb="2" eb="4">
      <t>シセツ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</si>
  <si>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32"/>
  </si>
  <si>
    <t>定員</t>
    <rPh sb="1" eb="2">
      <t>イン</t>
    </rPh>
    <phoneticPr fontId="9"/>
  </si>
  <si>
    <t>(単位：人、千円)</t>
    <rPh sb="4" eb="5">
      <t>ニン</t>
    </rPh>
    <phoneticPr fontId="9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</si>
  <si>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32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</si>
  <si>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31"/>
  </si>
  <si>
    <t>その他</t>
  </si>
  <si>
    <t>注3 「施設介護サービス受給者数」の施設種類について、平成30年分から「介護医療院」が追加された。</t>
    <rPh sb="0" eb="1">
      <t>チュウ</t>
    </rPh>
    <rPh sb="27" eb="29">
      <t>ヘイセイ</t>
    </rPh>
    <rPh sb="31" eb="32">
      <t>ネン</t>
    </rPh>
    <rPh sb="32" eb="33">
      <t>ブン</t>
    </rPh>
    <phoneticPr fontId="9"/>
  </si>
  <si>
    <t>現在数</t>
    <rPh sb="0" eb="2">
      <t>ゲンザイ</t>
    </rPh>
    <rPh sb="2" eb="3">
      <t>スウ</t>
    </rPh>
    <phoneticPr fontId="9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</si>
  <si>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32"/>
  </si>
  <si>
    <t>千円</t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</si>
  <si>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32"/>
  </si>
  <si>
    <t>-</t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</si>
  <si>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32"/>
  </si>
  <si>
    <t>令和３年度</t>
    <rPh sb="0" eb="2">
      <t>レイワ</t>
    </rPh>
    <rPh sb="3" eb="4">
      <t>トシ</t>
    </rPh>
    <phoneticPr fontId="9"/>
  </si>
  <si>
    <t>19-12 協会管掌健康保険の状況－給付</t>
    <rPh sb="6" eb="8">
      <t>キョウカイ</t>
    </rPh>
    <phoneticPr fontId="9"/>
  </si>
  <si>
    <t>(単位：人、％）</t>
    <rPh sb="1" eb="3">
      <t>タンイ</t>
    </rPh>
    <rPh sb="4" eb="5">
      <t>ニン</t>
    </rPh>
    <phoneticPr fontId="31"/>
  </si>
  <si>
    <t>会員数(人)</t>
    <rPh sb="0" eb="2">
      <t>カイイン</t>
    </rPh>
    <rPh sb="2" eb="3">
      <t>スウ</t>
    </rPh>
    <rPh sb="4" eb="5">
      <t>ニン</t>
    </rPh>
    <phoneticPr fontId="32"/>
  </si>
  <si>
    <t>会員数(人）</t>
    <rPh sb="0" eb="2">
      <t>カイイン</t>
    </rPh>
    <rPh sb="2" eb="3">
      <t>スウ</t>
    </rPh>
    <rPh sb="4" eb="5">
      <t>ニン</t>
    </rPh>
    <phoneticPr fontId="32"/>
  </si>
  <si>
    <t>子ども会</t>
  </si>
  <si>
    <t>助成総額</t>
    <rPh sb="0" eb="2">
      <t>ジョセイ</t>
    </rPh>
    <rPh sb="2" eb="4">
      <t>ソウガク</t>
    </rPh>
    <phoneticPr fontId="32"/>
  </si>
  <si>
    <t>医療給付費分</t>
    <rPh sb="0" eb="2">
      <t>イリョウ</t>
    </rPh>
    <rPh sb="2" eb="5">
      <t>キュウフヒ</t>
    </rPh>
    <rPh sb="5" eb="6">
      <t>ブン</t>
    </rPh>
    <phoneticPr fontId="33"/>
  </si>
  <si>
    <t>戸別募金</t>
    <rPh sb="2" eb="4">
      <t>ボキン</t>
    </rPh>
    <phoneticPr fontId="9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</si>
  <si>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32"/>
  </si>
  <si>
    <t>区　　　分</t>
  </si>
  <si>
    <t>介護納付金分</t>
    <rPh sb="0" eb="2">
      <t>カイゴ</t>
    </rPh>
    <rPh sb="2" eb="5">
      <t>ノウフキン</t>
    </rPh>
    <rPh sb="5" eb="6">
      <t>ブン</t>
    </rPh>
    <phoneticPr fontId="33"/>
  </si>
  <si>
    <t>（単位：円）</t>
    <rPh sb="1" eb="3">
      <t>タンイ</t>
    </rPh>
    <rPh sb="4" eb="5">
      <t>エン</t>
    </rPh>
    <phoneticPr fontId="32"/>
  </si>
  <si>
    <t>共同
募金会</t>
  </si>
  <si>
    <t>学校募金</t>
    <rPh sb="0" eb="1">
      <t>ガク</t>
    </rPh>
    <rPh sb="1" eb="2">
      <t>コウ</t>
    </rPh>
    <rPh sb="2" eb="4">
      <t>ボキン</t>
    </rPh>
    <phoneticPr fontId="9"/>
  </si>
  <si>
    <t>一般被保険者分</t>
    <rPh sb="0" eb="2">
      <t>イッパン</t>
    </rPh>
    <rPh sb="2" eb="6">
      <t>ヒホケンシャ</t>
    </rPh>
    <rPh sb="6" eb="7">
      <t>ブン</t>
    </rPh>
    <phoneticPr fontId="33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</si>
  <si>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32"/>
  </si>
  <si>
    <t>令和元年度</t>
    <rPh sb="0" eb="2">
      <t>レイワ</t>
    </rPh>
    <rPh sb="2" eb="4">
      <t>ガンネン</t>
    </rPh>
    <rPh sb="4" eb="5">
      <t>ド</t>
    </rPh>
    <phoneticPr fontId="9"/>
  </si>
  <si>
    <t>その他募金</t>
    <rPh sb="3" eb="5">
      <t>ボキン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</si>
  <si>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</si>
  <si>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</si>
  <si>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移送費</t>
    <rPh sb="0" eb="2">
      <t>イソウ</t>
    </rPh>
    <rPh sb="2" eb="3">
      <t>ヒ</t>
    </rPh>
    <phoneticPr fontId="9"/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</si>
  <si>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</si>
  <si>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</si>
  <si>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32"/>
  </si>
  <si>
    <r>
      <t>資料：県</t>
    </r>
    <r>
      <rPr>
        <sz val="9"/>
        <color theme="1"/>
        <rFont val="ＭＳ ゴシック"/>
        <family val="3"/>
        <charset val="128"/>
      </rPr>
      <t>健康づくり推進課国保医療室「国民健康保険事業状況」</t>
    </r>
    <rPh sb="0" eb="2">
      <t>シリョウ</t>
    </rPh>
    <rPh sb="3" eb="4">
      <t>ケン</t>
    </rPh>
    <rPh sb="4" eb="6">
      <t>ケンコウ</t>
    </rPh>
    <rPh sb="9" eb="11">
      <t>スイシン</t>
    </rPh>
    <rPh sb="11" eb="12">
      <t>カ</t>
    </rPh>
    <rPh sb="12" eb="14">
      <t>コクホ</t>
    </rPh>
    <rPh sb="14" eb="16">
      <t>イリョウ</t>
    </rPh>
    <rPh sb="16" eb="17">
      <t>シツ</t>
    </rPh>
    <phoneticPr fontId="32"/>
  </si>
  <si>
    <t>子育てを支援するための活動</t>
    <rPh sb="0" eb="2">
      <t>コソダ</t>
    </rPh>
    <rPh sb="4" eb="6">
      <t>シエン</t>
    </rPh>
    <rPh sb="11" eb="13">
      <t>カツドウ</t>
    </rPh>
    <phoneticPr fontId="32"/>
  </si>
  <si>
    <r>
      <t>高額医療費</t>
    </r>
    <r>
      <rPr>
        <sz val="9"/>
        <rFont val="ＭＳ ゴシック"/>
        <family val="3"/>
        <charset val="128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33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</si>
  <si>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32"/>
  </si>
  <si>
    <t>普通交付金</t>
    <rPh sb="0" eb="2">
      <t>フツウ</t>
    </rPh>
    <rPh sb="2" eb="5">
      <t>コウフキン</t>
    </rPh>
    <phoneticPr fontId="34"/>
  </si>
  <si>
    <t>都道府県繰入金</t>
    <rPh sb="0" eb="4">
      <t>トドウフケン</t>
    </rPh>
    <rPh sb="4" eb="7">
      <t>クリイレキン</t>
    </rPh>
    <phoneticPr fontId="33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</si>
  <si>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32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</si>
  <si>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33"/>
  </si>
  <si>
    <t>災害緊急見舞金</t>
    <rPh sb="0" eb="2">
      <t>サイガイ</t>
    </rPh>
    <rPh sb="2" eb="4">
      <t>キンキュウ</t>
    </rPh>
    <rPh sb="4" eb="7">
      <t>ミマイキン</t>
    </rPh>
    <phoneticPr fontId="32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</si>
  <si>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33"/>
  </si>
  <si>
    <t>診療費</t>
    <rPh sb="0" eb="3">
      <t>シンリョウヒ</t>
    </rPh>
    <phoneticPr fontId="9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</si>
  <si>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32"/>
  </si>
  <si>
    <t>障害基礎年金</t>
  </si>
  <si>
    <t xml:space="preserve">被保険者数
</t>
    <rPh sb="0" eb="4">
      <t>ヒホケンシャ</t>
    </rPh>
    <rPh sb="4" eb="5">
      <t>スウ</t>
    </rPh>
    <phoneticPr fontId="31"/>
  </si>
  <si>
    <t>保険給付費等交付金
(特別交付金)</t>
  </si>
  <si>
    <t>５　歳末たすけあいによる助成</t>
    <rPh sb="2" eb="4">
      <t>サイマツ</t>
    </rPh>
    <rPh sb="12" eb="14">
      <t>ジョセイ</t>
    </rPh>
    <phoneticPr fontId="32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</si>
  <si>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31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</si>
  <si>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31"/>
  </si>
  <si>
    <t xml:space="preserve">保険料全額免除被保険者数
</t>
    <rPh sb="0" eb="3">
      <t>ホケンリョウ</t>
    </rPh>
    <rPh sb="3" eb="5">
      <t>ゼンガク</t>
    </rPh>
    <rPh sb="5" eb="7">
      <t>メンジョ</t>
    </rPh>
    <rPh sb="7" eb="11">
      <t>ヒホケンシャ</t>
    </rPh>
    <rPh sb="11" eb="12">
      <t>スウ</t>
    </rPh>
    <phoneticPr fontId="31"/>
  </si>
  <si>
    <t>総数</t>
    <rPh sb="0" eb="1">
      <t>フサ</t>
    </rPh>
    <rPh sb="1" eb="2">
      <t>カズ</t>
    </rPh>
    <phoneticPr fontId="9"/>
  </si>
  <si>
    <t>合計</t>
    <rPh sb="0" eb="1">
      <t>ゴウ</t>
    </rPh>
    <rPh sb="1" eb="2">
      <t>ケイ</t>
    </rPh>
    <phoneticPr fontId="31"/>
  </si>
  <si>
    <t>年　度</t>
    <rPh sb="0" eb="1">
      <t>トシ</t>
    </rPh>
    <rPh sb="2" eb="3">
      <t>ド</t>
    </rPh>
    <phoneticPr fontId="32"/>
  </si>
  <si>
    <t>注2 「第１号被保険者数」の年齢区分について、平成30年分から「65歳以上75歳未満」、「75歳以上85歳未満」、</t>
    <rPh sb="0" eb="1">
      <t>チュウ</t>
    </rPh>
    <rPh sb="14" eb="16">
      <t>ネンレイ</t>
    </rPh>
    <rPh sb="16" eb="18">
      <t>クブン</t>
    </rPh>
    <rPh sb="28" eb="29">
      <t>ブン</t>
    </rPh>
    <phoneticPr fontId="9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</si>
  <si>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31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</si>
  <si>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</si>
  <si>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32"/>
  </si>
  <si>
    <t>被扶養者</t>
  </si>
  <si>
    <t>財政安定化基金交付金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</si>
  <si>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31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</si>
  <si>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3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</si>
  <si>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31"/>
  </si>
  <si>
    <t>療養介護</t>
    <rPh sb="0" eb="2">
      <t>リョウヨウ</t>
    </rPh>
    <rPh sb="2" eb="4">
      <t>カイゴ</t>
    </rPh>
    <phoneticPr fontId="9"/>
  </si>
  <si>
    <t>第２号被保険者</t>
  </si>
  <si>
    <t>施　設　種　別</t>
  </si>
  <si>
    <r>
      <t>特</t>
    </r>
    <r>
      <rPr>
        <sz val="9"/>
        <color theme="1"/>
        <rFont val="ＭＳ ゴシック"/>
        <family val="3"/>
        <charset val="128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33"/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</si>
  <si>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31"/>
  </si>
  <si>
    <t>令和元年度</t>
    <rPh sb="0" eb="2">
      <t>レイワ</t>
    </rPh>
    <rPh sb="2" eb="4">
      <t>ガンネン</t>
    </rPh>
    <rPh sb="4" eb="5">
      <t>ド</t>
    </rPh>
    <phoneticPr fontId="31"/>
  </si>
  <si>
    <t>(4)老人クラブ</t>
    <rPh sb="3" eb="5">
      <t>ロウジン</t>
    </rPh>
    <phoneticPr fontId="32"/>
  </si>
  <si>
    <t>保険料一部免除被保険者数</t>
    <rPh sb="0" eb="3">
      <t>ホケンリョウ</t>
    </rPh>
    <rPh sb="3" eb="5">
      <t>イチブ</t>
    </rPh>
    <rPh sb="5" eb="7">
      <t>メンジョ</t>
    </rPh>
    <rPh sb="7" eb="8">
      <t>ヒ</t>
    </rPh>
    <rPh sb="8" eb="11">
      <t>ホケンシャ</t>
    </rPh>
    <rPh sb="11" eb="12">
      <t>カズ</t>
    </rPh>
    <phoneticPr fontId="31"/>
  </si>
  <si>
    <t>被保険者数</t>
    <rPh sb="0" eb="4">
      <t>ヒホケンシャ</t>
    </rPh>
    <rPh sb="4" eb="5">
      <t>カズ</t>
    </rPh>
    <phoneticPr fontId="31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</si>
  <si>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</si>
  <si>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3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</si>
  <si>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</si>
  <si>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31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</si>
  <si>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31"/>
  </si>
  <si>
    <t>養護老人ホーム</t>
    <rPh sb="0" eb="2">
      <t>ヨウゴ</t>
    </rPh>
    <rPh sb="2" eb="4">
      <t>ロウジン</t>
    </rPh>
    <phoneticPr fontId="9"/>
  </si>
  <si>
    <t>注1　第一号厚生年金被保険者とは、第二号から第四号までに規定する被保険者以外の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phoneticPr fontId="9"/>
  </si>
  <si>
    <t>高額医療費負担金繰入金</t>
    <rPh sb="0" eb="2">
      <t>コウガク</t>
    </rPh>
    <rPh sb="2" eb="4">
      <t>イリョウ</t>
    </rPh>
    <rPh sb="4" eb="5">
      <t>ヒ</t>
    </rPh>
    <rPh sb="5" eb="8">
      <t>フタンキン</t>
    </rPh>
    <rPh sb="8" eb="11">
      <t>クリイレキン</t>
    </rPh>
    <phoneticPr fontId="33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</si>
  <si>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</si>
  <si>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(単位：件、千円)</t>
    <rPh sb="4" eb="5">
      <t>ケン</t>
    </rPh>
    <phoneticPr fontId="9"/>
  </si>
  <si>
    <t>受給権者数</t>
  </si>
  <si>
    <r>
      <t>介 護</t>
    </r>
    <r>
      <rPr>
        <sz val="9"/>
        <rFont val="ＭＳ ゴシック"/>
        <family val="3"/>
        <charset val="128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33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</si>
  <si>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</si>
  <si>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</si>
  <si>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療養給付費等交付金償還金</t>
    <rPh sb="0" eb="2">
      <t>リョウヨウ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34"/>
  </si>
  <si>
    <t>総　額</t>
  </si>
  <si>
    <t>基礎年金</t>
    <rPh sb="0" eb="2">
      <t>キソ</t>
    </rPh>
    <rPh sb="2" eb="4">
      <t>ネンキン</t>
    </rPh>
    <phoneticPr fontId="9"/>
  </si>
  <si>
    <t>遺族基礎年金</t>
  </si>
  <si>
    <t>平成30年度</t>
    <rPh sb="0" eb="2">
      <t>ヘイセイ</t>
    </rPh>
    <rPh sb="4" eb="6">
      <t>ネンド</t>
    </rPh>
    <phoneticPr fontId="31"/>
  </si>
  <si>
    <t>地域定着支援</t>
    <rPh sb="0" eb="2">
      <t>チイキ</t>
    </rPh>
    <rPh sb="2" eb="4">
      <t>テイチャク</t>
    </rPh>
    <rPh sb="4" eb="6">
      <t>シエン</t>
    </rPh>
    <phoneticPr fontId="9"/>
  </si>
  <si>
    <t>社会福祉
事業団</t>
  </si>
  <si>
    <t>年度末</t>
  </si>
  <si>
    <t>収納率</t>
    <rPh sb="2" eb="3">
      <t>リツ</t>
    </rPh>
    <phoneticPr fontId="9"/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</si>
  <si>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33"/>
  </si>
  <si>
    <t>(千円)</t>
  </si>
  <si>
    <t>(％)</t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</si>
  <si>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</si>
  <si>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</si>
  <si>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</si>
  <si>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</si>
  <si>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</si>
  <si>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家族移送費</t>
    <rPh sb="0" eb="2">
      <t>カゾク</t>
    </rPh>
    <rPh sb="2" eb="4">
      <t>イソウ</t>
    </rPh>
    <rPh sb="4" eb="5">
      <t>ヒ</t>
    </rPh>
    <phoneticPr fontId="9"/>
  </si>
  <si>
    <t>（各年1月調査）</t>
    <rPh sb="1" eb="2">
      <t>カク</t>
    </rPh>
    <rPh sb="2" eb="3">
      <t>ネン</t>
    </rPh>
    <rPh sb="4" eb="5">
      <t>ガツ</t>
    </rPh>
    <rPh sb="5" eb="7">
      <t>チョウサ</t>
    </rPh>
    <phoneticPr fontId="32"/>
  </si>
  <si>
    <t>老齢年金</t>
  </si>
  <si>
    <t>総数</t>
    <rPh sb="0" eb="2">
      <t>ソウスウ</t>
    </rPh>
    <phoneticPr fontId="9"/>
  </si>
  <si>
    <t>歳末たすけあい募金(b)</t>
    <rPh sb="0" eb="2">
      <t>サイマツ</t>
    </rPh>
    <rPh sb="7" eb="9">
      <t>ボキン</t>
    </rPh>
    <phoneticPr fontId="32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</si>
  <si>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</si>
  <si>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</si>
  <si>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</si>
  <si>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その他</t>
    <rPh sb="2" eb="3">
      <t>タ</t>
    </rPh>
    <phoneticPr fontId="33"/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</si>
  <si>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</si>
  <si>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</si>
  <si>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</si>
  <si>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療養費</t>
    <rPh sb="0" eb="3">
      <t>リョウヨウヒ</t>
    </rPh>
    <phoneticPr fontId="9"/>
  </si>
  <si>
    <t>区    分</t>
  </si>
  <si>
    <t>注2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</si>
  <si>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高額療養費</t>
    <rPh sb="0" eb="2">
      <t>コウガク</t>
    </rPh>
    <rPh sb="2" eb="5">
      <t>リョウヨウヒ</t>
    </rPh>
    <phoneticPr fontId="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</si>
  <si>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</si>
  <si>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</si>
  <si>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</si>
  <si>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</si>
  <si>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19-15 国民健康保険の状況－科目別収支状況（歳出）</t>
    <rPh sb="6" eb="8">
      <t>コクミン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</si>
  <si>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</si>
  <si>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</si>
  <si>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保険給付費等交付金償還金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33"/>
  </si>
  <si>
    <t>家族療養費</t>
    <rPh sb="0" eb="2">
      <t>カゾク</t>
    </rPh>
    <rPh sb="2" eb="5">
      <t>リョウヨウヒ</t>
    </rPh>
    <phoneticPr fontId="9"/>
  </si>
  <si>
    <t>家族埋葬料</t>
    <rPh sb="0" eb="2">
      <t>カゾク</t>
    </rPh>
    <rPh sb="2" eb="4">
      <t>マイソウ</t>
    </rPh>
    <rPh sb="4" eb="5">
      <t>リョウ</t>
    </rPh>
    <phoneticPr fontId="9"/>
  </si>
  <si>
    <t>保健事業費</t>
    <rPh sb="0" eb="2">
      <t>ホケン</t>
    </rPh>
    <rPh sb="2" eb="5">
      <t>ジギョウヒ</t>
    </rPh>
    <phoneticPr fontId="33"/>
  </si>
  <si>
    <t>湯沢市</t>
  </si>
  <si>
    <t>世帯合算高額療養費</t>
  </si>
  <si>
    <t>（単位：千円）</t>
    <rPh sb="1" eb="3">
      <t>タンイ</t>
    </rPh>
    <rPh sb="4" eb="6">
      <t>センエン</t>
    </rPh>
    <phoneticPr fontId="9"/>
  </si>
  <si>
    <t>保険者数</t>
  </si>
  <si>
    <t>19-3 生活保護の状況－福祉事務所別被保護者数と保護費(1か月平均)</t>
    <rPh sb="13" eb="15">
      <t>フクシ</t>
    </rPh>
    <rPh sb="15" eb="18">
      <t>ジムショ</t>
    </rPh>
    <rPh sb="18" eb="19">
      <t>ベツ</t>
    </rPh>
    <phoneticPr fontId="9"/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</si>
  <si>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</si>
  <si>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</si>
  <si>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資料：県長寿社会課国保･医療指導室「国民健康保険事業状況」</t>
    <rPh sb="9" eb="11">
      <t>コクホ</t>
    </rPh>
    <rPh sb="12" eb="14">
      <t>イリョウ</t>
    </rPh>
    <rPh sb="14" eb="17">
      <t>シドウシツ</t>
    </rPh>
    <phoneticPr fontId="9"/>
  </si>
  <si>
    <t>(2)民生・児童委員</t>
    <rPh sb="3" eb="5">
      <t>ミンセイ</t>
    </rPh>
    <rPh sb="6" eb="8">
      <t>ジドウ</t>
    </rPh>
    <rPh sb="8" eb="10">
      <t>イイン</t>
    </rPh>
    <phoneticPr fontId="32"/>
  </si>
  <si>
    <t>償還金及び還付付加金</t>
    <rPh sb="0" eb="3">
      <t>ショウカンキン</t>
    </rPh>
    <rPh sb="3" eb="4">
      <t>オヨ</t>
    </rPh>
    <rPh sb="5" eb="7">
      <t>カンプ</t>
    </rPh>
    <rPh sb="7" eb="10">
      <t>フカキン</t>
    </rPh>
    <phoneticPr fontId="33"/>
  </si>
  <si>
    <t>被保険者数</t>
  </si>
  <si>
    <t>市町村</t>
  </si>
  <si>
    <t>療養費</t>
  </si>
  <si>
    <t>介護療養型
医療施設</t>
  </si>
  <si>
    <r>
      <t>そ</t>
    </r>
    <r>
      <rPr>
        <sz val="9"/>
        <color theme="1"/>
        <rFont val="ＭＳ ゴシック"/>
        <family val="3"/>
        <charset val="128"/>
      </rPr>
      <t>の他の収入</t>
    </r>
    <rPh sb="2" eb="3">
      <t>タ</t>
    </rPh>
    <rPh sb="4" eb="5">
      <t>オサム</t>
    </rPh>
    <rPh sb="5" eb="6">
      <t>イリ</t>
    </rPh>
    <phoneticPr fontId="33"/>
  </si>
  <si>
    <t>加入率</t>
  </si>
  <si>
    <t>保険料／税</t>
    <rPh sb="0" eb="3">
      <t>ホケンリョウ</t>
    </rPh>
    <rPh sb="4" eb="5">
      <t>ゼイ</t>
    </rPh>
    <phoneticPr fontId="33"/>
  </si>
  <si>
    <t>19-14 国民健康保険の状況－科目別収支状況（歳入）</t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</si>
  <si>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33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</si>
  <si>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</si>
  <si>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計</t>
    <rPh sb="0" eb="1">
      <t>ケイ</t>
    </rPh>
    <phoneticPr fontId="33"/>
  </si>
  <si>
    <t>療養給付費等負担金償還金</t>
    <rPh sb="0" eb="2">
      <t>リョウヨウ</t>
    </rPh>
    <rPh sb="2" eb="5">
      <t>キュウフヒ</t>
    </rPh>
    <rPh sb="5" eb="6">
      <t>トウ</t>
    </rPh>
    <rPh sb="6" eb="9">
      <t>フタンキン</t>
    </rPh>
    <rPh sb="9" eb="12">
      <t>ショウカンキン</t>
    </rPh>
    <phoneticPr fontId="33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</si>
  <si>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33"/>
  </si>
  <si>
    <t>年　度</t>
  </si>
  <si>
    <t>注4　保護費総額には施設事務費も含む。</t>
  </si>
  <si>
    <t>老人福祉センター</t>
    <rPh sb="0" eb="2">
      <t>ロウジン</t>
    </rPh>
    <rPh sb="2" eb="4">
      <t>フクシ</t>
    </rPh>
    <phoneticPr fontId="9"/>
  </si>
  <si>
    <t>県分</t>
    <rPh sb="0" eb="1">
      <t>ケン</t>
    </rPh>
    <rPh sb="1" eb="2">
      <t>ブン</t>
    </rPh>
    <phoneticPr fontId="9"/>
  </si>
  <si>
    <t>総　　数</t>
    <rPh sb="0" eb="1">
      <t>フサ</t>
    </rPh>
    <rPh sb="3" eb="4">
      <t>カズ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</si>
  <si>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33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</si>
  <si>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</si>
  <si>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（再掲）第１号被保険者</t>
    <rPh sb="1" eb="3">
      <t>サイケイ</t>
    </rPh>
    <phoneticPr fontId="35"/>
  </si>
  <si>
    <t>財政安定化基金貸付金返還金</t>
    <rPh sb="0" eb="2">
      <t>ザイセイ</t>
    </rPh>
    <rPh sb="2" eb="5">
      <t>アンテイカ</t>
    </rPh>
    <rPh sb="5" eb="7">
      <t>キキン</t>
    </rPh>
    <rPh sb="7" eb="10">
      <t>カシツケキン</t>
    </rPh>
    <rPh sb="10" eb="13">
      <t>ヘンカンキン</t>
    </rPh>
    <phoneticPr fontId="33"/>
  </si>
  <si>
    <t>山本</t>
  </si>
  <si>
    <t>施設事務費</t>
  </si>
  <si>
    <t>介護納付金分</t>
    <rPh sb="0" eb="2">
      <t>カイゴ</t>
    </rPh>
    <rPh sb="2" eb="5">
      <t>ノウフキン</t>
    </rPh>
    <rPh sb="5" eb="6">
      <t>ブン</t>
    </rPh>
    <phoneticPr fontId="34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</si>
  <si>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33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</si>
  <si>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</si>
  <si>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保険基盤安定（保険者支援分）</t>
    <rPh sb="7" eb="10">
      <t>ホケンシャ</t>
    </rPh>
    <rPh sb="10" eb="12">
      <t>シエン</t>
    </rPh>
    <rPh sb="12" eb="13">
      <t>ブン</t>
    </rPh>
    <phoneticPr fontId="33"/>
  </si>
  <si>
    <t>６５歳以上
７５歳未満</t>
  </si>
  <si>
    <t>障害者総合支援法等
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3" eb="15">
      <t>シテイ</t>
    </rPh>
    <rPh sb="15" eb="18">
      <t>ジギョウショ</t>
    </rPh>
    <phoneticPr fontId="9"/>
  </si>
  <si>
    <t>注　法最低基準適合施設</t>
    <rPh sb="0" eb="1">
      <t>チュウ</t>
    </rPh>
    <phoneticPr fontId="32"/>
  </si>
  <si>
    <t>鹿角市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</si>
  <si>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</si>
  <si>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</si>
  <si>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33"/>
  </si>
  <si>
    <t>基金繰入金</t>
    <rPh sb="0" eb="2">
      <t>キキン</t>
    </rPh>
    <rPh sb="2" eb="5">
      <t>クリイレキン</t>
    </rPh>
    <phoneticPr fontId="33"/>
  </si>
  <si>
    <t>平成29年</t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</si>
  <si>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32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</si>
  <si>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</si>
  <si>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国保
組合</t>
    <rPh sb="0" eb="2">
      <t>コクホ</t>
    </rPh>
    <phoneticPr fontId="9"/>
  </si>
  <si>
    <t>後期高齢者支援金</t>
    <rPh sb="0" eb="2">
      <t>コウキ</t>
    </rPh>
    <rPh sb="2" eb="5">
      <t>コウレイシャ</t>
    </rPh>
    <rPh sb="5" eb="8">
      <t>シエンキン</t>
    </rPh>
    <phoneticPr fontId="33"/>
  </si>
  <si>
    <t>第１号被保険者</t>
  </si>
  <si>
    <t>計</t>
    <rPh sb="0" eb="1">
      <t>ケイ</t>
    </rPh>
    <phoneticPr fontId="34"/>
  </si>
  <si>
    <t>前期高齢者納付金</t>
    <rPh sb="0" eb="2">
      <t>ゼンキ</t>
    </rPh>
    <rPh sb="2" eb="5">
      <t>コウレイシャ</t>
    </rPh>
    <rPh sb="5" eb="8">
      <t>ノウフキン</t>
    </rPh>
    <phoneticPr fontId="33"/>
  </si>
  <si>
    <t>世帯主は働いていないが
世帯員が働いている世帯(b)</t>
  </si>
  <si>
    <t>出産育児一時金等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</si>
  <si>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33"/>
  </si>
  <si>
    <t>保健事業費</t>
    <rPh sb="0" eb="2">
      <t>ホケン</t>
    </rPh>
    <rPh sb="2" eb="4">
      <t>ジギョウ</t>
    </rPh>
    <rPh sb="4" eb="5">
      <t>ヒ</t>
    </rPh>
    <phoneticPr fontId="33"/>
  </si>
  <si>
    <t>事業費納付金計</t>
    <rPh sb="0" eb="3">
      <t>ジギョウヒ</t>
    </rPh>
    <rPh sb="3" eb="6">
      <t>ノウフキン</t>
    </rPh>
    <rPh sb="6" eb="7">
      <t>ケイ</t>
    </rPh>
    <phoneticPr fontId="33"/>
  </si>
  <si>
    <t>19-6 共同募金の状況－配分の状況</t>
    <rPh sb="5" eb="7">
      <t>キョウドウ</t>
    </rPh>
    <rPh sb="7" eb="9">
      <t>ボキン</t>
    </rPh>
    <rPh sb="10" eb="12">
      <t>ジョウキョウ</t>
    </rPh>
    <phoneticPr fontId="9"/>
  </si>
  <si>
    <t>健康管理センター事業費</t>
    <rPh sb="0" eb="2">
      <t>ケンコウ</t>
    </rPh>
    <rPh sb="2" eb="4">
      <t>カンリ</t>
    </rPh>
    <rPh sb="8" eb="11">
      <t>ジギョウヒ</t>
    </rPh>
    <phoneticPr fontId="33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</si>
  <si>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</si>
  <si>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(1)施設</t>
    <rPh sb="3" eb="5">
      <t>シセツ</t>
    </rPh>
    <phoneticPr fontId="9"/>
  </si>
  <si>
    <t>区分・年度</t>
    <rPh sb="0" eb="2">
      <t>クブン</t>
    </rPh>
    <phoneticPr fontId="9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</si>
  <si>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33"/>
  </si>
  <si>
    <t>総額</t>
  </si>
  <si>
    <t>市町村分</t>
    <rPh sb="0" eb="3">
      <t>シチョウソン</t>
    </rPh>
    <rPh sb="3" eb="4">
      <t>ブン</t>
    </rPh>
    <phoneticPr fontId="9"/>
  </si>
  <si>
    <t>月平均(千円)</t>
  </si>
  <si>
    <t>一般被保険者分</t>
    <rPh sb="0" eb="2">
      <t>イッパン</t>
    </rPh>
    <rPh sb="2" eb="6">
      <t>ヒホケンシャ</t>
    </rPh>
    <rPh sb="6" eb="7">
      <t>ブン</t>
    </rPh>
    <phoneticPr fontId="34"/>
  </si>
  <si>
    <t>19-13 国民健康保険の状況－保険者数、世帯数、被保険者数</t>
  </si>
  <si>
    <t>適用状況（年度末現在）</t>
    <rPh sb="0" eb="2">
      <t>テキヨウ</t>
    </rPh>
    <rPh sb="2" eb="4">
      <t>ジョウキョウ</t>
    </rPh>
    <phoneticPr fontId="9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</si>
  <si>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</si>
  <si>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r>
      <t>後期高齢者支援金</t>
    </r>
    <r>
      <rPr>
        <sz val="9"/>
        <rFont val="ＭＳ ゴシック"/>
        <family val="3"/>
        <charset val="128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33"/>
  </si>
  <si>
    <t>第１号被保険者数</t>
    <rPh sb="7" eb="8">
      <t>スウ</t>
    </rPh>
    <phoneticPr fontId="9"/>
  </si>
  <si>
    <t>金額</t>
    <rPh sb="0" eb="2">
      <t>キンガク</t>
    </rPh>
    <phoneticPr fontId="9"/>
  </si>
  <si>
    <t>（再掲）第２号被保険者</t>
    <rPh sb="1" eb="3">
      <t>サイケイ</t>
    </rPh>
    <phoneticPr fontId="35"/>
  </si>
  <si>
    <t>被保護
世帯数</t>
  </si>
  <si>
    <t>介護納付金　　　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33"/>
  </si>
  <si>
    <t>要支援</t>
    <rPh sb="0" eb="3">
      <t>ヨウシエン</t>
    </rPh>
    <phoneticPr fontId="9"/>
  </si>
  <si>
    <t>要介護</t>
    <rPh sb="0" eb="3">
      <t>ヨウカイゴ</t>
    </rPh>
    <phoneticPr fontId="9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</si>
  <si>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33"/>
  </si>
  <si>
    <t>乳児院</t>
    <rPh sb="0" eb="3">
      <t>ニュウジイン</t>
    </rPh>
    <phoneticPr fontId="9"/>
  </si>
  <si>
    <t>計</t>
  </si>
  <si>
    <t>扶　助　別</t>
  </si>
  <si>
    <t>注　四捨五入のため総額と一致しない場合がある。</t>
    <rPh sb="0" eb="1">
      <t>チュウ</t>
    </rPh>
    <rPh sb="2" eb="6">
      <t>シシャゴニュウ</t>
    </rPh>
    <rPh sb="9" eb="11">
      <t>ソウガク</t>
    </rPh>
    <rPh sb="12" eb="14">
      <t>イッチ</t>
    </rPh>
    <rPh sb="17" eb="19">
      <t>バアイ</t>
    </rPh>
    <phoneticPr fontId="9"/>
  </si>
  <si>
    <t>由利本荘市</t>
  </si>
  <si>
    <t>点字図書館</t>
    <rPh sb="0" eb="2">
      <t>テンジ</t>
    </rPh>
    <rPh sb="2" eb="5">
      <t>トショカン</t>
    </rPh>
    <phoneticPr fontId="9"/>
  </si>
  <si>
    <t>円</t>
  </si>
  <si>
    <t>訓練等
給付</t>
    <rPh sb="0" eb="2">
      <t>クンレン</t>
    </rPh>
    <rPh sb="2" eb="3">
      <t>トウ</t>
    </rPh>
    <rPh sb="4" eb="6">
      <t>キュウフ</t>
    </rPh>
    <phoneticPr fontId="9"/>
  </si>
  <si>
    <t>　　 厚生年金保険の被保険者である。</t>
  </si>
  <si>
    <t>設置主体</t>
  </si>
  <si>
    <t>公立</t>
  </si>
  <si>
    <t>私立</t>
  </si>
  <si>
    <t>秋田県</t>
    <rPh sb="0" eb="3">
      <t>アキタケン</t>
    </rPh>
    <phoneticPr fontId="32"/>
  </si>
  <si>
    <t>うち秋田市</t>
    <rPh sb="2" eb="5">
      <t>アキタシ</t>
    </rPh>
    <phoneticPr fontId="32"/>
  </si>
  <si>
    <t>老齢厚生年金</t>
  </si>
  <si>
    <t>被保険者数</t>
    <rPh sb="0" eb="4">
      <t>ヒホケンシャ</t>
    </rPh>
    <rPh sb="4" eb="5">
      <t>スウ</t>
    </rPh>
    <phoneticPr fontId="9"/>
  </si>
  <si>
    <t>令和２年度</t>
    <rPh sb="0" eb="2">
      <t>レイワ</t>
    </rPh>
    <rPh sb="3" eb="5">
      <t>ネンド</t>
    </rPh>
    <phoneticPr fontId="9"/>
  </si>
  <si>
    <t>相談
支援
事業所</t>
    <rPh sb="0" eb="2">
      <t>ソウダン</t>
    </rPh>
    <rPh sb="3" eb="5">
      <t>シエン</t>
    </rPh>
    <rPh sb="6" eb="9">
      <t>ジギョウショ</t>
    </rPh>
    <phoneticPr fontId="9"/>
  </si>
  <si>
    <t>資料：県福祉政策課「社会福祉施設・法人便覧」</t>
  </si>
  <si>
    <t>人口
(Ａ)</t>
  </si>
  <si>
    <t>街頭募金</t>
  </si>
  <si>
    <t>大館市</t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</si>
  <si>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32"/>
  </si>
  <si>
    <t>被保険者</t>
  </si>
  <si>
    <t>件　数</t>
  </si>
  <si>
    <t>地域福祉センター</t>
    <rPh sb="0" eb="2">
      <t>チイキ</t>
    </rPh>
    <rPh sb="2" eb="4">
      <t>フクシ</t>
    </rPh>
    <phoneticPr fontId="9"/>
  </si>
  <si>
    <t>都道府県繰入金(2号分)</t>
    <rPh sb="0" eb="4">
      <t>トドウフケン</t>
    </rPh>
    <rPh sb="4" eb="7">
      <t>クリイレキン</t>
    </rPh>
    <rPh sb="9" eb="10">
      <t>ゴウ</t>
    </rPh>
    <rPh sb="10" eb="11">
      <t>ブン</t>
    </rPh>
    <phoneticPr fontId="33"/>
  </si>
  <si>
    <t>生活介護</t>
    <rPh sb="0" eb="2">
      <t>セイカツ</t>
    </rPh>
    <rPh sb="2" eb="4">
      <t>カイゴ</t>
    </rPh>
    <phoneticPr fontId="9"/>
  </si>
  <si>
    <t>資料：県地域・家庭福祉課</t>
    <rPh sb="4" eb="6">
      <t>チイキ</t>
    </rPh>
    <rPh sb="7" eb="9">
      <t>カテイ</t>
    </rPh>
    <phoneticPr fontId="9"/>
  </si>
  <si>
    <t>居宅介護（介護予防）サービス受給者数</t>
  </si>
  <si>
    <t>区分</t>
    <rPh sb="0" eb="2">
      <t>クブン</t>
    </rPh>
    <phoneticPr fontId="32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</si>
  <si>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</si>
  <si>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r>
      <t>前期高齢者交</t>
    </r>
    <r>
      <rPr>
        <sz val="9"/>
        <rFont val="ＭＳ ゴシック"/>
        <family val="3"/>
        <charset val="128"/>
      </rPr>
      <t>付金</t>
    </r>
    <rPh sb="0" eb="2">
      <t>ゼンキ</t>
    </rPh>
    <rPh sb="2" eb="5">
      <t>コウレイシャ</t>
    </rPh>
    <rPh sb="5" eb="8">
      <t>コウフキン</t>
    </rPh>
    <phoneticPr fontId="3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</si>
  <si>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</si>
  <si>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その他の施設</t>
    <rPh sb="2" eb="3">
      <t>タ</t>
    </rPh>
    <rPh sb="4" eb="6">
      <t>シセツ</t>
    </rPh>
    <phoneticPr fontId="9"/>
  </si>
  <si>
    <r>
      <t>そ</t>
    </r>
    <r>
      <rPr>
        <sz val="9"/>
        <rFont val="ＭＳ ゴシック"/>
        <family val="3"/>
        <charset val="128"/>
      </rPr>
      <t>の他の収入</t>
    </r>
    <rPh sb="2" eb="3">
      <t>タ</t>
    </rPh>
    <rPh sb="4" eb="5">
      <t>オサム</t>
    </rPh>
    <rPh sb="5" eb="6">
      <t>イリ</t>
    </rPh>
    <phoneticPr fontId="33"/>
  </si>
  <si>
    <r>
      <t>そ　　　　 の</t>
    </r>
    <r>
      <rPr>
        <sz val="9"/>
        <color theme="1"/>
        <rFont val="ＭＳ ゴシック"/>
        <family val="3"/>
        <charset val="128"/>
      </rPr>
      <t xml:space="preserve"> 　　　　他</t>
    </r>
    <rPh sb="12" eb="13">
      <t>タ</t>
    </rPh>
    <phoneticPr fontId="33"/>
  </si>
  <si>
    <t>横手市</t>
  </si>
  <si>
    <t>軽費老人ホーム</t>
    <rPh sb="0" eb="2">
      <t>ケイヒ</t>
    </rPh>
    <rPh sb="2" eb="4">
      <t>ロウジン</t>
    </rPh>
    <phoneticPr fontId="9"/>
  </si>
  <si>
    <t>保険給付費</t>
    <rPh sb="0" eb="2">
      <t>ホケン</t>
    </rPh>
    <rPh sb="2" eb="5">
      <t>キュウフヒ</t>
    </rPh>
    <phoneticPr fontId="33"/>
  </si>
  <si>
    <t>生活支援ハウス</t>
    <rPh sb="0" eb="2">
      <t>セイカツ</t>
    </rPh>
    <rPh sb="2" eb="4">
      <t>シエン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</si>
  <si>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</si>
  <si>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注　各数値は年度合計数値を12で除し四捨五入しているため、合計と一致しない場合がある。</t>
    <rPh sb="29" eb="31">
      <t>ゴウケイ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</si>
  <si>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</si>
  <si>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r>
      <t>(</t>
    </r>
    <r>
      <rPr>
        <sz val="10"/>
        <color theme="1"/>
        <rFont val="ＭＳ ゴシック"/>
        <family val="3"/>
        <charset val="128"/>
      </rPr>
      <t>令和３年度　単位：千円)</t>
    </r>
    <rPh sb="1" eb="3">
      <t>レイワ</t>
    </rPh>
    <rPh sb="4" eb="5">
      <t>トシ</t>
    </rPh>
    <rPh sb="5" eb="6">
      <t>ド</t>
    </rPh>
    <phoneticPr fontId="9"/>
  </si>
  <si>
    <t>　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</si>
  <si>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</si>
  <si>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居宅介護</t>
    <rPh sb="0" eb="2">
      <t>キョタク</t>
    </rPh>
    <rPh sb="2" eb="4">
      <t>カイゴ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</si>
  <si>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</si>
  <si>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</si>
  <si>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</si>
  <si>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</si>
  <si>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</si>
  <si>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</si>
  <si>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一般会計繰入金</t>
    <rPh sb="0" eb="2">
      <t>イッパン</t>
    </rPh>
    <rPh sb="2" eb="4">
      <t>カイケイ</t>
    </rPh>
    <rPh sb="4" eb="7">
      <t>クリイレキン</t>
    </rPh>
    <phoneticPr fontId="3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</si>
  <si>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</si>
  <si>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33"/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</si>
  <si>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</si>
  <si>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33"/>
  </si>
  <si>
    <r>
      <t>前</t>
    </r>
    <r>
      <rPr>
        <sz val="10"/>
        <rFont val="ＭＳ ゴシック"/>
        <family val="3"/>
        <charset val="128"/>
      </rPr>
      <t>年度繰上充用金</t>
    </r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33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</si>
  <si>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</si>
  <si>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</si>
  <si>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</si>
  <si>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Ｂ／Ａ
×1,000</t>
  </si>
  <si>
    <t>計画相談支援</t>
    <rPh sb="0" eb="2">
      <t>ケイカク</t>
    </rPh>
    <rPh sb="2" eb="4">
      <t>ソウダン</t>
    </rPh>
    <rPh sb="4" eb="6">
      <t>シエン</t>
    </rPh>
    <phoneticPr fontId="9"/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</si>
  <si>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</si>
  <si>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</si>
  <si>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福祉ホーム</t>
    <rPh sb="0" eb="2">
      <t>フクシ</t>
    </rPh>
    <phoneticPr fontId="9"/>
  </si>
  <si>
    <t>旧法拠出制</t>
    <rPh sb="0" eb="2">
      <t>キュウホウ</t>
    </rPh>
    <rPh sb="2" eb="5">
      <t>キョシュツセイ</t>
    </rPh>
    <phoneticPr fontId="9"/>
  </si>
  <si>
    <t>中央</t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</si>
  <si>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</si>
  <si>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</si>
  <si>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</si>
  <si>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</si>
  <si>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</si>
  <si>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</si>
  <si>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</si>
  <si>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一般会計</t>
    <rPh sb="0" eb="2">
      <t>イッパン</t>
    </rPh>
    <rPh sb="2" eb="4">
      <t>カイケイ</t>
    </rPh>
    <phoneticPr fontId="33"/>
  </si>
  <si>
    <t>６　配分予備金</t>
    <rPh sb="2" eb="4">
      <t>ハイブン</t>
    </rPh>
    <rPh sb="4" eb="6">
      <t>ヨビ</t>
    </rPh>
    <rPh sb="6" eb="7">
      <t>キン</t>
    </rPh>
    <phoneticPr fontId="32"/>
  </si>
  <si>
    <t>厚生年金保険新法</t>
    <rPh sb="0" eb="2">
      <t>コウセイ</t>
    </rPh>
    <rPh sb="2" eb="4">
      <t>ネンキン</t>
    </rPh>
    <rPh sb="4" eb="6">
      <t>ホケン</t>
    </rPh>
    <rPh sb="6" eb="8">
      <t>シンポウ</t>
    </rPh>
    <phoneticPr fontId="9"/>
  </si>
  <si>
    <t>人</t>
  </si>
  <si>
    <t>計(a+b+c)</t>
    <rPh sb="0" eb="1">
      <t>ケイ</t>
    </rPh>
    <phoneticPr fontId="9"/>
  </si>
  <si>
    <t>普通調整交付金</t>
    <rPh sb="0" eb="2">
      <t>フツウ</t>
    </rPh>
    <rPh sb="2" eb="4">
      <t>チョウセイ</t>
    </rPh>
    <rPh sb="4" eb="7">
      <t>コウフキン</t>
    </rPh>
    <phoneticPr fontId="33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</si>
  <si>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</si>
  <si>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</si>
  <si>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</si>
  <si>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</si>
  <si>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保険給付費等交付金返還金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ヘンカンキン</t>
    </rPh>
    <phoneticPr fontId="3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</si>
  <si>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</si>
  <si>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r>
      <t>そ　　　　 の</t>
    </r>
    <r>
      <rPr>
        <sz val="9"/>
        <rFont val="ＭＳ ゴシック"/>
        <family val="3"/>
        <charset val="128"/>
      </rPr>
      <t xml:space="preserve"> 　　　　他</t>
    </r>
    <rPh sb="12" eb="13">
      <t>タ</t>
    </rPh>
    <phoneticPr fontId="33"/>
  </si>
  <si>
    <t>世帯主が働いている世帯(a)</t>
  </si>
  <si>
    <t>働いている者のいない世帯(c)</t>
  </si>
  <si>
    <t>計(a+b+c)</t>
  </si>
  <si>
    <t>会員数</t>
  </si>
  <si>
    <t>退職被保険者等分</t>
    <rPh sb="0" eb="1">
      <t>タイ</t>
    </rPh>
    <rPh sb="1" eb="2">
      <t>ショク</t>
    </rPh>
    <rPh sb="2" eb="6">
      <t>ヒホケンシャ</t>
    </rPh>
    <rPh sb="6" eb="8">
      <t>トウブン</t>
    </rPh>
    <phoneticPr fontId="33"/>
  </si>
  <si>
    <t>平成29年度</t>
    <rPh sb="0" eb="2">
      <t>ヘイセイ</t>
    </rPh>
    <rPh sb="4" eb="6">
      <t>ネンド</t>
    </rPh>
    <phoneticPr fontId="9"/>
  </si>
  <si>
    <t>秋田市</t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</si>
  <si>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33"/>
  </si>
  <si>
    <t>児童館（注）</t>
    <rPh sb="0" eb="3">
      <t>ジドウカン</t>
    </rPh>
    <phoneticPr fontId="36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</si>
  <si>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9"/>
  </si>
  <si>
    <t>社会福祉
協議会</t>
  </si>
  <si>
    <t>施設経営
法人</t>
  </si>
  <si>
    <t>会の数</t>
  </si>
  <si>
    <t>被保護者
一人当たり</t>
  </si>
  <si>
    <t>平成30年</t>
    <rPh sb="0" eb="2">
      <t>ヘイセイ</t>
    </rPh>
    <rPh sb="4" eb="5">
      <t>ネン</t>
    </rPh>
    <phoneticPr fontId="9"/>
  </si>
  <si>
    <t>資料：社会福祉法人秋田県共同募金会</t>
  </si>
  <si>
    <t>徴　　収</t>
  </si>
  <si>
    <t>通算老齢年金</t>
  </si>
  <si>
    <t>療養給付費･ 療養費</t>
  </si>
  <si>
    <t>障害年金</t>
  </si>
  <si>
    <t>老齢基礎年金</t>
  </si>
  <si>
    <t>平均標準</t>
  </si>
  <si>
    <t>徴収決定</t>
  </si>
  <si>
    <t>注2　被保護者数等は、各事務所の年度合計数値を12で除し四捨五入しているため県計と一致しない場合がある。</t>
  </si>
  <si>
    <t>(人)</t>
  </si>
  <si>
    <t>収納済額</t>
  </si>
  <si>
    <t>事業所数
(所)</t>
  </si>
  <si>
    <t>被保険者数
(人)</t>
  </si>
  <si>
    <t>済    額
(千円)</t>
  </si>
  <si>
    <t>通算遺族年金</t>
  </si>
  <si>
    <t>障害厚生年金</t>
  </si>
  <si>
    <t>収納割合</t>
  </si>
  <si>
    <t>(単位：件、千円)</t>
  </si>
  <si>
    <t>‐</t>
  </si>
  <si>
    <t>第１号
被保険者
のいる
世帯数</t>
  </si>
  <si>
    <t>注4　第四号厚生年金被保険者とは、私立学校教職員共済法の規定による私立学校教職員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phoneticPr fontId="9"/>
  </si>
  <si>
    <t>歳入計</t>
  </si>
  <si>
    <t>　　被保護者数(人)</t>
  </si>
  <si>
    <t>被保護
人員(Ｂ)</t>
  </si>
  <si>
    <t>審査支払手数料</t>
  </si>
  <si>
    <t>介護
給付</t>
    <rPh sb="0" eb="2">
      <t>カイゴ</t>
    </rPh>
    <rPh sb="3" eb="5">
      <t>キュウフ</t>
    </rPh>
    <phoneticPr fontId="9"/>
  </si>
  <si>
    <t>地域密着型介護（介護予防）サービス受給者数</t>
  </si>
  <si>
    <t>施設介護サービス受給者数</t>
  </si>
  <si>
    <t>年　度</t>
    <rPh sb="0" eb="1">
      <t>トシ</t>
    </rPh>
    <rPh sb="2" eb="3">
      <t>ド</t>
    </rPh>
    <phoneticPr fontId="9"/>
  </si>
  <si>
    <t>　　被保険者である。</t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</si>
  <si>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</si>
  <si>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5">
      <t>ガンネンド</t>
    </rPh>
    <phoneticPr fontId="9"/>
  </si>
  <si>
    <t>世帯</t>
  </si>
  <si>
    <r>
      <t>直</t>
    </r>
    <r>
      <rPr>
        <sz val="10"/>
        <rFont val="ＭＳ ゴシック"/>
        <family val="3"/>
        <charset val="128"/>
      </rPr>
      <t>診勘定繰出金</t>
    </r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33"/>
  </si>
  <si>
    <t>19-4 社会福祉施設等の状況</t>
    <rPh sb="11" eb="12">
      <t>トウ</t>
    </rPh>
    <rPh sb="13" eb="15">
      <t>ジョウキョウ</t>
    </rPh>
    <phoneticPr fontId="9"/>
  </si>
  <si>
    <t>能代市</t>
  </si>
  <si>
    <t>大仙市</t>
  </si>
  <si>
    <t>年度・
福祉事務所</t>
  </si>
  <si>
    <t>潟上市</t>
  </si>
  <si>
    <t>北秋田市</t>
  </si>
  <si>
    <t>退職被保険者分</t>
    <rPh sb="0" eb="2">
      <t>タイショク</t>
    </rPh>
    <rPh sb="2" eb="6">
      <t>ヒホケンシャ</t>
    </rPh>
    <rPh sb="6" eb="7">
      <t>ブン</t>
    </rPh>
    <phoneticPr fontId="33"/>
  </si>
  <si>
    <t>仙北市</t>
  </si>
  <si>
    <t>にかほ市</t>
  </si>
  <si>
    <t>北</t>
  </si>
  <si>
    <t>南</t>
  </si>
  <si>
    <t>うち
８５歳以上</t>
    <rPh sb="5" eb="6">
      <t>サイ</t>
    </rPh>
    <rPh sb="6" eb="8">
      <t>イジョウ</t>
    </rPh>
    <phoneticPr fontId="9"/>
  </si>
  <si>
    <t>注1　各年度の人口は、当該年度10月1日県推計である。</t>
  </si>
  <si>
    <t>令和４年</t>
    <rPh sb="0" eb="2">
      <t>レイワ</t>
    </rPh>
    <rPh sb="3" eb="4">
      <t>トシ</t>
    </rPh>
    <phoneticPr fontId="9"/>
  </si>
  <si>
    <r>
      <t>特</t>
    </r>
    <r>
      <rPr>
        <sz val="9"/>
        <rFont val="ＭＳ ゴシック"/>
        <family val="3"/>
        <charset val="128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33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</si>
  <si>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</si>
  <si>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参考：厚生労働省「被保護者調査」</t>
  </si>
  <si>
    <t>平成30年度</t>
  </si>
  <si>
    <r>
      <t>総務</t>
    </r>
    <r>
      <rPr>
        <sz val="10"/>
        <rFont val="ＭＳ ゴシック"/>
        <family val="3"/>
        <charset val="128"/>
      </rPr>
      <t>費</t>
    </r>
    <rPh sb="0" eb="3">
      <t>ソウムヒ</t>
    </rPh>
    <phoneticPr fontId="33"/>
  </si>
  <si>
    <t>平成30年度</t>
    <rPh sb="5" eb="6">
      <t>ド</t>
    </rPh>
    <phoneticPr fontId="32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</si>
  <si>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32"/>
  </si>
  <si>
    <t>報酬月額</t>
    <rPh sb="0" eb="2">
      <t>ホウシュウ</t>
    </rPh>
    <rPh sb="2" eb="4">
      <t>ゲツガク</t>
    </rPh>
    <phoneticPr fontId="9"/>
  </si>
  <si>
    <t>地域包括支援センター</t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</si>
  <si>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</si>
  <si>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r>
      <t>事務費拠出</t>
    </r>
    <r>
      <rPr>
        <sz val="10"/>
        <rFont val="ＭＳ ゴシック"/>
        <family val="3"/>
        <charset val="128"/>
      </rPr>
      <t>金</t>
    </r>
    <rPh sb="3" eb="4">
      <t>キョ</t>
    </rPh>
    <phoneticPr fontId="33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</si>
  <si>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</si>
  <si>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>注3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</si>
  <si>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</si>
  <si>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</si>
  <si>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 xml:space="preserve"> ・北（小坂町、上小阿仁村）・山本（藤里町、三種町、八峰町）・中央（五城目町、八郎潟町、井川町、大潟村）・南（美郷町、羽後町、東成瀬村）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</si>
  <si>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</si>
  <si>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注1 各年３月サービス分から翌年２月サービス分まで　延人月</t>
    <rPh sb="0" eb="1">
      <t>チュウ</t>
    </rPh>
    <rPh sb="3" eb="4">
      <t>カク</t>
    </rPh>
    <rPh sb="4" eb="5">
      <t>トシ</t>
    </rPh>
    <rPh sb="14" eb="16">
      <t>ヨクネン</t>
    </rPh>
    <rPh sb="26" eb="27">
      <t>ノ</t>
    </rPh>
    <rPh sb="27" eb="28">
      <t>ニン</t>
    </rPh>
    <rPh sb="28" eb="29">
      <t>ゲツ</t>
    </rPh>
    <phoneticPr fontId="35"/>
  </si>
  <si>
    <t>助産施設</t>
    <rPh sb="0" eb="2">
      <t>ジョサン</t>
    </rPh>
    <rPh sb="2" eb="4">
      <t>シセツ</t>
    </rPh>
    <phoneticPr fontId="9"/>
  </si>
  <si>
    <t>令和６年</t>
    <rPh sb="0" eb="2">
      <t>レイワ</t>
    </rPh>
    <rPh sb="3" eb="4">
      <t>トシ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</si>
  <si>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</si>
  <si>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</si>
  <si>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総　　数</t>
  </si>
  <si>
    <t>総　数</t>
    <rPh sb="0" eb="1">
      <t>フサ</t>
    </rPh>
    <rPh sb="2" eb="3">
      <t>カズ</t>
    </rPh>
    <phoneticPr fontId="9"/>
  </si>
  <si>
    <t>(円)</t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</si>
  <si>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33"/>
  </si>
  <si>
    <t>　　共済制度の加入者たる厚生年金保険の被保険者である。</t>
  </si>
  <si>
    <t>注1　四捨五入のため総額は一致しない。</t>
    <rPh sb="10" eb="12">
      <t>ソウガク</t>
    </rPh>
    <phoneticPr fontId="9"/>
  </si>
  <si>
    <t>特別交付金</t>
    <rPh sb="0" eb="2">
      <t>トクベツ</t>
    </rPh>
    <rPh sb="2" eb="5">
      <t>コウフキン</t>
    </rPh>
    <phoneticPr fontId="34"/>
  </si>
  <si>
    <t>注　年金額は四捨五入のため計と一致しない場合がある。</t>
    <rPh sb="2" eb="5">
      <t>ネンキンガク</t>
    </rPh>
    <rPh sb="20" eb="22">
      <t>バアイ</t>
    </rPh>
    <phoneticPr fontId="9"/>
  </si>
  <si>
    <t>注2　第二号厚生年金被保険者とは、国家公務員共済組合の組合員たる厚生年金保険の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</si>
  <si>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33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</si>
  <si>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33"/>
  </si>
  <si>
    <t>注3　第三号厚生年金被保険者とは、地方公務員共済組合の組合員たる厚生年金保険の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</si>
  <si>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決定済額</t>
    <rPh sb="0" eb="2">
      <t>ケッテイ</t>
    </rPh>
    <rPh sb="2" eb="3">
      <t>ズ</t>
    </rPh>
    <rPh sb="3" eb="4">
      <t>ガク</t>
    </rPh>
    <phoneticPr fontId="9"/>
  </si>
  <si>
    <t>厚生年金
保険旧法</t>
    <rPh sb="0" eb="2">
      <t>コウセイ</t>
    </rPh>
    <rPh sb="2" eb="4">
      <t>ネンキン</t>
    </rPh>
    <rPh sb="5" eb="7">
      <t>ホケン</t>
    </rPh>
    <rPh sb="7" eb="9">
      <t>キュウホウ</t>
    </rPh>
    <phoneticPr fontId="9"/>
  </si>
  <si>
    <t>療養病床支援金等</t>
    <rPh sb="0" eb="2">
      <t>リョウヨウ</t>
    </rPh>
    <rPh sb="2" eb="4">
      <t>ビョウショウ</t>
    </rPh>
    <rPh sb="4" eb="7">
      <t>シエンキン</t>
    </rPh>
    <rPh sb="7" eb="8">
      <t>トウ</t>
    </rPh>
    <phoneticPr fontId="33"/>
  </si>
  <si>
    <t>事業所数</t>
    <rPh sb="0" eb="3">
      <t>ジギョウショ</t>
    </rPh>
    <rPh sb="3" eb="4">
      <t>スウ</t>
    </rPh>
    <phoneticPr fontId="9"/>
  </si>
  <si>
    <t>(所)</t>
  </si>
  <si>
    <t>連合会支出金</t>
    <rPh sb="0" eb="3">
      <t>レンゴウカイ</t>
    </rPh>
    <rPh sb="3" eb="6">
      <t>シシュツキン</t>
    </rPh>
    <phoneticPr fontId="34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</si>
  <si>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33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</si>
  <si>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7"/>
  </si>
  <si>
    <t>注5　四捨五入のため保護費総額は一致しない。　</t>
    <rPh sb="10" eb="13">
      <t>ホゴヒ</t>
    </rPh>
    <rPh sb="13" eb="15">
      <t>ソウガク</t>
    </rPh>
    <phoneticPr fontId="9"/>
  </si>
  <si>
    <t>（各年度末　単位：人）</t>
    <rPh sb="1" eb="4">
      <t>カクネンド</t>
    </rPh>
    <rPh sb="4" eb="5">
      <t>マツ</t>
    </rPh>
    <rPh sb="6" eb="8">
      <t>タンイ</t>
    </rPh>
    <rPh sb="9" eb="10">
      <t>ニン</t>
    </rPh>
    <phoneticPr fontId="32"/>
  </si>
  <si>
    <t>(各年度末　単位：人、％)</t>
    <rPh sb="1" eb="2">
      <t>カク</t>
    </rPh>
    <phoneticPr fontId="9"/>
  </si>
  <si>
    <r>
      <t>総務</t>
    </r>
    <r>
      <rPr>
        <sz val="10"/>
        <color theme="1"/>
        <rFont val="ＭＳ ゴシック"/>
        <family val="3"/>
        <charset val="128"/>
      </rPr>
      <t>費</t>
    </r>
    <rPh sb="0" eb="3">
      <t>ソウムヒ</t>
    </rPh>
    <phoneticPr fontId="33"/>
  </si>
  <si>
    <t>注3　四捨五入のため総数と一致しない場合がある。</t>
    <rPh sb="0" eb="1">
      <t>チュウ</t>
    </rPh>
    <rPh sb="10" eb="12">
      <t>ソウスウ</t>
    </rPh>
    <phoneticPr fontId="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</si>
  <si>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33"/>
  </si>
  <si>
    <t>保護を停止中の世帯(d)</t>
  </si>
  <si>
    <t>19-1 生活保護の状況－労働力類型別被保護世帯の状況(年度平均)</t>
  </si>
  <si>
    <t>被保護者
一人当たり(円)</t>
  </si>
  <si>
    <t>19-2 生活保護の状況－扶助別保護費(1ヵ月平均)</t>
  </si>
  <si>
    <t>(3)社会福祉法人</t>
    <rPh sb="3" eb="5">
      <t>シャカイ</t>
    </rPh>
    <rPh sb="5" eb="7">
      <t>フクシ</t>
    </rPh>
    <rPh sb="7" eb="9">
      <t>ホウジン</t>
    </rPh>
    <phoneticPr fontId="32"/>
  </si>
  <si>
    <t>19-5 共同募金の状況－募金種別</t>
    <rPh sb="5" eb="7">
      <t>キョウドウ</t>
    </rPh>
    <rPh sb="7" eb="9">
      <t>ボキン</t>
    </rPh>
    <rPh sb="10" eb="12">
      <t>ジョウキョウ</t>
    </rPh>
    <phoneticPr fontId="9"/>
  </si>
  <si>
    <t>19-7 国民年金の状況－適用・納付</t>
  </si>
  <si>
    <t>19-8 国民年金の状況－受給権者数及び年金額</t>
  </si>
  <si>
    <t>19-9 厚生年金保険（第一号厚生年金被保険者）の状況－適用</t>
    <rPh sb="12" eb="13">
      <t>ダイ</t>
    </rPh>
    <rPh sb="13" eb="14">
      <t>１</t>
    </rPh>
    <rPh sb="14" eb="15">
      <t>ゴウ</t>
    </rPh>
    <rPh sb="15" eb="17">
      <t>コウセイ</t>
    </rPh>
    <rPh sb="17" eb="19">
      <t>ネンキン</t>
    </rPh>
    <rPh sb="19" eb="23">
      <t>ヒホケンシャ</t>
    </rPh>
    <phoneticPr fontId="9"/>
  </si>
  <si>
    <t>19-16 介護保険の状況</t>
    <rPh sb="6" eb="8">
      <t>カイゴ</t>
    </rPh>
    <rPh sb="8" eb="10">
      <t>ホケン</t>
    </rPh>
    <rPh sb="11" eb="13">
      <t>ジョウキョウ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</si>
  <si>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</si>
  <si>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t>注1　標準負担額差額支給を除く分（件数に計上しないが、給付費に計上する）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rPh sb="27" eb="30">
      <t>キュウフヒ</t>
    </rPh>
    <rPh sb="31" eb="33">
      <t>ケイジョウ</t>
    </rPh>
    <phoneticPr fontId="9"/>
  </si>
  <si>
    <r>
      <t>基</t>
    </r>
    <r>
      <rPr>
        <sz val="9"/>
        <rFont val="ＭＳ ゴシック"/>
        <family val="3"/>
        <charset val="128"/>
      </rPr>
      <t>金繰入金</t>
    </r>
    <rPh sb="2" eb="5">
      <t>クリイレキン</t>
    </rPh>
    <phoneticPr fontId="34"/>
  </si>
  <si>
    <r>
      <t>前期高齢者交</t>
    </r>
    <r>
      <rPr>
        <sz val="9"/>
        <color theme="1"/>
        <rFont val="ＭＳ ゴシック"/>
        <family val="3"/>
        <charset val="128"/>
      </rPr>
      <t>付金</t>
    </r>
    <rPh sb="0" eb="2">
      <t>ゼンキ</t>
    </rPh>
    <rPh sb="2" eb="5">
      <t>コウレイシャ</t>
    </rPh>
    <rPh sb="5" eb="8">
      <t>コウフキン</t>
    </rPh>
    <phoneticPr fontId="33"/>
  </si>
  <si>
    <t>令和元年度</t>
    <rPh sb="0" eb="2">
      <t>レイワ</t>
    </rPh>
    <rPh sb="2" eb="5">
      <t>ガンネンド</t>
    </rPh>
    <phoneticPr fontId="32"/>
  </si>
  <si>
    <t>国庫支出金</t>
    <rPh sb="0" eb="2">
      <t>コッコ</t>
    </rPh>
    <rPh sb="2" eb="5">
      <t>シシュツキン</t>
    </rPh>
    <phoneticPr fontId="34"/>
  </si>
  <si>
    <t xml:space="preserve">   計</t>
  </si>
  <si>
    <t>国庫負担金</t>
    <rPh sb="0" eb="2">
      <t>コッコ</t>
    </rPh>
    <rPh sb="2" eb="5">
      <t>フタンキン</t>
    </rPh>
    <phoneticPr fontId="34"/>
  </si>
  <si>
    <t>国庫補助金</t>
    <rPh sb="0" eb="2">
      <t>コッコ</t>
    </rPh>
    <rPh sb="2" eb="5">
      <t>ホジョキン</t>
    </rPh>
    <phoneticPr fontId="34"/>
  </si>
  <si>
    <t>後期高齢者支援金分計</t>
    <rPh sb="0" eb="2">
      <t>コウキ</t>
    </rPh>
    <rPh sb="2" eb="5">
      <t>コウレイシャ</t>
    </rPh>
    <rPh sb="5" eb="8">
      <t>シエンキン</t>
    </rPh>
    <rPh sb="8" eb="9">
      <t>ブン</t>
    </rPh>
    <rPh sb="9" eb="10">
      <t>ケイ</t>
    </rPh>
    <phoneticPr fontId="33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</si>
  <si>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34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</si>
  <si>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33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</si>
  <si>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34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</si>
  <si>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クリイレキン</t>
    </rPh>
    <phoneticPr fontId="33"/>
  </si>
  <si>
    <t>職員給与費等繰入金</t>
    <rPh sb="0" eb="2">
      <t>ショクイン</t>
    </rPh>
    <rPh sb="2" eb="5">
      <t>キュウヨヒ</t>
    </rPh>
    <rPh sb="5" eb="6">
      <t>トウ</t>
    </rPh>
    <rPh sb="6" eb="9">
      <t>クリイレキン</t>
    </rPh>
    <phoneticPr fontId="33"/>
  </si>
  <si>
    <t>財政安定化基金繰入金</t>
    <rPh sb="0" eb="2">
      <t>ザイセイ</t>
    </rPh>
    <rPh sb="2" eb="5">
      <t>アンテイカ</t>
    </rPh>
    <rPh sb="5" eb="7">
      <t>キキン</t>
    </rPh>
    <rPh sb="7" eb="10">
      <t>クリイレキン</t>
    </rPh>
    <phoneticPr fontId="33"/>
  </si>
  <si>
    <r>
      <t>公</t>
    </r>
    <r>
      <rPr>
        <sz val="10"/>
        <rFont val="ＭＳ ゴシック"/>
        <family val="3"/>
        <charset val="128"/>
      </rPr>
      <t>債費　　　</t>
    </r>
    <rPh sb="0" eb="1">
      <t>オオヤケカイゴ</t>
    </rPh>
    <rPh sb="1" eb="2">
      <t>サイケンソウムヒ</t>
    </rPh>
    <rPh sb="2" eb="3">
      <t>ヒヨウ</t>
    </rPh>
    <phoneticPr fontId="33"/>
  </si>
  <si>
    <t>令和３年</t>
    <rPh sb="0" eb="2">
      <t>レイワ</t>
    </rPh>
    <rPh sb="3" eb="4">
      <t>トシ</t>
    </rPh>
    <phoneticPr fontId="9"/>
  </si>
  <si>
    <t>直診勘定繰入金</t>
    <rPh sb="0" eb="2">
      <t>チョクシン</t>
    </rPh>
    <rPh sb="2" eb="4">
      <t>カンジョウ</t>
    </rPh>
    <rPh sb="4" eb="7">
      <t>クリイレキン</t>
    </rPh>
    <phoneticPr fontId="33"/>
  </si>
  <si>
    <t>保険給付費等交付金(普通交付金)</t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</si>
  <si>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33"/>
  </si>
  <si>
    <t>19-2 生活保護の状況－扶助別保護費(1か月平均)</t>
  </si>
  <si>
    <t>繰入金</t>
    <rPh sb="0" eb="1">
      <t>ソウ</t>
    </rPh>
    <rPh sb="1" eb="2">
      <t>イリ</t>
    </rPh>
    <rPh sb="2" eb="3">
      <t>カネ</t>
    </rPh>
    <phoneticPr fontId="33"/>
  </si>
  <si>
    <t>合計</t>
    <rPh sb="0" eb="2">
      <t>ゴウケイ</t>
    </rPh>
    <phoneticPr fontId="9"/>
  </si>
  <si>
    <t>国民健康保険
事業費納付金</t>
    <rPh sb="0" eb="4">
      <t>コクミンケンコウ</t>
    </rPh>
    <rPh sb="4" eb="6">
      <t>ホケン</t>
    </rPh>
    <rPh sb="7" eb="10">
      <t>ジギョウヒ</t>
    </rPh>
    <rPh sb="10" eb="13">
      <t>ノウフキン</t>
    </rPh>
    <phoneticPr fontId="33"/>
  </si>
  <si>
    <t>療養病床支援金</t>
    <rPh sb="0" eb="7">
      <t>リョウヨウビョウショウシエンキン</t>
    </rPh>
    <phoneticPr fontId="34"/>
  </si>
  <si>
    <t>特定健康診査等負担金償還金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33"/>
  </si>
  <si>
    <t>保険給付費等交付金</t>
    <rPh sb="0" eb="1">
      <t>ホケン</t>
    </rPh>
    <rPh sb="1" eb="4">
      <t>キュウフヒ</t>
    </rPh>
    <rPh sb="4" eb="5">
      <t>トウ</t>
    </rPh>
    <rPh sb="5" eb="8">
      <t>コウフキン</t>
    </rPh>
    <phoneticPr fontId="33"/>
  </si>
  <si>
    <t>特別高額医療費共同事業</t>
    <rPh sb="0" eb="2">
      <t>トクベツ</t>
    </rPh>
    <rPh sb="2" eb="4">
      <t>コウガク</t>
    </rPh>
    <rPh sb="4" eb="7">
      <t>イリョウヒ</t>
    </rPh>
    <rPh sb="7" eb="8">
      <t>トモ</t>
    </rPh>
    <rPh sb="8" eb="9">
      <t>ドウ</t>
    </rPh>
    <rPh sb="9" eb="10">
      <t>コト</t>
    </rPh>
    <rPh sb="10" eb="11">
      <t>ギョウ</t>
    </rPh>
    <phoneticPr fontId="33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</si>
  <si>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33"/>
  </si>
  <si>
    <t>退職被保険者分</t>
    <rPh sb="0" eb="2">
      <t>タイショク</t>
    </rPh>
    <rPh sb="2" eb="6">
      <t>ヒホケンシャ</t>
    </rPh>
    <rPh sb="6" eb="7">
      <t>ブン</t>
    </rPh>
    <phoneticPr fontId="34"/>
  </si>
  <si>
    <t>後期支援金分</t>
    <rPh sb="0" eb="2">
      <t>コウキ</t>
    </rPh>
    <rPh sb="2" eb="5">
      <t>シエンキン</t>
    </rPh>
    <rPh sb="5" eb="6">
      <t>ブン</t>
    </rPh>
    <phoneticPr fontId="33"/>
  </si>
  <si>
    <t>事業費
納付金</t>
    <rPh sb="0" eb="3">
      <t>ジギョウヒ</t>
    </rPh>
    <rPh sb="4" eb="7">
      <t>ノウフキン</t>
    </rPh>
    <phoneticPr fontId="33"/>
  </si>
  <si>
    <t>区分</t>
    <rPh sb="0" eb="2">
      <t>クブン</t>
    </rPh>
    <phoneticPr fontId="9"/>
  </si>
  <si>
    <t>資料：県長寿社会課国保･医療指導室「国民健康保険事業状況」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9" eb="11">
      <t>コクホ</t>
    </rPh>
    <rPh sb="12" eb="14">
      <t>イリョウ</t>
    </rPh>
    <rPh sb="14" eb="17">
      <t>シドウシツ</t>
    </rPh>
    <phoneticPr fontId="32"/>
  </si>
  <si>
    <t>介護
医療院</t>
    <rPh sb="0" eb="2">
      <t>カイゴ</t>
    </rPh>
    <rPh sb="3" eb="5">
      <t>イリョウ</t>
    </rPh>
    <rPh sb="5" eb="6">
      <t>イン</t>
    </rPh>
    <phoneticPr fontId="9"/>
  </si>
  <si>
    <t>　　なお、同一月に２施設以上でサービスを受けた場合、施設ごとにそれぞれ受給者数を１人と計上するが、</t>
    <rPh sb="43" eb="45">
      <t>ケイジョウ</t>
    </rPh>
    <phoneticPr fontId="9"/>
  </si>
  <si>
    <r>
      <t>県支出</t>
    </r>
    <r>
      <rPr>
        <sz val="9"/>
        <rFont val="ＭＳ ゴシック"/>
        <family val="3"/>
        <charset val="128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33"/>
  </si>
  <si>
    <t>　　受給者総数には１人と計上しているため、各施設の合算と総数が一致しない。</t>
    <rPh sb="21" eb="22">
      <t>カク</t>
    </rPh>
    <phoneticPr fontId="9"/>
  </si>
  <si>
    <t>７５歳以上</t>
    <rPh sb="2" eb="3">
      <t>サイ</t>
    </rPh>
    <rPh sb="3" eb="5">
      <t>イジョウ</t>
    </rPh>
    <phoneticPr fontId="9"/>
  </si>
  <si>
    <t>令和２年</t>
    <rPh sb="0" eb="2">
      <t>レイワ</t>
    </rPh>
    <rPh sb="3" eb="4">
      <t>トシ</t>
    </rPh>
    <phoneticPr fontId="9"/>
  </si>
  <si>
    <t>年次</t>
    <rPh sb="0" eb="2">
      <t>ネンジ</t>
    </rPh>
    <phoneticPr fontId="9"/>
  </si>
  <si>
    <r>
      <t>そ</t>
    </r>
    <r>
      <rPr>
        <sz val="10"/>
        <rFont val="ＭＳ ゴシック"/>
        <family val="3"/>
        <charset val="128"/>
      </rPr>
      <t>の他の支出</t>
    </r>
    <rPh sb="2" eb="3">
      <t>タ</t>
    </rPh>
    <rPh sb="4" eb="5">
      <t>ササ</t>
    </rPh>
    <rPh sb="5" eb="6">
      <t>デ</t>
    </rPh>
    <phoneticPr fontId="33"/>
  </si>
  <si>
    <r>
      <t>歳</t>
    </r>
    <r>
      <rPr>
        <sz val="10"/>
        <rFont val="ＭＳ ゴシック"/>
        <family val="3"/>
        <charset val="128"/>
      </rPr>
      <t>出計</t>
    </r>
    <rPh sb="1" eb="2">
      <t>シュツ</t>
    </rPh>
    <phoneticPr fontId="33"/>
  </si>
  <si>
    <r>
      <t>葬</t>
    </r>
    <r>
      <rPr>
        <sz val="10"/>
        <rFont val="ＭＳ ゴシック"/>
        <family val="3"/>
        <charset val="128"/>
      </rPr>
      <t>祭費</t>
    </r>
    <rPh sb="0" eb="1">
      <t>ソウ</t>
    </rPh>
    <phoneticPr fontId="33"/>
  </si>
  <si>
    <r>
      <t>資料：</t>
    </r>
    <r>
      <rPr>
        <sz val="10"/>
        <rFont val="ＭＳ ゴシック"/>
        <family val="3"/>
        <charset val="128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32"/>
  </si>
  <si>
    <r>
      <t>医 療</t>
    </r>
    <r>
      <rPr>
        <sz val="9"/>
        <rFont val="ＭＳ ゴシック"/>
        <family val="3"/>
        <charset val="128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33"/>
  </si>
  <si>
    <r>
      <t>繰</t>
    </r>
    <r>
      <rPr>
        <sz val="9"/>
        <rFont val="ＭＳ ゴシック"/>
        <family val="3"/>
        <charset val="128"/>
      </rPr>
      <t>越金</t>
    </r>
    <rPh sb="0" eb="1">
      <t>クリ</t>
    </rPh>
    <rPh sb="1" eb="2">
      <t>コシ</t>
    </rPh>
    <rPh sb="2" eb="3">
      <t>キン</t>
    </rPh>
    <phoneticPr fontId="33"/>
  </si>
  <si>
    <r>
      <t>療養</t>
    </r>
    <r>
      <rPr>
        <sz val="9"/>
        <rFont val="ＭＳ ゴシック"/>
        <family val="3"/>
        <charset val="128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33"/>
  </si>
  <si>
    <r>
      <t>療養</t>
    </r>
    <r>
      <rPr>
        <sz val="9"/>
        <color theme="1"/>
        <rFont val="ＭＳ ゴシック"/>
        <family val="3"/>
        <charset val="128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33"/>
  </si>
  <si>
    <r>
      <t>特別高額医療費共同事業</t>
    </r>
    <r>
      <rPr>
        <sz val="9"/>
        <rFont val="ＭＳ ゴシック"/>
        <family val="3"/>
        <charset val="128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33"/>
  </si>
  <si>
    <t>令和2年度</t>
    <rPh sb="0" eb="2">
      <t>レイワ</t>
    </rPh>
    <rPh sb="3" eb="5">
      <t>ネンド</t>
    </rPh>
    <phoneticPr fontId="9"/>
  </si>
  <si>
    <t>－</t>
  </si>
  <si>
    <t>（令和3年6月末）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</si>
  <si>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令和２年度</t>
    <rPh sb="0" eb="2">
      <t>レイワ</t>
    </rPh>
    <rPh sb="3" eb="5">
      <t>ネンド</t>
    </rPh>
    <phoneticPr fontId="32"/>
  </si>
  <si>
    <t>令和元年</t>
    <rPh sb="0" eb="2">
      <t>レイワ</t>
    </rPh>
    <rPh sb="2" eb="4">
      <t>ガンネン</t>
    </rPh>
    <phoneticPr fontId="9"/>
  </si>
  <si>
    <r>
      <t>(</t>
    </r>
    <r>
      <rPr>
        <sz val="10"/>
        <rFont val="ＭＳ ゴシック"/>
        <family val="3"/>
        <charset val="128"/>
      </rPr>
      <t>令和元年度　単位：千円)</t>
    </r>
    <rPh sb="1" eb="3">
      <t>レイワ</t>
    </rPh>
    <rPh sb="3" eb="5">
      <t>ガンネン</t>
    </rPh>
    <rPh sb="5" eb="6">
      <t>ド</t>
    </rPh>
    <phoneticPr fontId="9"/>
  </si>
  <si>
    <t>職員給与費等</t>
  </si>
  <si>
    <t>財政安定化支援事業</t>
  </si>
  <si>
    <t>療養給付費</t>
  </si>
  <si>
    <t>小計</t>
  </si>
  <si>
    <t>高額療養費</t>
  </si>
  <si>
    <t>移送費</t>
  </si>
  <si>
    <t>出産育児諸費</t>
  </si>
  <si>
    <t>令和２年度</t>
    <rPh sb="0" eb="2">
      <t>レイワ</t>
    </rPh>
    <rPh sb="3" eb="4">
      <t>トシ</t>
    </rPh>
    <rPh sb="4" eb="5">
      <t>ド</t>
    </rPh>
    <phoneticPr fontId="31"/>
  </si>
  <si>
    <t>令和２年度</t>
    <rPh sb="0" eb="2">
      <t>レイワ</t>
    </rPh>
    <rPh sb="3" eb="4">
      <t>トシ</t>
    </rPh>
    <rPh sb="4" eb="5">
      <t>ド</t>
    </rPh>
    <phoneticPr fontId="9"/>
  </si>
  <si>
    <t>令和２年度</t>
    <rPh sb="0" eb="2">
      <t>レイワ</t>
    </rPh>
    <rPh sb="3" eb="4">
      <t>トシ</t>
    </rPh>
    <phoneticPr fontId="9"/>
  </si>
  <si>
    <t>注5　四捨五入のため総数と一致しない場合がある。</t>
    <rPh sb="0" eb="1">
      <t>チュウ</t>
    </rPh>
    <rPh sb="10" eb="12">
      <t>ソウスウ</t>
    </rPh>
    <phoneticPr fontId="9"/>
  </si>
  <si>
    <t>令和３年度</t>
    <rPh sb="0" eb="2">
      <t>レイワ</t>
    </rPh>
    <rPh sb="3" eb="5">
      <t>ネンド</t>
    </rPh>
    <phoneticPr fontId="9"/>
  </si>
  <si>
    <t>令和３年度</t>
    <rPh sb="0" eb="2">
      <t>レイワ</t>
    </rPh>
    <rPh sb="3" eb="5">
      <t>ネンド</t>
    </rPh>
    <phoneticPr fontId="32"/>
  </si>
  <si>
    <t>令和５年</t>
    <rPh sb="0" eb="2">
      <t>レイワ</t>
    </rPh>
    <rPh sb="3" eb="4">
      <t>トシ</t>
    </rPh>
    <phoneticPr fontId="9"/>
  </si>
  <si>
    <t>保育所</t>
    <rPh sb="0" eb="3">
      <t>ホイクショ</t>
    </rPh>
    <phoneticPr fontId="9"/>
  </si>
  <si>
    <t>つながりをたやさない支援活動助成</t>
    <rPh sb="10" eb="16">
      <t>シエンカツドウジョセイ</t>
    </rPh>
    <phoneticPr fontId="32"/>
  </si>
  <si>
    <r>
      <t>資料：</t>
    </r>
    <r>
      <rPr>
        <sz val="10"/>
        <color theme="1"/>
        <rFont val="ＭＳ ゴシック"/>
        <family val="3"/>
        <charset val="128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32"/>
  </si>
  <si>
    <r>
      <t>直</t>
    </r>
    <r>
      <rPr>
        <sz val="10"/>
        <color theme="1"/>
        <rFont val="ＭＳ ゴシック"/>
        <family val="3"/>
        <charset val="128"/>
      </rPr>
      <t>診勘定繰出金</t>
    </r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33"/>
  </si>
  <si>
    <t>児童厚生施設</t>
    <rPh sb="0" eb="2">
      <t>ジドウ</t>
    </rPh>
    <rPh sb="2" eb="4">
      <t>コウセイ</t>
    </rPh>
    <rPh sb="4" eb="6">
      <t>シセツ</t>
    </rPh>
    <phoneticPr fontId="9"/>
  </si>
  <si>
    <r>
      <t>基</t>
    </r>
    <r>
      <rPr>
        <sz val="9"/>
        <color theme="1"/>
        <rFont val="ＭＳ ゴシック"/>
        <family val="3"/>
        <charset val="128"/>
      </rPr>
      <t>金繰入金</t>
    </r>
    <rPh sb="2" eb="5">
      <t>クリイレキン</t>
    </rPh>
    <phoneticPr fontId="34"/>
  </si>
  <si>
    <r>
      <t>繰</t>
    </r>
    <r>
      <rPr>
        <sz val="9"/>
        <color theme="1"/>
        <rFont val="ＭＳ ゴシック"/>
        <family val="3"/>
        <charset val="128"/>
      </rPr>
      <t>越金</t>
    </r>
    <rPh sb="0" eb="1">
      <t>クリ</t>
    </rPh>
    <rPh sb="1" eb="2">
      <t>コシ</t>
    </rPh>
    <rPh sb="2" eb="3">
      <t>キン</t>
    </rPh>
    <phoneticPr fontId="33"/>
  </si>
  <si>
    <r>
      <t>高額医療費</t>
    </r>
    <r>
      <rPr>
        <sz val="9"/>
        <color theme="1"/>
        <rFont val="ＭＳ ゴシック"/>
        <family val="3"/>
        <charset val="128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33"/>
  </si>
  <si>
    <r>
      <t>特別高額医療費共同事業</t>
    </r>
    <r>
      <rPr>
        <sz val="9"/>
        <color theme="1"/>
        <rFont val="ＭＳ ゴシック"/>
        <family val="3"/>
        <charset val="128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33"/>
  </si>
  <si>
    <r>
      <t>医 療</t>
    </r>
    <r>
      <rPr>
        <sz val="9"/>
        <color theme="1"/>
        <rFont val="ＭＳ ゴシック"/>
        <family val="3"/>
        <charset val="128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33"/>
  </si>
  <si>
    <r>
      <t>後期高齢者支援金</t>
    </r>
    <r>
      <rPr>
        <sz val="9"/>
        <color theme="1"/>
        <rFont val="ＭＳ ゴシック"/>
        <family val="3"/>
        <charset val="128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33"/>
  </si>
  <si>
    <r>
      <t>介 護</t>
    </r>
    <r>
      <rPr>
        <sz val="9"/>
        <color theme="1"/>
        <rFont val="ＭＳ ゴシック"/>
        <family val="3"/>
        <charset val="128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33"/>
  </si>
  <si>
    <r>
      <t>そ</t>
    </r>
    <r>
      <rPr>
        <sz val="10"/>
        <color theme="1"/>
        <rFont val="ＭＳ ゴシック"/>
        <family val="3"/>
        <charset val="128"/>
      </rPr>
      <t>の他の支出</t>
    </r>
    <rPh sb="2" eb="3">
      <t>タ</t>
    </rPh>
    <rPh sb="4" eb="5">
      <t>ササ</t>
    </rPh>
    <rPh sb="5" eb="6">
      <t>デ</t>
    </rPh>
    <phoneticPr fontId="33"/>
  </si>
  <si>
    <r>
      <t>前</t>
    </r>
    <r>
      <rPr>
        <sz val="10"/>
        <color theme="1"/>
        <rFont val="ＭＳ ゴシック"/>
        <family val="3"/>
        <charset val="128"/>
      </rPr>
      <t>年度繰上充用金</t>
    </r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33"/>
  </si>
  <si>
    <r>
      <t>歳</t>
    </r>
    <r>
      <rPr>
        <sz val="10"/>
        <color theme="1"/>
        <rFont val="ＭＳ ゴシック"/>
        <family val="3"/>
        <charset val="128"/>
      </rPr>
      <t>出計</t>
    </r>
    <rPh sb="1" eb="2">
      <t>シュツ</t>
    </rPh>
    <phoneticPr fontId="33"/>
  </si>
  <si>
    <r>
      <t>公</t>
    </r>
    <r>
      <rPr>
        <sz val="10"/>
        <color theme="1"/>
        <rFont val="ＭＳ ゴシック"/>
        <family val="3"/>
        <charset val="128"/>
      </rPr>
      <t>債費　　　</t>
    </r>
    <rPh sb="0" eb="1">
      <t>オオヤケカイゴ</t>
    </rPh>
    <rPh sb="1" eb="2">
      <t>サイケンソウムヒ</t>
    </rPh>
    <rPh sb="2" eb="3">
      <t>ヒヨウ</t>
    </rPh>
    <phoneticPr fontId="33"/>
  </si>
  <si>
    <r>
      <t>事務費拠出</t>
    </r>
    <r>
      <rPr>
        <sz val="10"/>
        <color theme="1"/>
        <rFont val="ＭＳ ゴシック"/>
        <family val="3"/>
        <charset val="128"/>
      </rPr>
      <t>金</t>
    </r>
    <rPh sb="3" eb="4">
      <t>キョ</t>
    </rPh>
    <phoneticPr fontId="33"/>
  </si>
  <si>
    <r>
      <t>葬</t>
    </r>
    <r>
      <rPr>
        <sz val="10"/>
        <color theme="1"/>
        <rFont val="ＭＳ ゴシック"/>
        <family val="3"/>
        <charset val="128"/>
      </rPr>
      <t>祭費</t>
    </r>
    <rPh sb="0" eb="1">
      <t>ソウ</t>
    </rPh>
    <phoneticPr fontId="33"/>
  </si>
  <si>
    <t>注　「被保護者一人当たり」の額は、扶助別の給付額を対象者数で除したものである。</t>
    <rPh sb="0" eb="1">
      <t>チュウ</t>
    </rPh>
    <phoneticPr fontId="9"/>
  </si>
  <si>
    <t>（令和5年6月末）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</si>
  <si>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令和４年度</t>
    <rPh sb="0" eb="2">
      <t>レイワ</t>
    </rPh>
    <rPh sb="3" eb="5">
      <t>ネンド</t>
    </rPh>
    <phoneticPr fontId="32"/>
  </si>
  <si>
    <t>令和３年度</t>
    <rPh sb="0" eb="2">
      <t>レイワ</t>
    </rPh>
    <rPh sb="3" eb="4">
      <t>トシ</t>
    </rPh>
    <rPh sb="4" eb="5">
      <t>ド</t>
    </rPh>
    <phoneticPr fontId="9"/>
  </si>
  <si>
    <t>令和４年度</t>
    <rPh sb="0" eb="2">
      <t>レイワ</t>
    </rPh>
    <rPh sb="3" eb="5">
      <t>ネンド</t>
    </rPh>
    <phoneticPr fontId="9"/>
  </si>
  <si>
    <t>令和３年度</t>
    <rPh sb="0" eb="2">
      <t>レイワ</t>
    </rPh>
    <rPh sb="3" eb="4">
      <t>トシ</t>
    </rPh>
    <rPh sb="4" eb="5">
      <t>ド</t>
    </rPh>
    <phoneticPr fontId="31"/>
  </si>
  <si>
    <r>
      <t xml:space="preserve">注2 </t>
    </r>
    <r>
      <rPr>
        <sz val="9"/>
        <color theme="1"/>
        <rFont val="ＭＳ ゴシック"/>
        <family val="3"/>
        <charset val="128"/>
      </rPr>
      <t>「施設介護サービス受給者数」について、同一月に２施設以上でサービスを受けた場合、施設ごとにそれぞれ受給者数を</t>
    </r>
    <rPh sb="0" eb="1">
      <t>チュウ</t>
    </rPh>
    <phoneticPr fontId="9"/>
  </si>
  <si>
    <r>
      <t>　　１人と</t>
    </r>
    <r>
      <rPr>
        <sz val="9"/>
        <color theme="1"/>
        <rFont val="ＭＳ ゴシック"/>
        <family val="3"/>
        <charset val="128"/>
      </rPr>
      <t>計上するが、受給者総数には１人と計上しているため、各施設の合算と総数が一致しない。</t>
    </r>
    <rPh sb="5" eb="7">
      <t>ケイジョウ</t>
    </rPh>
    <phoneticPr fontId="9"/>
  </si>
  <si>
    <r>
      <t>資料：</t>
    </r>
    <r>
      <rPr>
        <sz val="10"/>
        <color theme="1"/>
        <rFont val="ＭＳ ゴシック"/>
        <family val="3"/>
        <charset val="128"/>
      </rPr>
      <t>厚生労働省「福祉行政報告例」</t>
    </r>
    <rPh sb="3" eb="5">
      <t>コウセイ</t>
    </rPh>
    <rPh sb="5" eb="8">
      <t>ロウドウショウ</t>
    </rPh>
    <rPh sb="9" eb="11">
      <t>フクシ</t>
    </rPh>
    <rPh sb="11" eb="13">
      <t>ギョウセイ</t>
    </rPh>
    <rPh sb="13" eb="15">
      <t>ホウコク</t>
    </rPh>
    <rPh sb="15" eb="16">
      <t>レイ</t>
    </rPh>
    <phoneticPr fontId="32"/>
  </si>
  <si>
    <r>
      <t>資料：</t>
    </r>
    <r>
      <rPr>
        <sz val="10"/>
        <color theme="1"/>
        <rFont val="ＭＳ ゴシック"/>
        <family val="3"/>
        <charset val="128"/>
      </rPr>
      <t>県健康づくり推進課課国保医療室「国民健康保険事業状況」</t>
    </r>
    <rPh sb="4" eb="6">
      <t>ケンコウ</t>
    </rPh>
    <rPh sb="9" eb="12">
      <t>スイシンカ</t>
    </rPh>
    <rPh sb="13" eb="15">
      <t>コクホ</t>
    </rPh>
    <rPh sb="15" eb="17">
      <t>イリョウ</t>
    </rPh>
    <rPh sb="17" eb="18">
      <t>シツ</t>
    </rPh>
    <phoneticPr fontId="9"/>
  </si>
  <si>
    <t>注3　保護費総額には施設事務費も含む。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</si>
</sst>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);[Red]\(#,##0\)"/>
    <numFmt numFmtId="177" formatCode="#,##0.0;[Red]\-#,##0.0"/>
    <numFmt numFmtId="178" formatCode="#,##0;&quot;△ &quot;#,##0"/>
    <numFmt numFmtId="179" formatCode="0_);[Red]\(0\)"/>
    <numFmt numFmtId="180" formatCode="#,##0.000;[Red]\-#,##0.000"/>
  </numFmts>
  <fonts count="42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u/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Ｐゴシック"/>
      <family val="3"/>
      <scheme val="minor"/>
    </font>
    <font>
      <sz val="9"/>
      <color theme="1"/>
      <name val="ＭＳ ゴシック"/>
      <family val="3"/>
    </font>
    <font>
      <sz val="7"/>
      <color theme="1"/>
      <name val="ＭＳ ゴシック"/>
      <family val="3"/>
    </font>
    <font>
      <u/>
      <sz val="9"/>
      <color theme="1"/>
      <name val="ＭＳ 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u/>
      <sz val="10"/>
      <name val="ＭＳ ゴシック"/>
      <family val="3"/>
    </font>
    <font>
      <sz val="10"/>
      <name val="ＭＳ Ｐゴシック"/>
      <family val="3"/>
      <scheme val="minor"/>
    </font>
    <font>
      <u/>
      <sz val="11"/>
      <name val="ＭＳ ゴシック"/>
      <family val="3"/>
    </font>
    <font>
      <sz val="9"/>
      <name val="ＭＳ Ｐゴシック"/>
      <family val="3"/>
      <scheme val="minor"/>
    </font>
    <font>
      <sz val="9"/>
      <name val="ＭＳ ゴシック"/>
      <family val="3"/>
    </font>
    <font>
      <sz val="7"/>
      <name val="ＭＳ ゴシック"/>
      <family val="3"/>
    </font>
    <font>
      <u/>
      <sz val="9"/>
      <name val="ＭＳ ゴシック"/>
      <family val="3"/>
    </font>
    <font>
      <sz val="6"/>
      <name val="ＭＳ 明朝"/>
      <family val="1"/>
    </font>
    <font>
      <sz val="6"/>
      <name val="ＭＳ ゴシック"/>
      <family val="3"/>
    </font>
    <font>
      <sz val="7"/>
      <name val="ＭＳ 明朝"/>
      <family val="1"/>
    </font>
    <font>
      <sz val="7"/>
      <name val="ＭＳ Ｐ明朝"/>
      <family val="1"/>
    </font>
    <font>
      <u/>
      <sz val="11"/>
      <color indexed="36"/>
      <name val="ＭＳ Ｐゴシック"/>
      <family val="3"/>
    </font>
    <font>
      <b/>
      <sz val="12"/>
      <name val="ＭＳ ゴシック"/>
      <family val="3"/>
    </font>
    <font>
      <sz val="48"/>
      <name val="HG平成明朝体W9"/>
      <family val="1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60">
    <xf numFmtId="0" fontId="0" fillId="0" borderId="0" xfId="0">
      <alignment vertical="center"/>
    </xf>
    <xf numFmtId="0" fontId="10" fillId="3" borderId="0" xfId="26" applyFont="1" applyFill="1" applyAlignment="1">
      <alignment vertical="center"/>
    </xf>
    <xf numFmtId="0" fontId="11" fillId="3" borderId="0" xfId="26" applyFont="1" applyFill="1" applyAlignment="1" applyProtection="1">
      <alignment vertical="center"/>
      <protection locked="0"/>
    </xf>
    <xf numFmtId="0" fontId="10" fillId="3" borderId="1" xfId="26" applyFont="1" applyFill="1" applyBorder="1" applyAlignment="1" applyProtection="1">
      <alignment horizontal="center" vertical="center"/>
      <protection locked="0"/>
    </xf>
    <xf numFmtId="0" fontId="10" fillId="3" borderId="2" xfId="26" applyFont="1" applyFill="1" applyBorder="1" applyAlignment="1" applyProtection="1">
      <alignment horizontal="left" vertical="center"/>
      <protection locked="0"/>
    </xf>
    <xf numFmtId="0" fontId="10" fillId="3" borderId="3" xfId="26" applyFont="1" applyFill="1" applyBorder="1" applyAlignment="1" applyProtection="1">
      <alignment horizontal="left" vertical="center" wrapText="1"/>
      <protection locked="0"/>
    </xf>
    <xf numFmtId="0" fontId="10" fillId="3" borderId="4" xfId="26" applyFont="1" applyFill="1" applyBorder="1" applyAlignment="1" applyProtection="1">
      <alignment horizontal="left" vertical="center"/>
      <protection locked="0"/>
    </xf>
    <xf numFmtId="0" fontId="10" fillId="3" borderId="3" xfId="26" applyFont="1" applyFill="1" applyBorder="1" applyAlignment="1" applyProtection="1">
      <alignment horizontal="left" vertical="center"/>
      <protection locked="0"/>
    </xf>
    <xf numFmtId="0" fontId="10" fillId="3" borderId="5" xfId="26" applyFont="1" applyFill="1" applyBorder="1" applyAlignment="1" applyProtection="1">
      <alignment horizontal="left" vertical="center"/>
      <protection locked="0"/>
    </xf>
    <xf numFmtId="0" fontId="5" fillId="3" borderId="0" xfId="26" applyFont="1" applyFill="1" applyBorder="1" applyAlignment="1" applyProtection="1">
      <alignment vertical="center"/>
      <protection locked="0"/>
    </xf>
    <xf numFmtId="0" fontId="10" fillId="3" borderId="0" xfId="26" applyFont="1" applyFill="1" applyBorder="1" applyAlignment="1">
      <alignment vertical="center"/>
    </xf>
    <xf numFmtId="0" fontId="10" fillId="3" borderId="6" xfId="22" applyFont="1" applyFill="1" applyBorder="1" applyAlignment="1">
      <alignment horizontal="center" vertical="center" shrinkToFit="1"/>
    </xf>
    <xf numFmtId="38" fontId="10" fillId="3" borderId="7" xfId="34" applyFont="1" applyFill="1" applyBorder="1" applyAlignment="1">
      <alignment vertical="center"/>
    </xf>
    <xf numFmtId="38" fontId="10" fillId="3" borderId="8" xfId="34" applyFont="1" applyFill="1" applyBorder="1" applyAlignment="1">
      <alignment vertical="center"/>
    </xf>
    <xf numFmtId="38" fontId="10" fillId="3" borderId="9" xfId="34" applyFont="1" applyFill="1" applyBorder="1" applyAlignment="1">
      <alignment vertical="center"/>
    </xf>
    <xf numFmtId="0" fontId="5" fillId="3" borderId="0" xfId="26" applyFont="1" applyFill="1" applyAlignment="1">
      <alignment vertical="center"/>
    </xf>
    <xf numFmtId="38" fontId="10" fillId="3" borderId="10" xfId="34" applyFont="1" applyFill="1" applyBorder="1" applyAlignment="1">
      <alignment vertical="center"/>
    </xf>
    <xf numFmtId="38" fontId="10" fillId="3" borderId="11" xfId="34" applyFont="1" applyFill="1" applyBorder="1" applyAlignment="1">
      <alignment vertical="center"/>
    </xf>
    <xf numFmtId="38" fontId="10" fillId="3" borderId="12" xfId="34" applyFont="1" applyFill="1" applyBorder="1" applyAlignment="1">
      <alignment vertical="center"/>
    </xf>
    <xf numFmtId="0" fontId="5" fillId="3" borderId="0" xfId="26" applyFont="1" applyFill="1" applyAlignment="1" applyProtection="1">
      <alignment horizontal="right"/>
      <protection locked="0"/>
    </xf>
    <xf numFmtId="0" fontId="10" fillId="3" borderId="0" xfId="26" applyFont="1" applyFill="1" applyAlignment="1">
      <alignment horizontal="left" vertical="center"/>
    </xf>
    <xf numFmtId="0" fontId="5" fillId="3" borderId="15" xfId="26" applyFont="1" applyFill="1" applyBorder="1" applyAlignment="1" applyProtection="1">
      <alignment vertical="center"/>
      <protection locked="0"/>
    </xf>
    <xf numFmtId="0" fontId="5" fillId="3" borderId="0" xfId="26" applyFont="1" applyFill="1" applyAlignment="1" applyProtection="1">
      <alignment vertical="center"/>
      <protection locked="0"/>
    </xf>
    <xf numFmtId="0" fontId="10" fillId="3" borderId="0" xfId="26" applyFont="1" applyFill="1" applyAlignment="1" applyProtection="1">
      <alignment horizontal="left" vertical="center"/>
      <protection locked="0"/>
    </xf>
    <xf numFmtId="0" fontId="10" fillId="3" borderId="7" xfId="26" applyFont="1" applyFill="1" applyBorder="1" applyAlignment="1" applyProtection="1">
      <alignment horizontal="distributed" vertical="center" justifyLastLine="1"/>
      <protection locked="0"/>
    </xf>
    <xf numFmtId="0" fontId="10" fillId="3" borderId="14" xfId="26" applyFont="1" applyFill="1" applyBorder="1" applyAlignment="1" applyProtection="1">
      <alignment horizontal="distributed" vertical="center" indent="1"/>
      <protection locked="0"/>
    </xf>
    <xf numFmtId="0" fontId="10" fillId="3" borderId="9" xfId="26" applyFont="1" applyFill="1" applyBorder="1" applyAlignment="1" applyProtection="1">
      <alignment horizontal="distributed" vertical="center" indent="1"/>
      <protection locked="0"/>
    </xf>
    <xf numFmtId="0" fontId="10" fillId="3" borderId="15" xfId="26" applyFont="1" applyFill="1" applyBorder="1" applyAlignment="1" applyProtection="1">
      <alignment horizontal="left" vertical="center"/>
      <protection locked="0"/>
    </xf>
    <xf numFmtId="0" fontId="10" fillId="3" borderId="6" xfId="26" applyFont="1" applyFill="1" applyBorder="1" applyAlignment="1" applyProtection="1">
      <alignment horizontal="center" vertical="center"/>
      <protection locked="0"/>
    </xf>
    <xf numFmtId="3" fontId="10" fillId="3" borderId="7" xfId="26" applyNumberFormat="1" applyFont="1" applyFill="1" applyBorder="1" applyAlignment="1">
      <alignment vertical="center"/>
    </xf>
    <xf numFmtId="3" fontId="10" fillId="3" borderId="14" xfId="26" applyNumberFormat="1" applyFont="1" applyFill="1" applyBorder="1" applyAlignment="1">
      <alignment vertical="center"/>
    </xf>
    <xf numFmtId="3" fontId="10" fillId="3" borderId="9" xfId="26" applyNumberFormat="1" applyFont="1" applyFill="1" applyBorder="1" applyAlignment="1">
      <alignment vertical="center"/>
    </xf>
    <xf numFmtId="0" fontId="10" fillId="3" borderId="15" xfId="26" applyFont="1" applyFill="1" applyBorder="1" applyAlignment="1" applyProtection="1">
      <alignment vertical="center"/>
      <protection locked="0"/>
    </xf>
    <xf numFmtId="3" fontId="10" fillId="3" borderId="10" xfId="26" applyNumberFormat="1" applyFont="1" applyFill="1" applyBorder="1" applyAlignment="1">
      <alignment vertical="center"/>
    </xf>
    <xf numFmtId="3" fontId="10" fillId="3" borderId="17" xfId="26" applyNumberFormat="1" applyFont="1" applyFill="1" applyBorder="1" applyAlignment="1">
      <alignment vertical="center"/>
    </xf>
    <xf numFmtId="3" fontId="10" fillId="3" borderId="12" xfId="26" applyNumberFormat="1" applyFont="1" applyFill="1" applyBorder="1" applyAlignment="1">
      <alignment vertical="center"/>
    </xf>
    <xf numFmtId="0" fontId="10" fillId="3" borderId="15" xfId="26" applyFont="1" applyFill="1" applyBorder="1" applyAlignment="1">
      <alignment vertical="center"/>
    </xf>
    <xf numFmtId="0" fontId="11" fillId="3" borderId="0" xfId="20" applyFont="1" applyFill="1" applyAlignment="1">
      <alignment vertical="center"/>
    </xf>
    <xf numFmtId="0" fontId="5" fillId="3" borderId="14" xfId="20" applyFont="1" applyFill="1" applyBorder="1" applyAlignment="1" applyProtection="1">
      <alignment horizontal="center" vertical="center" wrapText="1"/>
      <protection locked="0"/>
    </xf>
    <xf numFmtId="0" fontId="5" fillId="3" borderId="18" xfId="20" applyFont="1" applyFill="1" applyBorder="1" applyAlignment="1" applyProtection="1">
      <alignment horizontal="center" vertical="center"/>
      <protection locked="0"/>
    </xf>
    <xf numFmtId="0" fontId="5" fillId="3" borderId="19" xfId="20" applyFont="1" applyFill="1" applyBorder="1" applyAlignment="1" applyProtection="1">
      <alignment horizontal="center" vertical="center"/>
      <protection locked="0"/>
    </xf>
    <xf numFmtId="0" fontId="5" fillId="3" borderId="18" xfId="20" applyFont="1" applyFill="1" applyBorder="1" applyAlignment="1" applyProtection="1">
      <alignment horizontal="distributed" vertical="center"/>
      <protection locked="0"/>
    </xf>
    <xf numFmtId="0" fontId="5" fillId="3" borderId="19" xfId="20" applyFont="1" applyFill="1" applyBorder="1" applyAlignment="1" applyProtection="1">
      <alignment horizontal="distributed" vertical="center"/>
      <protection locked="0"/>
    </xf>
    <xf numFmtId="0" fontId="5" fillId="3" borderId="20" xfId="20" applyFont="1" applyFill="1" applyBorder="1" applyAlignment="1" applyProtection="1">
      <alignment horizontal="distributed" vertical="center"/>
      <protection locked="0"/>
    </xf>
    <xf numFmtId="0" fontId="5" fillId="3" borderId="0" xfId="26" applyFont="1" applyFill="1" applyAlignment="1" applyProtection="1">
      <alignment horizontal="left" vertical="center"/>
      <protection locked="0"/>
    </xf>
    <xf numFmtId="0" fontId="5" fillId="3" borderId="0" xfId="20" applyFont="1" applyFill="1" applyAlignment="1" applyProtection="1">
      <alignment horizontal="left" vertical="center" indent="1"/>
      <protection locked="0"/>
    </xf>
    <xf numFmtId="0" fontId="12" fillId="3" borderId="0" xfId="26" applyFont="1" applyFill="1" applyAlignment="1" applyProtection="1">
      <alignment vertical="center"/>
      <protection locked="0"/>
    </xf>
    <xf numFmtId="0" fontId="5" fillId="3" borderId="14" xfId="20" applyFont="1" applyFill="1" applyBorder="1" applyAlignment="1" applyProtection="1">
      <alignment horizontal="center" vertical="center"/>
      <protection locked="0"/>
    </xf>
    <xf numFmtId="0" fontId="5" fillId="3" borderId="9" xfId="20" applyFont="1" applyFill="1" applyBorder="1" applyAlignment="1" applyProtection="1">
      <alignment horizontal="center" vertical="center"/>
      <protection locked="0"/>
    </xf>
    <xf numFmtId="38" fontId="5" fillId="3" borderId="18" xfId="6" applyFont="1" applyFill="1" applyBorder="1" applyAlignment="1" applyProtection="1">
      <alignment horizontal="right" vertical="center"/>
      <protection locked="0"/>
    </xf>
    <xf numFmtId="38" fontId="5" fillId="3" borderId="19" xfId="6" applyFont="1" applyFill="1" applyBorder="1" applyAlignment="1" applyProtection="1">
      <alignment horizontal="right" vertical="center"/>
      <protection locked="0"/>
    </xf>
    <xf numFmtId="38" fontId="5" fillId="3" borderId="18" xfId="6" applyFont="1" applyFill="1" applyBorder="1" applyAlignment="1" applyProtection="1">
      <alignment vertical="center"/>
      <protection locked="0"/>
    </xf>
    <xf numFmtId="38" fontId="5" fillId="3" borderId="19" xfId="6" applyFont="1" applyFill="1" applyBorder="1" applyAlignment="1" applyProtection="1">
      <alignment vertical="center"/>
      <protection locked="0"/>
    </xf>
    <xf numFmtId="38" fontId="5" fillId="3" borderId="20" xfId="6" applyFont="1" applyFill="1" applyBorder="1" applyAlignment="1" applyProtection="1">
      <alignment vertical="center"/>
      <protection locked="0"/>
    </xf>
    <xf numFmtId="38" fontId="5" fillId="3" borderId="0" xfId="6" applyFont="1" applyFill="1" applyBorder="1" applyAlignment="1" applyProtection="1">
      <alignment horizontal="right" vertical="center"/>
      <protection locked="0"/>
    </xf>
    <xf numFmtId="38" fontId="5" fillId="3" borderId="0" xfId="6" applyFont="1" applyFill="1" applyAlignment="1" applyProtection="1">
      <alignment horizontal="right" vertical="center"/>
      <protection locked="0"/>
    </xf>
    <xf numFmtId="38" fontId="5" fillId="3" borderId="21" xfId="6" applyFont="1" applyFill="1" applyBorder="1" applyAlignment="1" applyProtection="1">
      <alignment horizontal="right" vertical="center"/>
      <protection locked="0"/>
    </xf>
    <xf numFmtId="38" fontId="5" fillId="3" borderId="0" xfId="6" applyFont="1" applyFill="1" applyBorder="1" applyAlignment="1" applyProtection="1">
      <alignment vertical="center"/>
      <protection locked="0"/>
    </xf>
    <xf numFmtId="38" fontId="5" fillId="3" borderId="21" xfId="6" applyFont="1" applyFill="1" applyBorder="1" applyAlignment="1" applyProtection="1">
      <alignment vertical="center"/>
      <protection locked="0"/>
    </xf>
    <xf numFmtId="38" fontId="5" fillId="3" borderId="22" xfId="6" applyFont="1" applyFill="1" applyBorder="1" applyAlignment="1" applyProtection="1">
      <alignment vertical="center"/>
      <protection locked="0"/>
    </xf>
    <xf numFmtId="0" fontId="10" fillId="3" borderId="0" xfId="26" applyFont="1" applyFill="1" applyAlignment="1" applyProtection="1">
      <alignment vertical="center"/>
      <protection locked="0"/>
    </xf>
    <xf numFmtId="176" fontId="5" fillId="3" borderId="0" xfId="20" applyNumberFormat="1" applyFont="1" applyFill="1" applyAlignment="1" applyProtection="1">
      <alignment vertical="center"/>
      <protection locked="0"/>
    </xf>
    <xf numFmtId="0" fontId="5" fillId="3" borderId="23" xfId="20" applyFont="1" applyFill="1" applyBorder="1" applyAlignment="1" applyProtection="1">
      <alignment horizontal="center" vertical="center"/>
      <protection locked="0"/>
    </xf>
    <xf numFmtId="177" fontId="5" fillId="3" borderId="0" xfId="6" applyNumberFormat="1" applyFont="1" applyFill="1" applyBorder="1" applyAlignment="1" applyProtection="1">
      <alignment horizontal="right" vertical="center"/>
      <protection locked="0"/>
    </xf>
    <xf numFmtId="177" fontId="5" fillId="3" borderId="0" xfId="6" applyNumberFormat="1" applyFont="1" applyFill="1" applyAlignment="1" applyProtection="1">
      <alignment horizontal="right" vertical="center"/>
      <protection locked="0"/>
    </xf>
    <xf numFmtId="177" fontId="5" fillId="3" borderId="21" xfId="6" applyNumberFormat="1" applyFont="1" applyFill="1" applyBorder="1" applyAlignment="1" applyProtection="1">
      <alignment horizontal="right" vertical="center"/>
      <protection locked="0"/>
    </xf>
    <xf numFmtId="177" fontId="5" fillId="3" borderId="0" xfId="6" applyNumberFormat="1" applyFont="1" applyFill="1" applyBorder="1" applyAlignment="1" applyProtection="1">
      <alignment vertical="center"/>
      <protection locked="0"/>
    </xf>
    <xf numFmtId="177" fontId="5" fillId="3" borderId="21" xfId="6" applyNumberFormat="1" applyFont="1" applyFill="1" applyBorder="1" applyAlignment="1" applyProtection="1">
      <alignment vertical="center"/>
      <protection locked="0"/>
    </xf>
    <xf numFmtId="177" fontId="5" fillId="3" borderId="22" xfId="6" applyNumberFormat="1" applyFont="1" applyFill="1" applyBorder="1" applyAlignment="1" applyProtection="1">
      <alignment vertical="center"/>
      <protection locked="0"/>
    </xf>
    <xf numFmtId="0" fontId="13" fillId="3" borderId="0" xfId="35" applyFont="1" applyFill="1" applyAlignment="1" applyProtection="1">
      <alignment vertical="center"/>
    </xf>
    <xf numFmtId="38" fontId="5" fillId="3" borderId="0" xfId="6" quotePrefix="1" applyFont="1" applyFill="1" applyBorder="1" applyAlignment="1" applyProtection="1">
      <alignment horizontal="right" vertical="center"/>
      <protection locked="0"/>
    </xf>
    <xf numFmtId="38" fontId="5" fillId="3" borderId="0" xfId="6" quotePrefix="1" applyFont="1" applyFill="1" applyAlignment="1" applyProtection="1">
      <alignment horizontal="right" vertical="center"/>
      <protection locked="0"/>
    </xf>
    <xf numFmtId="38" fontId="5" fillId="3" borderId="21" xfId="6" quotePrefix="1" applyFont="1" applyFill="1" applyBorder="1" applyAlignment="1" applyProtection="1">
      <alignment horizontal="right" vertical="center"/>
      <protection locked="0"/>
    </xf>
    <xf numFmtId="38" fontId="5" fillId="3" borderId="22" xfId="6" applyFont="1" applyFill="1" applyBorder="1" applyAlignment="1" applyProtection="1">
      <alignment horizontal="right" vertical="center"/>
      <protection locked="0"/>
    </xf>
    <xf numFmtId="38" fontId="5" fillId="3" borderId="17" xfId="6" applyFont="1" applyFill="1" applyBorder="1" applyAlignment="1" applyProtection="1">
      <alignment horizontal="right" vertical="center"/>
      <protection locked="0"/>
    </xf>
    <xf numFmtId="38" fontId="5" fillId="3" borderId="25" xfId="6" applyFont="1" applyFill="1" applyBorder="1" applyAlignment="1" applyProtection="1">
      <alignment horizontal="right" vertical="center"/>
      <protection locked="0"/>
    </xf>
    <xf numFmtId="38" fontId="5" fillId="3" borderId="17" xfId="6" applyFont="1" applyFill="1" applyBorder="1" applyAlignment="1" applyProtection="1">
      <alignment vertical="center"/>
      <protection locked="0"/>
    </xf>
    <xf numFmtId="38" fontId="5" fillId="3" borderId="25" xfId="6" applyFont="1" applyFill="1" applyBorder="1" applyAlignment="1" applyProtection="1">
      <alignment vertical="center"/>
      <protection locked="0"/>
    </xf>
    <xf numFmtId="38" fontId="5" fillId="3" borderId="12" xfId="6" applyFont="1" applyFill="1" applyBorder="1" applyAlignment="1" applyProtection="1">
      <alignment vertical="center"/>
      <protection locked="0"/>
    </xf>
    <xf numFmtId="38" fontId="10" fillId="3" borderId="0" xfId="6" applyFont="1" applyFill="1" applyAlignment="1">
      <alignment vertical="center"/>
    </xf>
    <xf numFmtId="0" fontId="0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26" applyFont="1" applyFill="1" applyBorder="1" applyAlignment="1">
      <alignment vertical="center"/>
    </xf>
    <xf numFmtId="38" fontId="5" fillId="3" borderId="0" xfId="6" applyFont="1" applyFill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0" borderId="24" xfId="0" applyFont="1" applyBorder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38" fontId="5" fillId="3" borderId="26" xfId="6" applyFont="1" applyFill="1" applyBorder="1" applyAlignment="1">
      <alignment horizontal="center" vertical="center" wrapText="1"/>
    </xf>
    <xf numFmtId="38" fontId="5" fillId="3" borderId="27" xfId="6" applyFont="1" applyFill="1" applyBorder="1" applyAlignment="1">
      <alignment horizontal="center" vertical="center" wrapText="1"/>
    </xf>
    <xf numFmtId="178" fontId="5" fillId="0" borderId="6" xfId="32" applyNumberFormat="1" applyFont="1" applyFill="1" applyBorder="1" applyAlignment="1">
      <alignment horizontal="right" vertical="center"/>
    </xf>
    <xf numFmtId="178" fontId="5" fillId="0" borderId="6" xfId="32" applyNumberFormat="1" applyFont="1" applyFill="1" applyBorder="1">
      <alignment vertical="center"/>
    </xf>
    <xf numFmtId="178" fontId="5" fillId="0" borderId="9" xfId="32" applyNumberFormat="1" applyFont="1" applyFill="1" applyBorder="1">
      <alignment vertical="center"/>
    </xf>
    <xf numFmtId="178" fontId="5" fillId="0" borderId="6" xfId="32" quotePrefix="1" applyNumberFormat="1" applyFont="1" applyFill="1" applyBorder="1" applyAlignment="1">
      <alignment horizontal="right" vertical="center"/>
    </xf>
    <xf numFmtId="178" fontId="5" fillId="0" borderId="13" xfId="32" applyNumberFormat="1" applyFont="1" applyFill="1" applyBorder="1">
      <alignment vertical="center"/>
    </xf>
    <xf numFmtId="38" fontId="5" fillId="0" borderId="26" xfId="6" applyFont="1" applyFill="1" applyBorder="1" applyAlignment="1">
      <alignment horizontal="right" vertical="center" wrapText="1"/>
    </xf>
    <xf numFmtId="38" fontId="5" fillId="3" borderId="29" xfId="6" applyFont="1" applyFill="1" applyBorder="1" applyAlignment="1">
      <alignment horizontal="right" vertical="center" wrapText="1"/>
    </xf>
    <xf numFmtId="38" fontId="5" fillId="3" borderId="0" xfId="6" applyFont="1" applyFill="1" applyBorder="1" applyAlignment="1">
      <alignment horizontal="right" vertical="center" wrapText="1"/>
    </xf>
    <xf numFmtId="38" fontId="5" fillId="3" borderId="0" xfId="6" applyFont="1" applyFill="1" applyAlignment="1">
      <alignment horizontal="right"/>
    </xf>
    <xf numFmtId="178" fontId="5" fillId="0" borderId="30" xfId="32" applyNumberFormat="1" applyFont="1" applyFill="1" applyBorder="1">
      <alignment vertical="center"/>
    </xf>
    <xf numFmtId="0" fontId="10" fillId="0" borderId="0" xfId="26" applyFont="1" applyFill="1" applyAlignment="1">
      <alignment vertical="center"/>
    </xf>
    <xf numFmtId="0" fontId="12" fillId="0" borderId="0" xfId="22" applyFont="1" applyFill="1">
      <alignment vertical="center"/>
    </xf>
    <xf numFmtId="0" fontId="10" fillId="0" borderId="0" xfId="0" applyFont="1" applyFill="1">
      <alignment vertical="center"/>
    </xf>
    <xf numFmtId="0" fontId="10" fillId="3" borderId="13" xfId="26" applyFont="1" applyFill="1" applyBorder="1" applyAlignment="1">
      <alignment horizontal="center" vertical="center"/>
    </xf>
    <xf numFmtId="179" fontId="10" fillId="3" borderId="13" xfId="26" applyNumberFormat="1" applyFont="1" applyFill="1" applyBorder="1" applyAlignment="1" applyProtection="1">
      <alignment horizontal="center" vertical="center"/>
      <protection locked="0"/>
    </xf>
    <xf numFmtId="179" fontId="10" fillId="3" borderId="1" xfId="22" applyNumberFormat="1" applyFont="1" applyFill="1" applyBorder="1" applyAlignment="1" applyProtection="1">
      <alignment vertical="center" shrinkToFit="1"/>
      <protection locked="0"/>
    </xf>
    <xf numFmtId="179" fontId="10" fillId="3" borderId="1" xfId="22" applyNumberFormat="1" applyFont="1" applyFill="1" applyBorder="1" applyProtection="1">
      <alignment vertical="center"/>
      <protection locked="0"/>
    </xf>
    <xf numFmtId="179" fontId="10" fillId="3" borderId="13" xfId="26" applyNumberFormat="1" applyFont="1" applyFill="1" applyBorder="1" applyAlignment="1" applyProtection="1">
      <alignment horizontal="center" vertical="center" wrapText="1"/>
      <protection locked="0"/>
    </xf>
    <xf numFmtId="38" fontId="10" fillId="3" borderId="6" xfId="6" applyFont="1" applyFill="1" applyBorder="1" applyAlignment="1" applyProtection="1">
      <alignment vertical="center"/>
      <protection locked="0"/>
    </xf>
    <xf numFmtId="0" fontId="15" fillId="3" borderId="0" xfId="35" applyFont="1" applyFill="1" applyAlignment="1" applyProtection="1">
      <alignment vertical="center"/>
    </xf>
    <xf numFmtId="0" fontId="5" fillId="3" borderId="0" xfId="26" applyFont="1" applyFill="1" applyAlignment="1">
      <alignment horizontal="right"/>
    </xf>
    <xf numFmtId="0" fontId="11" fillId="0" borderId="0" xfId="26" applyFont="1" applyFill="1" applyAlignment="1" applyProtection="1">
      <alignment vertical="center"/>
      <protection locked="0"/>
    </xf>
    <xf numFmtId="179" fontId="12" fillId="3" borderId="0" xfId="22" applyNumberFormat="1" applyFont="1" applyFill="1">
      <alignment vertical="center"/>
    </xf>
    <xf numFmtId="0" fontId="10" fillId="3" borderId="0" xfId="0" applyFont="1" applyFill="1">
      <alignment vertical="center"/>
    </xf>
    <xf numFmtId="38" fontId="10" fillId="3" borderId="13" xfId="6" applyFont="1" applyFill="1" applyBorder="1" applyAlignment="1" applyProtection="1">
      <alignment horizontal="center" vertical="center" wrapText="1"/>
      <protection locked="0"/>
    </xf>
    <xf numFmtId="38" fontId="10" fillId="3" borderId="6" xfId="6" applyFont="1" applyFill="1" applyBorder="1" applyAlignment="1" applyProtection="1">
      <alignment horizontal="right" vertical="center"/>
      <protection locked="0"/>
    </xf>
    <xf numFmtId="38" fontId="10" fillId="3" borderId="0" xfId="6" applyFont="1" applyFill="1" applyBorder="1" applyAlignment="1" applyProtection="1">
      <alignment vertical="center"/>
      <protection locked="0"/>
    </xf>
    <xf numFmtId="0" fontId="12" fillId="3" borderId="0" xfId="22" applyFont="1" applyFill="1">
      <alignment vertical="center"/>
    </xf>
    <xf numFmtId="38" fontId="10" fillId="3" borderId="23" xfId="6" applyFont="1" applyFill="1" applyBorder="1" applyAlignment="1" applyProtection="1">
      <alignment horizontal="center" vertical="center"/>
      <protection locked="0"/>
    </xf>
    <xf numFmtId="0" fontId="10" fillId="0" borderId="0" xfId="26" applyFont="1" applyFill="1" applyAlignment="1"/>
    <xf numFmtId="179" fontId="10" fillId="3" borderId="1" xfId="26" applyNumberFormat="1" applyFont="1" applyFill="1" applyBorder="1" applyAlignment="1" applyProtection="1">
      <alignment horizontal="center" vertical="center"/>
      <protection locked="0"/>
    </xf>
    <xf numFmtId="0" fontId="12" fillId="3" borderId="0" xfId="26" applyFont="1" applyFill="1" applyProtection="1">
      <protection locked="0"/>
    </xf>
    <xf numFmtId="38" fontId="10" fillId="3" borderId="6" xfId="9" applyFont="1" applyFill="1" applyBorder="1" applyAlignment="1">
      <alignment horizontal="center" vertical="center"/>
    </xf>
    <xf numFmtId="38" fontId="10" fillId="3" borderId="16" xfId="9" applyFont="1" applyFill="1" applyBorder="1" applyAlignment="1">
      <alignment horizontal="center" vertical="center" wrapText="1"/>
    </xf>
    <xf numFmtId="38" fontId="5" fillId="3" borderId="0" xfId="9" applyFont="1" applyFill="1" applyAlignment="1">
      <alignment horizontal="center"/>
    </xf>
    <xf numFmtId="38" fontId="10" fillId="3" borderId="16" xfId="9" applyFont="1" applyFill="1" applyBorder="1" applyAlignment="1" applyProtection="1">
      <alignment vertical="center"/>
      <protection locked="0"/>
    </xf>
    <xf numFmtId="0" fontId="11" fillId="3" borderId="0" xfId="0" applyFont="1" applyFill="1">
      <alignment vertical="center"/>
    </xf>
    <xf numFmtId="0" fontId="10" fillId="3" borderId="18" xfId="26" applyFont="1" applyFill="1" applyBorder="1" applyAlignment="1" applyProtection="1">
      <alignment vertical="center"/>
      <protection locked="0"/>
    </xf>
    <xf numFmtId="0" fontId="10" fillId="3" borderId="18" xfId="0" applyFont="1" applyFill="1" applyBorder="1">
      <alignment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5" fontId="10" fillId="0" borderId="1" xfId="26" applyNumberFormat="1" applyFont="1" applyBorder="1" applyAlignment="1" applyProtection="1">
      <alignment horizontal="center" vertical="center"/>
      <protection locked="0"/>
    </xf>
    <xf numFmtId="3" fontId="10" fillId="3" borderId="18" xfId="26" applyNumberFormat="1" applyFont="1" applyFill="1" applyBorder="1" applyAlignment="1" applyProtection="1">
      <alignment horizontal="right" vertical="center"/>
      <protection locked="0"/>
    </xf>
    <xf numFmtId="3" fontId="10" fillId="3" borderId="4" xfId="26" applyNumberFormat="1" applyFont="1" applyFill="1" applyBorder="1" applyAlignment="1" applyProtection="1">
      <alignment horizontal="right" vertical="center"/>
      <protection locked="0"/>
    </xf>
    <xf numFmtId="3" fontId="10" fillId="3" borderId="20" xfId="26" applyNumberFormat="1" applyFont="1" applyFill="1" applyBorder="1" applyAlignment="1" applyProtection="1">
      <alignment horizontal="right" vertical="center"/>
      <protection locked="0"/>
    </xf>
    <xf numFmtId="5" fontId="10" fillId="0" borderId="33" xfId="26" applyNumberFormat="1" applyFont="1" applyBorder="1" applyAlignment="1" applyProtection="1">
      <alignment horizontal="center" vertical="center"/>
      <protection locked="0"/>
    </xf>
    <xf numFmtId="3" fontId="10" fillId="3" borderId="34" xfId="26" applyNumberFormat="1" applyFont="1" applyFill="1" applyBorder="1" applyAlignment="1" applyProtection="1">
      <alignment horizontal="right" vertical="center"/>
      <protection locked="0"/>
    </xf>
    <xf numFmtId="3" fontId="10" fillId="3" borderId="35" xfId="26" applyNumberFormat="1" applyFont="1" applyFill="1" applyBorder="1" applyAlignment="1" applyProtection="1">
      <alignment horizontal="right" vertical="center"/>
      <protection locked="0"/>
    </xf>
    <xf numFmtId="3" fontId="10" fillId="3" borderId="36" xfId="26" applyNumberFormat="1" applyFont="1" applyFill="1" applyBorder="1" applyAlignment="1" applyProtection="1">
      <alignment horizontal="right" vertical="center"/>
      <protection locked="0"/>
    </xf>
    <xf numFmtId="5" fontId="10" fillId="0" borderId="37" xfId="26" applyNumberFormat="1" applyFont="1" applyBorder="1" applyAlignment="1" applyProtection="1">
      <alignment horizontal="center" vertical="center"/>
      <protection locked="0"/>
    </xf>
    <xf numFmtId="3" fontId="10" fillId="3" borderId="38" xfId="26" applyNumberFormat="1" applyFont="1" applyFill="1" applyBorder="1" applyAlignment="1" applyProtection="1">
      <alignment horizontal="right" vertical="center"/>
      <protection locked="0"/>
    </xf>
    <xf numFmtId="3" fontId="10" fillId="3" borderId="39" xfId="26" applyNumberFormat="1" applyFont="1" applyFill="1" applyBorder="1" applyAlignment="1" applyProtection="1">
      <alignment horizontal="right" vertical="center"/>
      <protection locked="0"/>
    </xf>
    <xf numFmtId="3" fontId="10" fillId="3" borderId="40" xfId="26" applyNumberFormat="1" applyFont="1" applyFill="1" applyBorder="1" applyAlignment="1" applyProtection="1">
      <alignment horizontal="right" vertical="center"/>
      <protection locked="0"/>
    </xf>
    <xf numFmtId="0" fontId="10" fillId="3" borderId="6" xfId="0" applyFont="1" applyFill="1" applyBorder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44" xfId="18" applyFont="1" applyFill="1" applyBorder="1">
      <alignment vertical="center"/>
    </xf>
    <xf numFmtId="0" fontId="10" fillId="3" borderId="45" xfId="18" applyFont="1" applyFill="1" applyBorder="1">
      <alignment vertical="center"/>
    </xf>
    <xf numFmtId="0" fontId="10" fillId="3" borderId="46" xfId="18" applyFont="1" applyFill="1" applyBorder="1">
      <alignment vertical="center"/>
    </xf>
    <xf numFmtId="0" fontId="10" fillId="3" borderId="47" xfId="18" applyFont="1" applyFill="1" applyBorder="1">
      <alignment vertical="center"/>
    </xf>
    <xf numFmtId="0" fontId="10" fillId="3" borderId="37" xfId="18" applyFont="1" applyFill="1" applyBorder="1" applyAlignment="1">
      <alignment horizontal="center" vertical="center"/>
    </xf>
    <xf numFmtId="38" fontId="10" fillId="3" borderId="6" xfId="5" applyFont="1" applyFill="1" applyBorder="1">
      <alignment vertical="center"/>
    </xf>
    <xf numFmtId="38" fontId="10" fillId="3" borderId="7" xfId="5" applyFont="1" applyFill="1" applyBorder="1" applyAlignment="1">
      <alignment horizontal="right" vertical="center"/>
    </xf>
    <xf numFmtId="38" fontId="10" fillId="3" borderId="8" xfId="5" applyFont="1" applyFill="1" applyBorder="1">
      <alignment vertical="center"/>
    </xf>
    <xf numFmtId="38" fontId="10" fillId="3" borderId="8" xfId="5" applyFont="1" applyFill="1" applyBorder="1" applyAlignment="1">
      <alignment horizontal="right" vertical="center"/>
    </xf>
    <xf numFmtId="38" fontId="10" fillId="3" borderId="48" xfId="5" applyFont="1" applyFill="1" applyBorder="1">
      <alignment vertical="center"/>
    </xf>
    <xf numFmtId="38" fontId="10" fillId="3" borderId="14" xfId="5" applyFont="1" applyFill="1" applyBorder="1" applyAlignment="1">
      <alignment horizontal="right" vertical="center"/>
    </xf>
    <xf numFmtId="38" fontId="10" fillId="3" borderId="7" xfId="5" applyFont="1" applyFill="1" applyBorder="1">
      <alignment vertical="center"/>
    </xf>
    <xf numFmtId="38" fontId="10" fillId="3" borderId="49" xfId="5" applyFont="1" applyFill="1" applyBorder="1">
      <alignment vertical="center"/>
    </xf>
    <xf numFmtId="0" fontId="10" fillId="3" borderId="0" xfId="26" applyFont="1" applyFill="1" applyAlignment="1">
      <alignment horizontal="right" vertical="center"/>
    </xf>
    <xf numFmtId="38" fontId="10" fillId="3" borderId="14" xfId="5" applyFont="1" applyFill="1" applyBorder="1">
      <alignment vertical="center"/>
    </xf>
    <xf numFmtId="0" fontId="10" fillId="0" borderId="0" xfId="0" applyFont="1" applyAlignment="1">
      <alignment vertical="top"/>
    </xf>
    <xf numFmtId="0" fontId="10" fillId="0" borderId="0" xfId="25" applyFont="1" applyAlignment="1">
      <alignment horizontal="left" vertical="top"/>
    </xf>
    <xf numFmtId="0" fontId="10" fillId="0" borderId="1" xfId="25" applyFont="1" applyBorder="1" applyAlignment="1">
      <alignment vertical="center" wrapText="1"/>
    </xf>
    <xf numFmtId="0" fontId="5" fillId="0" borderId="0" xfId="26" applyFont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10" fillId="0" borderId="0" xfId="26" applyFont="1" applyAlignment="1" applyProtection="1">
      <alignment vertical="center"/>
      <protection locked="0"/>
    </xf>
    <xf numFmtId="0" fontId="10" fillId="0" borderId="7" xfId="25" applyFont="1" applyBorder="1" applyAlignment="1">
      <alignment horizontal="left" vertical="center"/>
    </xf>
    <xf numFmtId="0" fontId="10" fillId="0" borderId="14" xfId="26" applyFont="1" applyBorder="1" applyAlignment="1">
      <alignment horizontal="left" vertical="center"/>
    </xf>
    <xf numFmtId="0" fontId="10" fillId="0" borderId="9" xfId="26" applyFont="1" applyBorder="1" applyAlignment="1">
      <alignment horizontal="left" vertical="center"/>
    </xf>
    <xf numFmtId="0" fontId="10" fillId="0" borderId="9" xfId="25" applyFont="1" applyBorder="1" applyAlignment="1">
      <alignment horizontal="left" vertical="center" wrapText="1"/>
    </xf>
    <xf numFmtId="0" fontId="10" fillId="0" borderId="13" xfId="26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26" applyFont="1" applyAlignment="1">
      <alignment horizontal="right" vertical="center"/>
    </xf>
    <xf numFmtId="38" fontId="10" fillId="0" borderId="6" xfId="9" applyFont="1" applyFill="1" applyBorder="1" applyAlignment="1">
      <alignment horizontal="center" vertical="center"/>
    </xf>
    <xf numFmtId="38" fontId="10" fillId="0" borderId="7" xfId="34" applyFont="1" applyFill="1" applyBorder="1" applyAlignment="1">
      <alignment vertical="center"/>
    </xf>
    <xf numFmtId="38" fontId="10" fillId="0" borderId="14" xfId="13" applyFont="1" applyFill="1" applyBorder="1" applyAlignment="1">
      <alignment vertical="center"/>
    </xf>
    <xf numFmtId="38" fontId="10" fillId="0" borderId="9" xfId="34" applyFont="1" applyFill="1" applyBorder="1" applyAlignment="1">
      <alignment vertical="center"/>
    </xf>
    <xf numFmtId="177" fontId="10" fillId="0" borderId="9" xfId="13" applyNumberFormat="1" applyFont="1" applyFill="1" applyBorder="1" applyAlignment="1">
      <alignment vertical="center"/>
    </xf>
    <xf numFmtId="177" fontId="10" fillId="0" borderId="14" xfId="13" applyNumberFormat="1" applyFont="1" applyFill="1" applyBorder="1" applyAlignment="1">
      <alignment vertical="center"/>
    </xf>
    <xf numFmtId="177" fontId="10" fillId="0" borderId="6" xfId="13" applyNumberFormat="1" applyFont="1" applyFill="1" applyBorder="1" applyAlignment="1">
      <alignment vertical="center"/>
    </xf>
    <xf numFmtId="0" fontId="5" fillId="0" borderId="0" xfId="26" applyFont="1" applyAlignment="1">
      <alignment horizontal="right"/>
    </xf>
    <xf numFmtId="0" fontId="10" fillId="0" borderId="51" xfId="28" applyFont="1" applyBorder="1" applyAlignment="1" applyProtection="1">
      <alignment horizontal="left" vertical="center"/>
      <protection locked="0"/>
    </xf>
    <xf numFmtId="0" fontId="10" fillId="0" borderId="19" xfId="20" applyFont="1" applyBorder="1" applyAlignment="1" applyProtection="1">
      <alignment horizontal="left" vertical="center"/>
      <protection locked="0"/>
    </xf>
    <xf numFmtId="0" fontId="10" fillId="0" borderId="20" xfId="20" applyFont="1" applyBorder="1" applyAlignment="1" applyProtection="1">
      <alignment horizontal="left" vertical="center"/>
      <protection locked="0"/>
    </xf>
    <xf numFmtId="0" fontId="10" fillId="0" borderId="3" xfId="26" applyFont="1" applyBorder="1" applyAlignment="1" applyProtection="1">
      <alignment horizontal="left" vertical="center"/>
      <protection locked="0"/>
    </xf>
    <xf numFmtId="0" fontId="12" fillId="0" borderId="0" xfId="26" applyFont="1" applyAlignment="1" applyProtection="1">
      <alignment vertical="center"/>
      <protection locked="0"/>
    </xf>
    <xf numFmtId="0" fontId="10" fillId="0" borderId="25" xfId="28" applyFont="1" applyBorder="1" applyAlignment="1">
      <alignment horizontal="left" vertical="center"/>
    </xf>
    <xf numFmtId="0" fontId="10" fillId="0" borderId="11" xfId="26" applyFont="1" applyBorder="1" applyAlignment="1">
      <alignment horizontal="left" vertical="center"/>
    </xf>
    <xf numFmtId="0" fontId="10" fillId="0" borderId="54" xfId="28" applyFont="1" applyBorder="1" applyAlignment="1">
      <alignment horizontal="left" vertical="center"/>
    </xf>
    <xf numFmtId="0" fontId="10" fillId="0" borderId="1" xfId="26" applyFont="1" applyBorder="1" applyAlignment="1" applyProtection="1">
      <alignment horizontal="center" vertical="center"/>
      <protection locked="0"/>
    </xf>
    <xf numFmtId="0" fontId="10" fillId="0" borderId="1" xfId="28" applyFont="1" applyBorder="1" applyAlignment="1" applyProtection="1">
      <alignment horizontal="center" vertical="center" wrapText="1"/>
      <protection locked="0"/>
    </xf>
    <xf numFmtId="3" fontId="10" fillId="0" borderId="1" xfId="28" applyNumberFormat="1" applyFont="1" applyBorder="1" applyAlignment="1" applyProtection="1">
      <alignment vertical="center"/>
      <protection locked="0"/>
    </xf>
    <xf numFmtId="3" fontId="10" fillId="0" borderId="56" xfId="28" applyNumberFormat="1" applyFont="1" applyBorder="1" applyAlignment="1" applyProtection="1">
      <alignment vertical="center"/>
      <protection locked="0"/>
    </xf>
    <xf numFmtId="3" fontId="10" fillId="0" borderId="57" xfId="28" applyNumberFormat="1" applyFont="1" applyBorder="1" applyAlignment="1" applyProtection="1">
      <alignment vertical="center"/>
      <protection locked="0"/>
    </xf>
    <xf numFmtId="3" fontId="10" fillId="0" borderId="3" xfId="28" applyNumberFormat="1" applyFont="1" applyBorder="1" applyAlignment="1" applyProtection="1">
      <alignment vertical="center"/>
      <protection locked="0"/>
    </xf>
    <xf numFmtId="3" fontId="10" fillId="0" borderId="19" xfId="28" applyNumberFormat="1" applyFont="1" applyBorder="1" applyAlignment="1" applyProtection="1">
      <alignment vertical="center"/>
      <protection locked="0"/>
    </xf>
    <xf numFmtId="3" fontId="10" fillId="0" borderId="20" xfId="28" applyNumberFormat="1" applyFont="1" applyBorder="1" applyAlignment="1" applyProtection="1">
      <alignment vertical="center"/>
      <protection locked="0"/>
    </xf>
    <xf numFmtId="3" fontId="10" fillId="0" borderId="50" xfId="28" applyNumberFormat="1" applyFont="1" applyBorder="1" applyAlignment="1" applyProtection="1">
      <alignment vertical="center"/>
      <protection locked="0"/>
    </xf>
    <xf numFmtId="3" fontId="10" fillId="0" borderId="18" xfId="28" applyNumberFormat="1" applyFont="1" applyBorder="1" applyAlignment="1" applyProtection="1">
      <alignment vertical="center"/>
      <protection locked="0"/>
    </xf>
    <xf numFmtId="3" fontId="10" fillId="0" borderId="1" xfId="28" applyNumberFormat="1" applyFont="1" applyBorder="1" applyAlignment="1" applyProtection="1">
      <alignment horizontal="right" vertical="center"/>
      <protection locked="0"/>
    </xf>
    <xf numFmtId="3" fontId="10" fillId="0" borderId="0" xfId="28" applyNumberFormat="1" applyFont="1" applyAlignment="1" applyProtection="1">
      <alignment vertical="center"/>
      <protection locked="0"/>
    </xf>
    <xf numFmtId="0" fontId="10" fillId="0" borderId="6" xfId="28" applyFont="1" applyBorder="1" applyAlignment="1" applyProtection="1">
      <alignment horizontal="center" vertical="center" wrapText="1"/>
      <protection locked="0"/>
    </xf>
    <xf numFmtId="3" fontId="10" fillId="0" borderId="16" xfId="28" applyNumberFormat="1" applyFont="1" applyBorder="1" applyAlignment="1" applyProtection="1">
      <alignment vertical="center"/>
      <protection locked="0"/>
    </xf>
    <xf numFmtId="3" fontId="10" fillId="0" borderId="53" xfId="28" applyNumberFormat="1" applyFont="1" applyBorder="1" applyAlignment="1" applyProtection="1">
      <alignment vertical="center"/>
      <protection locked="0"/>
    </xf>
    <xf numFmtId="3" fontId="10" fillId="0" borderId="58" xfId="28" applyNumberFormat="1" applyFont="1" applyBorder="1" applyAlignment="1" applyProtection="1">
      <alignment vertical="center"/>
      <protection locked="0"/>
    </xf>
    <xf numFmtId="3" fontId="10" fillId="0" borderId="11" xfId="28" applyNumberFormat="1" applyFont="1" applyBorder="1" applyAlignment="1" applyProtection="1">
      <alignment vertical="center"/>
      <protection locked="0"/>
    </xf>
    <xf numFmtId="3" fontId="10" fillId="0" borderId="25" xfId="28" applyNumberFormat="1" applyFont="1" applyBorder="1" applyAlignment="1" applyProtection="1">
      <alignment vertical="center"/>
      <protection locked="0"/>
    </xf>
    <xf numFmtId="3" fontId="10" fillId="0" borderId="12" xfId="28" applyNumberFormat="1" applyFont="1" applyBorder="1" applyAlignment="1" applyProtection="1">
      <alignment vertical="center"/>
      <protection locked="0"/>
    </xf>
    <xf numFmtId="3" fontId="10" fillId="0" borderId="17" xfId="28" applyNumberFormat="1" applyFont="1" applyBorder="1" applyAlignment="1" applyProtection="1">
      <alignment vertical="center"/>
      <protection locked="0"/>
    </xf>
    <xf numFmtId="3" fontId="10" fillId="0" borderId="16" xfId="28" applyNumberFormat="1" applyFont="1" applyBorder="1" applyAlignment="1" applyProtection="1">
      <alignment horizontal="right" vertical="center"/>
      <protection locked="0"/>
    </xf>
    <xf numFmtId="0" fontId="13" fillId="0" borderId="0" xfId="35" applyFont="1" applyFill="1" applyAlignment="1" applyProtection="1">
      <alignment horizontal="left" vertical="center"/>
    </xf>
    <xf numFmtId="3" fontId="10" fillId="0" borderId="0" xfId="28" applyNumberFormat="1" applyFont="1" applyAlignment="1">
      <alignment vertical="center"/>
    </xf>
    <xf numFmtId="3" fontId="13" fillId="0" borderId="0" xfId="35" applyNumberFormat="1" applyFont="1" applyFill="1" applyAlignment="1" applyProtection="1">
      <alignment horizontal="left" vertical="center"/>
    </xf>
    <xf numFmtId="0" fontId="5" fillId="0" borderId="0" xfId="26" applyFont="1" applyAlignment="1" applyProtection="1">
      <alignment horizontal="right"/>
      <protection locked="0"/>
    </xf>
    <xf numFmtId="38" fontId="10" fillId="0" borderId="0" xfId="6" applyFont="1" applyFill="1" applyAlignment="1">
      <alignment vertical="center"/>
    </xf>
    <xf numFmtId="38" fontId="11" fillId="0" borderId="0" xfId="6" applyFont="1" applyFill="1" applyAlignment="1" applyProtection="1">
      <alignment vertical="center"/>
      <protection locked="0"/>
    </xf>
    <xf numFmtId="38" fontId="10" fillId="0" borderId="23" xfId="6" applyFont="1" applyFill="1" applyBorder="1" applyAlignment="1" applyProtection="1">
      <alignment horizontal="center" vertical="center"/>
      <protection locked="0"/>
    </xf>
    <xf numFmtId="38" fontId="10" fillId="0" borderId="20" xfId="6" applyFont="1" applyFill="1" applyBorder="1" applyAlignment="1" applyProtection="1">
      <alignment horizontal="center" vertical="center"/>
      <protection locked="0"/>
    </xf>
    <xf numFmtId="38" fontId="10" fillId="0" borderId="14" xfId="6" applyFont="1" applyFill="1" applyBorder="1" applyAlignment="1" applyProtection="1">
      <alignment horizontal="center" vertical="center"/>
      <protection locked="0"/>
    </xf>
    <xf numFmtId="38" fontId="10" fillId="0" borderId="9" xfId="6" applyFont="1" applyFill="1" applyBorder="1" applyAlignment="1" applyProtection="1">
      <alignment horizontal="center" vertical="center"/>
      <protection locked="0"/>
    </xf>
    <xf numFmtId="38" fontId="5" fillId="0" borderId="15" xfId="6" applyFont="1" applyFill="1" applyBorder="1" applyAlignment="1">
      <alignment vertical="center"/>
    </xf>
    <xf numFmtId="38" fontId="5" fillId="0" borderId="0" xfId="6" applyFont="1" applyFill="1" applyBorder="1" applyAlignment="1">
      <alignment vertical="center"/>
    </xf>
    <xf numFmtId="38" fontId="5" fillId="0" borderId="0" xfId="6" applyFont="1" applyFill="1" applyAlignment="1">
      <alignment vertical="center"/>
    </xf>
    <xf numFmtId="38" fontId="12" fillId="0" borderId="0" xfId="6" applyFont="1" applyFill="1" applyAlignment="1" applyProtection="1">
      <alignment vertical="center"/>
      <protection locked="0"/>
    </xf>
    <xf numFmtId="38" fontId="10" fillId="0" borderId="1" xfId="6" applyFont="1" applyFill="1" applyBorder="1" applyAlignment="1" applyProtection="1">
      <alignment horizontal="center" vertical="center" wrapText="1"/>
      <protection locked="0"/>
    </xf>
    <xf numFmtId="38" fontId="10" fillId="0" borderId="0" xfId="6" applyFont="1" applyFill="1" applyBorder="1" applyAlignment="1" applyProtection="1">
      <alignment vertical="center"/>
      <protection locked="0"/>
    </xf>
    <xf numFmtId="38" fontId="10" fillId="0" borderId="0" xfId="6" applyFont="1" applyFill="1" applyAlignment="1" applyProtection="1">
      <alignment vertical="center"/>
      <protection locked="0"/>
    </xf>
    <xf numFmtId="38" fontId="10" fillId="0" borderId="22" xfId="6" applyFont="1" applyFill="1" applyBorder="1" applyAlignment="1" applyProtection="1">
      <alignment vertical="center"/>
      <protection locked="0"/>
    </xf>
    <xf numFmtId="38" fontId="10" fillId="0" borderId="15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38" fontId="15" fillId="0" borderId="0" xfId="35" applyNumberFormat="1" applyFont="1" applyFill="1" applyAlignment="1" applyProtection="1">
      <alignment vertical="center"/>
    </xf>
    <xf numFmtId="38" fontId="10" fillId="0" borderId="20" xfId="6" applyFont="1" applyFill="1" applyBorder="1" applyAlignment="1" applyProtection="1">
      <alignment horizontal="center" vertical="center" wrapText="1"/>
      <protection locked="0"/>
    </xf>
    <xf numFmtId="38" fontId="10" fillId="0" borderId="0" xfId="6" applyFont="1" applyFill="1" applyBorder="1" applyAlignment="1" applyProtection="1">
      <alignment horizontal="right" vertical="center"/>
      <protection locked="0"/>
    </xf>
    <xf numFmtId="38" fontId="10" fillId="0" borderId="0" xfId="6" applyFont="1" applyFill="1" applyAlignment="1" applyProtection="1">
      <alignment horizontal="right" vertical="center"/>
      <protection locked="0"/>
    </xf>
    <xf numFmtId="38" fontId="10" fillId="0" borderId="13" xfId="6" applyFont="1" applyFill="1" applyBorder="1" applyAlignment="1" applyProtection="1">
      <alignment horizontal="center" vertical="center"/>
      <protection locked="0"/>
    </xf>
    <xf numFmtId="177" fontId="10" fillId="0" borderId="17" xfId="6" applyNumberFormat="1" applyFont="1" applyFill="1" applyBorder="1" applyAlignment="1" applyProtection="1">
      <alignment horizontal="right" vertical="center"/>
      <protection locked="0"/>
    </xf>
    <xf numFmtId="177" fontId="10" fillId="0" borderId="12" xfId="6" applyNumberFormat="1" applyFont="1" applyFill="1" applyBorder="1" applyAlignment="1" applyProtection="1">
      <alignment vertical="center"/>
      <protection locked="0"/>
    </xf>
    <xf numFmtId="38" fontId="10" fillId="0" borderId="0" xfId="6" applyFont="1" applyFill="1">
      <alignment vertical="center"/>
    </xf>
    <xf numFmtId="38" fontId="10" fillId="0" borderId="28" xfId="6" applyFont="1" applyFill="1" applyBorder="1" applyAlignment="1" applyProtection="1">
      <alignment horizontal="left" vertical="center"/>
      <protection locked="0"/>
    </xf>
    <xf numFmtId="38" fontId="10" fillId="0" borderId="17" xfId="6" applyFont="1" applyFill="1" applyBorder="1" applyAlignment="1" applyProtection="1">
      <alignment horizontal="left" vertical="center"/>
      <protection locked="0"/>
    </xf>
    <xf numFmtId="38" fontId="10" fillId="0" borderId="12" xfId="6" applyFont="1" applyFill="1" applyBorder="1" applyAlignment="1" applyProtection="1">
      <alignment horizontal="left" vertical="center"/>
      <protection locked="0"/>
    </xf>
    <xf numFmtId="38" fontId="5" fillId="0" borderId="1" xfId="6" applyFont="1" applyFill="1" applyBorder="1" applyAlignment="1" applyProtection="1">
      <alignment horizontal="center" vertical="center" wrapText="1"/>
      <protection locked="0"/>
    </xf>
    <xf numFmtId="38" fontId="10" fillId="0" borderId="24" xfId="6" applyFont="1" applyFill="1" applyBorder="1" applyAlignment="1">
      <alignment vertical="center"/>
    </xf>
    <xf numFmtId="38" fontId="10" fillId="0" borderId="22" xfId="6" applyFont="1" applyFill="1" applyBorder="1" applyAlignment="1">
      <alignment vertical="center"/>
    </xf>
    <xf numFmtId="38" fontId="10" fillId="0" borderId="6" xfId="6" applyFont="1" applyFill="1" applyBorder="1" applyAlignment="1" applyProtection="1">
      <alignment horizontal="center" vertical="center" wrapText="1"/>
      <protection locked="0"/>
    </xf>
    <xf numFmtId="38" fontId="10" fillId="0" borderId="16" xfId="6" applyFont="1" applyFill="1" applyBorder="1" applyAlignment="1">
      <alignment vertical="center"/>
    </xf>
    <xf numFmtId="38" fontId="10" fillId="0" borderId="28" xfId="6" applyFont="1" applyFill="1" applyBorder="1" applyAlignment="1">
      <alignment vertical="center"/>
    </xf>
    <xf numFmtId="38" fontId="10" fillId="0" borderId="17" xfId="6" applyFont="1" applyFill="1" applyBorder="1" applyAlignment="1">
      <alignment vertical="center"/>
    </xf>
    <xf numFmtId="38" fontId="10" fillId="0" borderId="12" xfId="34" applyFont="1" applyFill="1" applyBorder="1" applyAlignment="1">
      <alignment vertical="center"/>
    </xf>
    <xf numFmtId="38" fontId="10" fillId="0" borderId="0" xfId="6" applyFont="1" applyFill="1" applyAlignment="1"/>
    <xf numFmtId="38" fontId="5" fillId="0" borderId="0" xfId="6" applyFont="1" applyFill="1" applyAlignment="1" applyProtection="1">
      <alignment horizontal="right"/>
      <protection locked="0"/>
    </xf>
    <xf numFmtId="38" fontId="10" fillId="0" borderId="18" xfId="6" applyFont="1" applyFill="1" applyBorder="1" applyAlignment="1" applyProtection="1">
      <alignment horizontal="center" vertical="center"/>
      <protection locked="0"/>
    </xf>
    <xf numFmtId="38" fontId="5" fillId="0" borderId="0" xfId="6" applyFont="1" applyFill="1" applyAlignment="1" applyProtection="1">
      <alignment vertical="center"/>
      <protection locked="0"/>
    </xf>
    <xf numFmtId="38" fontId="10" fillId="0" borderId="0" xfId="7" applyFont="1" applyFill="1" applyAlignment="1">
      <alignment horizontal="left" vertical="center" indent="1"/>
    </xf>
    <xf numFmtId="38" fontId="10" fillId="0" borderId="9" xfId="6" applyFont="1" applyFill="1" applyBorder="1" applyAlignment="1" applyProtection="1">
      <alignment horizontal="center" vertical="center" wrapText="1"/>
      <protection locked="0"/>
    </xf>
    <xf numFmtId="38" fontId="10" fillId="0" borderId="18" xfId="6" applyFont="1" applyFill="1" applyBorder="1" applyAlignment="1" applyProtection="1">
      <alignment vertical="center"/>
      <protection locked="0"/>
    </xf>
    <xf numFmtId="38" fontId="10" fillId="3" borderId="22" xfId="6" applyFont="1" applyFill="1" applyBorder="1" applyAlignment="1" applyProtection="1">
      <alignment vertical="center"/>
      <protection locked="0"/>
    </xf>
    <xf numFmtId="38" fontId="10" fillId="0" borderId="23" xfId="7" applyFont="1" applyFill="1" applyBorder="1" applyAlignment="1" applyProtection="1">
      <alignment horizontal="center"/>
      <protection locked="0"/>
    </xf>
    <xf numFmtId="38" fontId="10" fillId="0" borderId="18" xfId="7" applyFont="1" applyFill="1" applyBorder="1" applyAlignment="1" applyProtection="1">
      <alignment horizontal="center"/>
      <protection locked="0"/>
    </xf>
    <xf numFmtId="0" fontId="10" fillId="0" borderId="17" xfId="7" applyNumberFormat="1" applyFont="1" applyFill="1" applyBorder="1" applyAlignment="1" applyProtection="1">
      <alignment vertical="center"/>
      <protection locked="0"/>
    </xf>
    <xf numFmtId="0" fontId="10" fillId="3" borderId="12" xfId="7" applyNumberFormat="1" applyFont="1" applyFill="1" applyBorder="1" applyAlignment="1" applyProtection="1">
      <alignment vertical="center"/>
      <protection locked="0"/>
    </xf>
    <xf numFmtId="38" fontId="10" fillId="0" borderId="0" xfId="8" applyFont="1" applyFill="1" applyAlignment="1">
      <alignment horizontal="left" vertical="center"/>
    </xf>
    <xf numFmtId="38" fontId="14" fillId="0" borderId="0" xfId="0" applyNumberFormat="1" applyFont="1">
      <alignment vertical="center"/>
    </xf>
    <xf numFmtId="38" fontId="5" fillId="0" borderId="0" xfId="6" applyFont="1" applyFill="1">
      <alignment vertical="center"/>
    </xf>
    <xf numFmtId="38" fontId="5" fillId="0" borderId="18" xfId="8" applyFont="1" applyFill="1" applyBorder="1" applyAlignment="1" applyProtection="1">
      <alignment horizontal="left" vertical="center" indent="1"/>
      <protection locked="0"/>
    </xf>
    <xf numFmtId="38" fontId="5" fillId="0" borderId="18" xfId="8" applyFont="1" applyFill="1" applyBorder="1" applyAlignment="1" applyProtection="1">
      <alignment horizontal="left" vertical="center" wrapText="1" indent="1"/>
      <protection locked="0"/>
    </xf>
    <xf numFmtId="38" fontId="12" fillId="0" borderId="0" xfId="8" applyFont="1" applyFill="1" applyAlignment="1" applyProtection="1">
      <alignment horizontal="left" vertical="center"/>
      <protection locked="0"/>
    </xf>
    <xf numFmtId="38" fontId="5" fillId="0" borderId="17" xfId="6" applyFont="1" applyFill="1" applyBorder="1" applyAlignment="1" applyProtection="1">
      <alignment horizontal="left" vertical="center"/>
      <protection locked="0"/>
    </xf>
    <xf numFmtId="38" fontId="5" fillId="0" borderId="17" xfId="8" applyFont="1" applyFill="1" applyBorder="1" applyAlignment="1" applyProtection="1">
      <alignment horizontal="left" vertical="center" wrapText="1"/>
      <protection locked="0"/>
    </xf>
    <xf numFmtId="38" fontId="5" fillId="0" borderId="0" xfId="8" applyFont="1" applyFill="1" applyAlignment="1" applyProtection="1">
      <alignment horizontal="left" vertical="center"/>
      <protection locked="0"/>
    </xf>
    <xf numFmtId="38" fontId="5" fillId="0" borderId="1" xfId="6" applyFont="1" applyFill="1" applyBorder="1" applyAlignment="1" applyProtection="1">
      <alignment horizontal="center" vertical="center"/>
      <protection locked="0"/>
    </xf>
    <xf numFmtId="38" fontId="5" fillId="0" borderId="23" xfId="8" applyFont="1" applyFill="1" applyBorder="1" applyAlignment="1">
      <alignment vertical="center"/>
    </xf>
    <xf numFmtId="38" fontId="5" fillId="0" borderId="4" xfId="8" applyFont="1" applyFill="1" applyBorder="1" applyAlignment="1">
      <alignment vertical="center"/>
    </xf>
    <xf numFmtId="38" fontId="5" fillId="0" borderId="18" xfId="8" applyFont="1" applyFill="1" applyBorder="1" applyAlignment="1">
      <alignment vertical="center"/>
    </xf>
    <xf numFmtId="38" fontId="5" fillId="0" borderId="18" xfId="6" applyFont="1" applyFill="1" applyBorder="1" applyAlignment="1" applyProtection="1">
      <alignment horizontal="right" vertical="center"/>
      <protection locked="0"/>
    </xf>
    <xf numFmtId="38" fontId="5" fillId="0" borderId="18" xfId="8" applyFont="1" applyFill="1" applyBorder="1" applyAlignment="1">
      <alignment horizontal="right" vertical="center"/>
    </xf>
    <xf numFmtId="38" fontId="5" fillId="0" borderId="20" xfId="8" applyFont="1" applyFill="1" applyBorder="1" applyAlignment="1">
      <alignment vertical="center"/>
    </xf>
    <xf numFmtId="38" fontId="5" fillId="0" borderId="6" xfId="8" applyFont="1" applyFill="1" applyBorder="1" applyAlignment="1" applyProtection="1">
      <alignment horizontal="center" vertical="center"/>
      <protection locked="0"/>
    </xf>
    <xf numFmtId="38" fontId="5" fillId="0" borderId="28" xfId="6" applyFont="1" applyFill="1" applyBorder="1" applyAlignment="1">
      <alignment vertical="center"/>
    </xf>
    <xf numFmtId="38" fontId="5" fillId="0" borderId="59" xfId="8" applyFont="1" applyFill="1" applyBorder="1" applyAlignment="1">
      <alignment vertical="center"/>
    </xf>
    <xf numFmtId="38" fontId="5" fillId="0" borderId="17" xfId="6" applyFont="1" applyFill="1" applyBorder="1" applyAlignment="1">
      <alignment vertical="center"/>
    </xf>
    <xf numFmtId="38" fontId="5" fillId="0" borderId="17" xfId="6" applyFont="1" applyFill="1" applyBorder="1" applyAlignment="1" applyProtection="1">
      <alignment horizontal="right" vertical="center"/>
      <protection locked="0"/>
    </xf>
    <xf numFmtId="38" fontId="5" fillId="0" borderId="17" xfId="8" applyFont="1" applyFill="1" applyBorder="1" applyAlignment="1">
      <alignment horizontal="right" vertical="center"/>
    </xf>
    <xf numFmtId="38" fontId="5" fillId="0" borderId="12" xfId="34" applyFont="1" applyFill="1" applyBorder="1" applyAlignment="1">
      <alignment vertical="center"/>
    </xf>
    <xf numFmtId="38" fontId="5" fillId="0" borderId="60" xfId="8" applyFont="1" applyFill="1" applyBorder="1" applyAlignment="1">
      <alignment vertical="center"/>
    </xf>
    <xf numFmtId="38" fontId="5" fillId="0" borderId="61" xfId="8" applyFont="1" applyFill="1" applyBorder="1" applyAlignment="1">
      <alignment vertical="center"/>
    </xf>
    <xf numFmtId="38" fontId="5" fillId="0" borderId="62" xfId="8" applyFont="1" applyFill="1" applyBorder="1" applyAlignment="1">
      <alignment vertical="center"/>
    </xf>
    <xf numFmtId="38" fontId="5" fillId="0" borderId="62" xfId="8" applyFont="1" applyFill="1" applyBorder="1" applyAlignment="1" applyProtection="1">
      <alignment horizontal="right" vertical="center"/>
      <protection locked="0"/>
    </xf>
    <xf numFmtId="38" fontId="5" fillId="0" borderId="0" xfId="8" applyFont="1" applyFill="1" applyBorder="1" applyAlignment="1">
      <alignment horizontal="right" vertical="center"/>
    </xf>
    <xf numFmtId="38" fontId="5" fillId="0" borderId="62" xfId="8" applyFont="1" applyFill="1" applyBorder="1" applyAlignment="1">
      <alignment horizontal="right" vertical="center"/>
    </xf>
    <xf numFmtId="38" fontId="5" fillId="0" borderId="63" xfId="8" applyFont="1" applyFill="1" applyBorder="1" applyAlignment="1">
      <alignment vertical="center"/>
    </xf>
    <xf numFmtId="38" fontId="5" fillId="0" borderId="0" xfId="6" applyFont="1" applyFill="1" applyAlignment="1">
      <alignment horizontal="left" vertical="center"/>
    </xf>
    <xf numFmtId="180" fontId="5" fillId="0" borderId="0" xfId="6" applyNumberFormat="1" applyFont="1" applyFill="1">
      <alignment vertical="center"/>
    </xf>
    <xf numFmtId="0" fontId="5" fillId="3" borderId="1" xfId="28" applyFont="1" applyFill="1" applyBorder="1" applyAlignment="1" applyProtection="1">
      <alignment horizontal="center" vertical="center" wrapText="1"/>
      <protection locked="0"/>
    </xf>
    <xf numFmtId="0" fontId="5" fillId="3" borderId="18" xfId="26" applyFont="1" applyFill="1" applyBorder="1" applyAlignment="1" applyProtection="1">
      <alignment vertical="center"/>
      <protection locked="0"/>
    </xf>
    <xf numFmtId="0" fontId="5" fillId="3" borderId="20" xfId="30" applyFont="1" applyFill="1" applyBorder="1" applyAlignment="1" applyProtection="1">
      <alignment vertical="center"/>
      <protection locked="0"/>
    </xf>
    <xf numFmtId="0" fontId="5" fillId="3" borderId="22" xfId="30" applyFont="1" applyFill="1" applyBorder="1" applyAlignment="1" applyProtection="1">
      <alignment vertical="center"/>
      <protection locked="0"/>
    </xf>
    <xf numFmtId="0" fontId="5" fillId="3" borderId="6" xfId="28" applyFont="1" applyFill="1" applyBorder="1" applyAlignment="1" applyProtection="1">
      <alignment horizontal="center" vertical="center" wrapText="1"/>
      <protection locked="0"/>
    </xf>
    <xf numFmtId="0" fontId="5" fillId="3" borderId="17" xfId="7" applyNumberFormat="1" applyFont="1" applyFill="1" applyBorder="1" applyAlignment="1" applyProtection="1">
      <alignment vertical="center"/>
      <protection locked="0"/>
    </xf>
    <xf numFmtId="0" fontId="5" fillId="3" borderId="12" xfId="7" applyNumberFormat="1" applyFont="1" applyFill="1" applyBorder="1" applyAlignment="1" applyProtection="1">
      <alignment vertical="center"/>
      <protection locked="0"/>
    </xf>
    <xf numFmtId="0" fontId="5" fillId="3" borderId="24" xfId="30" applyFont="1" applyFill="1" applyBorder="1" applyAlignment="1" applyProtection="1">
      <alignment horizontal="center" vertical="center" wrapText="1"/>
      <protection locked="0"/>
    </xf>
    <xf numFmtId="3" fontId="5" fillId="3" borderId="0" xfId="26" applyNumberFormat="1" applyFont="1" applyFill="1" applyBorder="1" applyAlignment="1" applyProtection="1">
      <alignment vertical="center"/>
      <protection locked="0"/>
    </xf>
    <xf numFmtId="3" fontId="5" fillId="3" borderId="0" xfId="28" applyNumberFormat="1" applyFont="1" applyFill="1" applyAlignment="1" applyProtection="1">
      <alignment vertical="center"/>
      <protection locked="0"/>
    </xf>
    <xf numFmtId="3" fontId="5" fillId="3" borderId="22" xfId="30" applyNumberFormat="1" applyFont="1" applyFill="1" applyBorder="1" applyAlignment="1" applyProtection="1">
      <alignment vertical="center"/>
      <protection locked="0"/>
    </xf>
    <xf numFmtId="3" fontId="5" fillId="3" borderId="17" xfId="28" applyNumberFormat="1" applyFont="1" applyFill="1" applyBorder="1" applyAlignment="1" applyProtection="1">
      <alignment vertical="center"/>
      <protection locked="0"/>
    </xf>
    <xf numFmtId="3" fontId="5" fillId="3" borderId="12" xfId="28" applyNumberFormat="1" applyFont="1" applyFill="1" applyBorder="1" applyAlignment="1" applyProtection="1">
      <alignment vertical="center"/>
      <protection locked="0"/>
    </xf>
    <xf numFmtId="0" fontId="10" fillId="3" borderId="0" xfId="26" applyFont="1" applyFill="1" applyAlignment="1">
      <alignment horizontal="distributed" vertical="center" indent="1"/>
    </xf>
    <xf numFmtId="0" fontId="17" fillId="3" borderId="0" xfId="0" applyFont="1" applyFill="1" applyAlignment="1">
      <alignment horizontal="distributed" vertical="center" justifyLastLine="1"/>
    </xf>
    <xf numFmtId="0" fontId="1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8" fillId="3" borderId="0" xfId="26" applyFont="1" applyFill="1" applyAlignment="1">
      <alignment vertical="center"/>
    </xf>
    <xf numFmtId="38" fontId="18" fillId="3" borderId="70" xfId="34" applyFont="1" applyFill="1" applyBorder="1" applyAlignment="1" applyProtection="1">
      <alignment horizontal="distributed" vertical="center" indent="1"/>
    </xf>
    <xf numFmtId="38" fontId="18" fillId="3" borderId="71" xfId="34" applyFont="1" applyFill="1" applyBorder="1" applyAlignment="1" applyProtection="1">
      <alignment horizontal="distributed" vertical="center" indent="1"/>
    </xf>
    <xf numFmtId="38" fontId="18" fillId="3" borderId="70" xfId="34" applyFont="1" applyFill="1" applyBorder="1" applyAlignment="1">
      <alignment horizontal="distributed" vertical="center" indent="1"/>
    </xf>
    <xf numFmtId="38" fontId="18" fillId="3" borderId="71" xfId="34" applyFont="1" applyFill="1" applyBorder="1" applyAlignment="1">
      <alignment horizontal="distributed" vertical="center" indent="1"/>
    </xf>
    <xf numFmtId="38" fontId="18" fillId="3" borderId="71" xfId="34" quotePrefix="1" applyFont="1" applyFill="1" applyBorder="1" applyAlignment="1" applyProtection="1">
      <alignment horizontal="distributed" vertical="center" indent="1"/>
    </xf>
    <xf numFmtId="0" fontId="18" fillId="3" borderId="0" xfId="26" applyFont="1" applyFill="1" applyAlignment="1">
      <alignment horizontal="distributed" vertical="center" indent="1"/>
    </xf>
    <xf numFmtId="38" fontId="5" fillId="3" borderId="0" xfId="6" quotePrefix="1" applyFont="1" applyFill="1" applyBorder="1" applyAlignment="1" applyProtection="1">
      <alignment horizontal="right"/>
    </xf>
    <xf numFmtId="38" fontId="18" fillId="3" borderId="6" xfId="6" quotePrefix="1" applyFont="1" applyFill="1" applyBorder="1" applyAlignment="1" applyProtection="1">
      <alignment horizontal="distributed" justifyLastLine="1"/>
    </xf>
    <xf numFmtId="38" fontId="18" fillId="3" borderId="7" xfId="34" applyFont="1" applyFill="1" applyBorder="1" applyAlignment="1">
      <alignment horizontal="right" vertical="center"/>
    </xf>
    <xf numFmtId="38" fontId="18" fillId="3" borderId="8" xfId="34" applyFont="1" applyFill="1" applyBorder="1" applyAlignment="1">
      <alignment horizontal="right" vertical="center"/>
    </xf>
    <xf numFmtId="38" fontId="18" fillId="3" borderId="8" xfId="34" applyFont="1" applyFill="1" applyBorder="1" applyAlignment="1" applyProtection="1">
      <alignment horizontal="right" vertical="center"/>
    </xf>
    <xf numFmtId="38" fontId="18" fillId="3" borderId="8" xfId="34" applyFont="1" applyFill="1" applyBorder="1" applyAlignment="1">
      <alignment vertical="center"/>
    </xf>
    <xf numFmtId="38" fontId="18" fillId="3" borderId="49" xfId="34" applyFont="1" applyFill="1" applyBorder="1" applyAlignment="1" applyProtection="1">
      <alignment horizontal="right" vertical="center"/>
    </xf>
    <xf numFmtId="38" fontId="18" fillId="3" borderId="6" xfId="26" applyNumberFormat="1" applyFont="1" applyFill="1" applyBorder="1" applyAlignment="1">
      <alignment horizontal="right" vertical="center"/>
    </xf>
    <xf numFmtId="0" fontId="18" fillId="3" borderId="0" xfId="26" applyFont="1" applyFill="1" applyAlignment="1">
      <alignment horizontal="right" vertical="center"/>
    </xf>
    <xf numFmtId="0" fontId="14" fillId="3" borderId="0" xfId="0" applyFont="1" applyFill="1" applyAlignment="1">
      <alignment horizontal="distributed" vertical="center" justifyLastLine="1"/>
    </xf>
    <xf numFmtId="0" fontId="11" fillId="3" borderId="0" xfId="30" applyFont="1" applyFill="1" applyBorder="1" applyAlignment="1" applyProtection="1">
      <alignment vertical="center"/>
      <protection locked="0"/>
    </xf>
    <xf numFmtId="38" fontId="5" fillId="3" borderId="71" xfId="34" applyFont="1" applyFill="1" applyBorder="1" applyAlignment="1" applyProtection="1">
      <alignment horizontal="distributed" vertical="center" indent="1"/>
    </xf>
    <xf numFmtId="38" fontId="5" fillId="3" borderId="6" xfId="6" quotePrefix="1" applyFont="1" applyFill="1" applyBorder="1" applyAlignment="1" applyProtection="1">
      <alignment horizontal="distributed" justifyLastLine="1"/>
    </xf>
    <xf numFmtId="38" fontId="5" fillId="3" borderId="7" xfId="34" applyFont="1" applyFill="1" applyBorder="1" applyAlignment="1" applyProtection="1">
      <alignment vertical="center"/>
    </xf>
    <xf numFmtId="38" fontId="5" fillId="3" borderId="8" xfId="34" applyFont="1" applyFill="1" applyBorder="1" applyAlignment="1" applyProtection="1">
      <alignment vertical="center"/>
    </xf>
    <xf numFmtId="38" fontId="5" fillId="3" borderId="49" xfId="34" applyFont="1" applyFill="1" applyBorder="1" applyAlignment="1" applyProtection="1">
      <alignment vertical="center"/>
    </xf>
    <xf numFmtId="38" fontId="5" fillId="3" borderId="6" xfId="34" applyFont="1" applyFill="1" applyBorder="1" applyAlignment="1">
      <alignment vertical="center"/>
    </xf>
    <xf numFmtId="38" fontId="18" fillId="3" borderId="41" xfId="10" applyFont="1" applyFill="1" applyBorder="1" applyAlignment="1">
      <alignment horizontal="center" vertical="center" wrapText="1"/>
    </xf>
    <xf numFmtId="38" fontId="18" fillId="3" borderId="42" xfId="10" applyFont="1" applyFill="1" applyBorder="1" applyAlignment="1">
      <alignment horizontal="center" vertical="center" wrapText="1"/>
    </xf>
    <xf numFmtId="38" fontId="18" fillId="3" borderId="43" xfId="10" applyFont="1" applyFill="1" applyBorder="1" applyAlignment="1">
      <alignment horizontal="center" vertical="center" wrapText="1"/>
    </xf>
    <xf numFmtId="0" fontId="18" fillId="3" borderId="9" xfId="31" applyFont="1" applyFill="1" applyBorder="1" applyAlignment="1">
      <alignment horizontal="center" vertical="center" wrapText="1"/>
    </xf>
    <xf numFmtId="38" fontId="5" fillId="3" borderId="23" xfId="10" applyFont="1" applyFill="1" applyBorder="1" applyAlignment="1">
      <alignment vertical="center" wrapText="1"/>
    </xf>
    <xf numFmtId="38" fontId="5" fillId="3" borderId="18" xfId="10" applyFont="1" applyFill="1" applyBorder="1" applyAlignment="1">
      <alignment vertical="center" wrapText="1"/>
    </xf>
    <xf numFmtId="38" fontId="5" fillId="3" borderId="20" xfId="10" applyFont="1" applyFill="1" applyBorder="1" applyAlignment="1">
      <alignment vertical="center" wrapText="1"/>
    </xf>
    <xf numFmtId="0" fontId="18" fillId="3" borderId="6" xfId="31" applyFont="1" applyFill="1" applyBorder="1" applyAlignment="1">
      <alignment horizontal="center" vertical="center"/>
    </xf>
    <xf numFmtId="38" fontId="5" fillId="3" borderId="18" xfId="8" applyFont="1" applyFill="1" applyBorder="1" applyAlignment="1">
      <alignment vertical="center"/>
    </xf>
    <xf numFmtId="38" fontId="5" fillId="3" borderId="14" xfId="13" applyFont="1" applyFill="1" applyBorder="1" applyAlignment="1">
      <alignment vertical="center"/>
    </xf>
    <xf numFmtId="0" fontId="18" fillId="3" borderId="6" xfId="33" applyFont="1" applyFill="1" applyBorder="1" applyAlignment="1">
      <alignment horizontal="distributed" vertical="center" wrapText="1"/>
    </xf>
    <xf numFmtId="38" fontId="5" fillId="3" borderId="13" xfId="10" applyFont="1" applyFill="1" applyBorder="1" applyAlignment="1">
      <alignment vertical="center"/>
    </xf>
    <xf numFmtId="38" fontId="5" fillId="3" borderId="9" xfId="14" applyFont="1" applyFill="1" applyBorder="1" applyAlignment="1">
      <alignment vertical="center"/>
    </xf>
    <xf numFmtId="38" fontId="5" fillId="3" borderId="0" xfId="6" applyFont="1" applyFill="1" applyBorder="1" applyAlignment="1">
      <alignment vertical="center"/>
    </xf>
    <xf numFmtId="38" fontId="5" fillId="3" borderId="0" xfId="6" applyFont="1" applyFill="1" applyAlignment="1">
      <alignment vertical="center"/>
    </xf>
    <xf numFmtId="38" fontId="5" fillId="3" borderId="22" xfId="6" applyFont="1" applyFill="1" applyBorder="1" applyAlignment="1">
      <alignment vertical="center"/>
    </xf>
    <xf numFmtId="0" fontId="19" fillId="3" borderId="6" xfId="33" applyFont="1" applyFill="1" applyBorder="1" applyAlignment="1">
      <alignment horizontal="distributed" vertical="center" wrapText="1"/>
    </xf>
    <xf numFmtId="0" fontId="18" fillId="3" borderId="28" xfId="25" applyFont="1" applyFill="1" applyBorder="1" applyAlignment="1">
      <alignment horizontal="distributed" vertical="center" wrapText="1" justifyLastLine="1"/>
    </xf>
    <xf numFmtId="0" fontId="19" fillId="3" borderId="6" xfId="33" applyFont="1" applyFill="1" applyBorder="1" applyAlignment="1">
      <alignment horizontal="distributed" vertical="center" wrapText="1" justifyLastLine="1"/>
    </xf>
    <xf numFmtId="38" fontId="5" fillId="3" borderId="28" xfId="10" applyFont="1" applyFill="1" applyBorder="1" applyAlignment="1">
      <alignment horizontal="right" vertical="center"/>
    </xf>
    <xf numFmtId="38" fontId="5" fillId="3" borderId="17" xfId="6" applyFont="1" applyFill="1" applyBorder="1" applyAlignment="1">
      <alignment vertical="center"/>
    </xf>
    <xf numFmtId="38" fontId="5" fillId="3" borderId="20" xfId="8" applyFont="1" applyFill="1" applyBorder="1" applyAlignment="1">
      <alignment vertical="center"/>
    </xf>
    <xf numFmtId="0" fontId="20" fillId="3" borderId="0" xfId="3" applyFont="1" applyFill="1" applyAlignment="1" applyProtection="1">
      <alignment vertical="center"/>
    </xf>
    <xf numFmtId="38" fontId="5" fillId="3" borderId="15" xfId="6" applyFont="1" applyFill="1" applyBorder="1" applyAlignment="1">
      <alignment vertical="center"/>
    </xf>
    <xf numFmtId="3" fontId="5" fillId="3" borderId="0" xfId="29" applyNumberFormat="1" applyFont="1" applyFill="1" applyAlignment="1">
      <alignment vertical="center"/>
    </xf>
    <xf numFmtId="38" fontId="5" fillId="3" borderId="12" xfId="34" applyFont="1" applyFill="1" applyBorder="1" applyAlignment="1">
      <alignment vertical="center"/>
    </xf>
    <xf numFmtId="3" fontId="18" fillId="3" borderId="0" xfId="29" applyNumberFormat="1" applyFont="1" applyFill="1" applyAlignment="1">
      <alignment vertical="center"/>
    </xf>
    <xf numFmtId="38" fontId="5" fillId="3" borderId="23" xfId="8" applyFont="1" applyFill="1" applyBorder="1" applyAlignment="1">
      <alignment vertical="center"/>
    </xf>
    <xf numFmtId="0" fontId="5" fillId="3" borderId="14" xfId="21" applyFont="1" applyFill="1" applyBorder="1" applyAlignment="1">
      <alignment vertical="center"/>
    </xf>
    <xf numFmtId="0" fontId="5" fillId="3" borderId="9" xfId="21" applyFont="1" applyFill="1" applyBorder="1" applyAlignment="1">
      <alignment vertical="center"/>
    </xf>
    <xf numFmtId="0" fontId="21" fillId="0" borderId="0" xfId="26" applyFont="1" applyFill="1" applyAlignment="1">
      <alignment vertical="center"/>
    </xf>
    <xf numFmtId="0" fontId="10" fillId="0" borderId="2" xfId="26" applyFont="1" applyFill="1" applyBorder="1" applyAlignment="1" applyProtection="1">
      <alignment horizontal="left" vertical="center"/>
      <protection locked="0"/>
    </xf>
    <xf numFmtId="0" fontId="10" fillId="0" borderId="3" xfId="26" applyFont="1" applyFill="1" applyBorder="1" applyAlignment="1" applyProtection="1">
      <alignment horizontal="left" vertical="center" wrapText="1"/>
      <protection locked="0"/>
    </xf>
    <xf numFmtId="0" fontId="10" fillId="0" borderId="4" xfId="26" applyFont="1" applyFill="1" applyBorder="1" applyAlignment="1" applyProtection="1">
      <alignment horizontal="left" vertical="center"/>
      <protection locked="0"/>
    </xf>
    <xf numFmtId="0" fontId="10" fillId="0" borderId="5" xfId="26" applyFont="1" applyFill="1" applyBorder="1" applyAlignment="1" applyProtection="1">
      <alignment horizontal="left" vertical="center"/>
      <protection locked="0"/>
    </xf>
    <xf numFmtId="0" fontId="5" fillId="0" borderId="0" xfId="26" applyFont="1" applyFill="1" applyBorder="1" applyAlignment="1" applyProtection="1">
      <alignment vertical="center"/>
      <protection locked="0"/>
    </xf>
    <xf numFmtId="0" fontId="21" fillId="0" borderId="0" xfId="26" applyFont="1" applyFill="1" applyBorder="1" applyAlignment="1">
      <alignment vertical="center"/>
    </xf>
    <xf numFmtId="0" fontId="10" fillId="0" borderId="6" xfId="22" applyFont="1" applyFill="1" applyBorder="1" applyAlignment="1">
      <alignment horizontal="center" vertical="center" shrinkToFit="1"/>
    </xf>
    <xf numFmtId="38" fontId="10" fillId="0" borderId="8" xfId="34" applyFont="1" applyFill="1" applyBorder="1" applyAlignment="1">
      <alignment vertical="center"/>
    </xf>
    <xf numFmtId="0" fontId="5" fillId="0" borderId="0" xfId="26" applyFont="1" applyFill="1" applyAlignment="1">
      <alignment vertical="center"/>
    </xf>
    <xf numFmtId="38" fontId="10" fillId="0" borderId="10" xfId="34" applyFont="1" applyFill="1" applyBorder="1" applyAlignment="1">
      <alignment vertical="center"/>
    </xf>
    <xf numFmtId="38" fontId="10" fillId="0" borderId="11" xfId="34" applyFont="1" applyFill="1" applyBorder="1" applyAlignment="1">
      <alignment vertical="center"/>
    </xf>
    <xf numFmtId="0" fontId="21" fillId="0" borderId="0" xfId="26" applyFont="1" applyFill="1" applyAlignment="1">
      <alignment horizontal="left" vertical="center"/>
    </xf>
    <xf numFmtId="0" fontId="22" fillId="0" borderId="0" xfId="26" applyFont="1" applyFill="1" applyAlignment="1" applyProtection="1">
      <alignment vertical="center"/>
      <protection locked="0"/>
    </xf>
    <xf numFmtId="0" fontId="21" fillId="0" borderId="13" xfId="26" applyFont="1" applyFill="1" applyBorder="1" applyAlignment="1">
      <alignment horizontal="left" vertical="center"/>
    </xf>
    <xf numFmtId="0" fontId="21" fillId="0" borderId="14" xfId="26" applyFont="1" applyFill="1" applyBorder="1" applyAlignment="1">
      <alignment horizontal="left" vertical="center"/>
    </xf>
    <xf numFmtId="0" fontId="21" fillId="0" borderId="9" xfId="26" applyFont="1" applyFill="1" applyBorder="1" applyAlignment="1">
      <alignment horizontal="left" vertical="center"/>
    </xf>
    <xf numFmtId="0" fontId="23" fillId="0" borderId="15" xfId="26" applyFont="1" applyFill="1" applyBorder="1" applyAlignment="1" applyProtection="1">
      <alignment vertical="center"/>
      <protection locked="0"/>
    </xf>
    <xf numFmtId="0" fontId="23" fillId="0" borderId="0" xfId="26" applyFont="1" applyFill="1" applyAlignment="1" applyProtection="1">
      <alignment vertical="center"/>
      <protection locked="0"/>
    </xf>
    <xf numFmtId="0" fontId="21" fillId="0" borderId="0" xfId="26" applyFont="1" applyFill="1" applyAlignment="1" applyProtection="1">
      <alignment horizontal="left" vertical="center"/>
      <protection locked="0"/>
    </xf>
    <xf numFmtId="0" fontId="21" fillId="0" borderId="7" xfId="26" applyFont="1" applyFill="1" applyBorder="1" applyAlignment="1" applyProtection="1">
      <alignment horizontal="distributed" vertical="center" justifyLastLine="1"/>
      <protection locked="0"/>
    </xf>
    <xf numFmtId="0" fontId="21" fillId="0" borderId="14" xfId="26" applyFont="1" applyFill="1" applyBorder="1" applyAlignment="1" applyProtection="1">
      <alignment horizontal="distributed" vertical="center" indent="1"/>
      <protection locked="0"/>
    </xf>
    <xf numFmtId="0" fontId="21" fillId="0" borderId="9" xfId="26" applyFont="1" applyFill="1" applyBorder="1" applyAlignment="1" applyProtection="1">
      <alignment horizontal="distributed" vertical="center" indent="1"/>
      <protection locked="0"/>
    </xf>
    <xf numFmtId="0" fontId="21" fillId="0" borderId="15" xfId="26" applyFont="1" applyFill="1" applyBorder="1" applyAlignment="1" applyProtection="1">
      <alignment horizontal="left" vertical="center"/>
      <protection locked="0"/>
    </xf>
    <xf numFmtId="0" fontId="21" fillId="0" borderId="6" xfId="26" applyFont="1" applyFill="1" applyBorder="1" applyAlignment="1" applyProtection="1">
      <alignment horizontal="center" vertical="center"/>
      <protection locked="0"/>
    </xf>
    <xf numFmtId="3" fontId="21" fillId="0" borderId="7" xfId="26" applyNumberFormat="1" applyFont="1" applyFill="1" applyBorder="1" applyAlignment="1">
      <alignment vertical="center"/>
    </xf>
    <xf numFmtId="3" fontId="21" fillId="0" borderId="14" xfId="26" applyNumberFormat="1" applyFont="1" applyFill="1" applyBorder="1" applyAlignment="1">
      <alignment vertical="center"/>
    </xf>
    <xf numFmtId="3" fontId="21" fillId="0" borderId="9" xfId="26" applyNumberFormat="1" applyFont="1" applyFill="1" applyBorder="1" applyAlignment="1">
      <alignment vertical="center"/>
    </xf>
    <xf numFmtId="0" fontId="21" fillId="0" borderId="15" xfId="26" applyFont="1" applyFill="1" applyBorder="1" applyAlignment="1" applyProtection="1">
      <alignment vertical="center"/>
      <protection locked="0"/>
    </xf>
    <xf numFmtId="3" fontId="21" fillId="0" borderId="10" xfId="26" applyNumberFormat="1" applyFont="1" applyFill="1" applyBorder="1" applyAlignment="1">
      <alignment vertical="center"/>
    </xf>
    <xf numFmtId="3" fontId="21" fillId="0" borderId="17" xfId="26" applyNumberFormat="1" applyFont="1" applyFill="1" applyBorder="1" applyAlignment="1">
      <alignment vertical="center"/>
    </xf>
    <xf numFmtId="3" fontId="21" fillId="0" borderId="12" xfId="26" applyNumberFormat="1" applyFont="1" applyFill="1" applyBorder="1" applyAlignment="1">
      <alignment vertical="center"/>
    </xf>
    <xf numFmtId="0" fontId="21" fillId="0" borderId="15" xfId="26" applyFont="1" applyFill="1" applyBorder="1" applyAlignment="1">
      <alignment vertical="center"/>
    </xf>
    <xf numFmtId="0" fontId="23" fillId="0" borderId="0" xfId="26" applyFont="1" applyFill="1" applyAlignment="1">
      <alignment vertical="center"/>
    </xf>
    <xf numFmtId="0" fontId="22" fillId="0" borderId="0" xfId="20" applyFont="1" applyFill="1" applyAlignment="1">
      <alignment vertical="center"/>
    </xf>
    <xf numFmtId="0" fontId="23" fillId="0" borderId="14" xfId="20" applyFont="1" applyFill="1" applyBorder="1" applyAlignment="1" applyProtection="1">
      <alignment horizontal="center" vertical="center" wrapText="1"/>
      <protection locked="0"/>
    </xf>
    <xf numFmtId="0" fontId="23" fillId="0" borderId="18" xfId="20" applyFont="1" applyFill="1" applyBorder="1" applyAlignment="1" applyProtection="1">
      <alignment horizontal="center" vertical="center"/>
      <protection locked="0"/>
    </xf>
    <xf numFmtId="0" fontId="23" fillId="0" borderId="19" xfId="20" applyFont="1" applyFill="1" applyBorder="1" applyAlignment="1" applyProtection="1">
      <alignment horizontal="center" vertical="center"/>
      <protection locked="0"/>
    </xf>
    <xf numFmtId="0" fontId="23" fillId="0" borderId="18" xfId="20" applyFont="1" applyFill="1" applyBorder="1" applyAlignment="1" applyProtection="1">
      <alignment horizontal="distributed" vertical="center"/>
      <protection locked="0"/>
    </xf>
    <xf numFmtId="0" fontId="23" fillId="0" borderId="19" xfId="20" applyFont="1" applyFill="1" applyBorder="1" applyAlignment="1" applyProtection="1">
      <alignment horizontal="distributed" vertical="center"/>
      <protection locked="0"/>
    </xf>
    <xf numFmtId="0" fontId="23" fillId="0" borderId="20" xfId="20" applyFont="1" applyFill="1" applyBorder="1" applyAlignment="1" applyProtection="1">
      <alignment horizontal="distributed" vertical="center"/>
      <protection locked="0"/>
    </xf>
    <xf numFmtId="0" fontId="23" fillId="0" borderId="0" xfId="26" applyFont="1" applyFill="1" applyAlignment="1" applyProtection="1">
      <alignment horizontal="left" vertical="center"/>
      <protection locked="0"/>
    </xf>
    <xf numFmtId="0" fontId="23" fillId="0" borderId="0" xfId="20" applyFont="1" applyFill="1" applyAlignment="1" applyProtection="1">
      <alignment horizontal="left" vertical="center" indent="1"/>
      <protection locked="0"/>
    </xf>
    <xf numFmtId="0" fontId="6" fillId="0" borderId="0" xfId="26" applyFont="1" applyFill="1" applyAlignment="1" applyProtection="1">
      <alignment vertical="center"/>
      <protection locked="0"/>
    </xf>
    <xf numFmtId="0" fontId="23" fillId="0" borderId="14" xfId="20" applyFont="1" applyFill="1" applyBorder="1" applyAlignment="1" applyProtection="1">
      <alignment horizontal="center" vertical="center"/>
      <protection locked="0"/>
    </xf>
    <xf numFmtId="0" fontId="23" fillId="0" borderId="9" xfId="20" applyFont="1" applyFill="1" applyBorder="1" applyAlignment="1" applyProtection="1">
      <alignment horizontal="center" vertical="center"/>
      <protection locked="0"/>
    </xf>
    <xf numFmtId="38" fontId="23" fillId="0" borderId="18" xfId="6" applyFont="1" applyFill="1" applyBorder="1" applyAlignment="1" applyProtection="1">
      <alignment horizontal="right" vertical="center"/>
      <protection locked="0"/>
    </xf>
    <xf numFmtId="38" fontId="23" fillId="0" borderId="19" xfId="6" applyFont="1" applyFill="1" applyBorder="1" applyAlignment="1" applyProtection="1">
      <alignment horizontal="right" vertical="center"/>
      <protection locked="0"/>
    </xf>
    <xf numFmtId="38" fontId="23" fillId="0" borderId="18" xfId="6" applyFont="1" applyFill="1" applyBorder="1" applyAlignment="1" applyProtection="1">
      <alignment vertical="center"/>
      <protection locked="0"/>
    </xf>
    <xf numFmtId="38" fontId="23" fillId="0" borderId="19" xfId="6" applyFont="1" applyFill="1" applyBorder="1" applyAlignment="1" applyProtection="1">
      <alignment vertical="center"/>
      <protection locked="0"/>
    </xf>
    <xf numFmtId="38" fontId="23" fillId="0" borderId="20" xfId="6" applyFont="1" applyFill="1" applyBorder="1" applyAlignment="1" applyProtection="1">
      <alignment vertical="center"/>
      <protection locked="0"/>
    </xf>
    <xf numFmtId="38" fontId="23" fillId="0" borderId="0" xfId="6" applyFont="1" applyFill="1" applyBorder="1" applyAlignment="1" applyProtection="1">
      <alignment horizontal="right" vertical="center"/>
      <protection locked="0"/>
    </xf>
    <xf numFmtId="38" fontId="23" fillId="0" borderId="0" xfId="6" applyFont="1" applyFill="1" applyAlignment="1" applyProtection="1">
      <alignment horizontal="right" vertical="center"/>
      <protection locked="0"/>
    </xf>
    <xf numFmtId="38" fontId="23" fillId="0" borderId="21" xfId="6" applyFont="1" applyFill="1" applyBorder="1" applyAlignment="1" applyProtection="1">
      <alignment horizontal="right" vertical="center"/>
      <protection locked="0"/>
    </xf>
    <xf numFmtId="38" fontId="23" fillId="0" borderId="0" xfId="6" applyFont="1" applyFill="1" applyBorder="1" applyAlignment="1" applyProtection="1">
      <alignment vertical="center"/>
      <protection locked="0"/>
    </xf>
    <xf numFmtId="38" fontId="23" fillId="0" borderId="21" xfId="6" applyFont="1" applyFill="1" applyBorder="1" applyAlignment="1" applyProtection="1">
      <alignment vertical="center"/>
      <protection locked="0"/>
    </xf>
    <xf numFmtId="38" fontId="23" fillId="0" borderId="22" xfId="6" applyFont="1" applyFill="1" applyBorder="1" applyAlignment="1" applyProtection="1">
      <alignment vertical="center"/>
      <protection locked="0"/>
    </xf>
    <xf numFmtId="0" fontId="21" fillId="0" borderId="0" xfId="26" applyFont="1" applyFill="1" applyAlignment="1" applyProtection="1">
      <alignment vertical="center"/>
      <protection locked="0"/>
    </xf>
    <xf numFmtId="176" fontId="23" fillId="0" borderId="0" xfId="20" applyNumberFormat="1" applyFont="1" applyFill="1" applyAlignment="1" applyProtection="1">
      <alignment vertical="center"/>
      <protection locked="0"/>
    </xf>
    <xf numFmtId="0" fontId="23" fillId="0" borderId="23" xfId="20" applyFont="1" applyFill="1" applyBorder="1" applyAlignment="1" applyProtection="1">
      <alignment horizontal="center" vertical="center"/>
      <protection locked="0"/>
    </xf>
    <xf numFmtId="177" fontId="23" fillId="0" borderId="0" xfId="6" applyNumberFormat="1" applyFont="1" applyFill="1" applyBorder="1" applyAlignment="1" applyProtection="1">
      <alignment horizontal="right" vertical="center"/>
      <protection locked="0"/>
    </xf>
    <xf numFmtId="177" fontId="23" fillId="0" borderId="0" xfId="6" applyNumberFormat="1" applyFont="1" applyFill="1" applyAlignment="1" applyProtection="1">
      <alignment horizontal="right" vertical="center"/>
      <protection locked="0"/>
    </xf>
    <xf numFmtId="177" fontId="23" fillId="0" borderId="21" xfId="6" applyNumberFormat="1" applyFont="1" applyFill="1" applyBorder="1" applyAlignment="1" applyProtection="1">
      <alignment horizontal="right" vertical="center"/>
      <protection locked="0"/>
    </xf>
    <xf numFmtId="177" fontId="23" fillId="0" borderId="0" xfId="6" applyNumberFormat="1" applyFont="1" applyFill="1" applyBorder="1" applyAlignment="1" applyProtection="1">
      <alignment vertical="center"/>
      <protection locked="0"/>
    </xf>
    <xf numFmtId="177" fontId="23" fillId="0" borderId="21" xfId="6" applyNumberFormat="1" applyFont="1" applyFill="1" applyBorder="1" applyAlignment="1" applyProtection="1">
      <alignment vertical="center"/>
      <protection locked="0"/>
    </xf>
    <xf numFmtId="177" fontId="23" fillId="0" borderId="22" xfId="6" applyNumberFormat="1" applyFont="1" applyFill="1" applyBorder="1" applyAlignment="1" applyProtection="1">
      <alignment vertical="center"/>
      <protection locked="0"/>
    </xf>
    <xf numFmtId="0" fontId="24" fillId="0" borderId="0" xfId="35" applyFont="1" applyFill="1" applyAlignment="1" applyProtection="1">
      <alignment vertical="center"/>
    </xf>
    <xf numFmtId="38" fontId="23" fillId="0" borderId="0" xfId="6" quotePrefix="1" applyFont="1" applyFill="1" applyBorder="1" applyAlignment="1" applyProtection="1">
      <alignment horizontal="right" vertical="center"/>
      <protection locked="0"/>
    </xf>
    <xf numFmtId="38" fontId="23" fillId="0" borderId="0" xfId="6" quotePrefix="1" applyFont="1" applyFill="1" applyAlignment="1" applyProtection="1">
      <alignment horizontal="right" vertical="center"/>
      <protection locked="0"/>
    </xf>
    <xf numFmtId="38" fontId="23" fillId="0" borderId="21" xfId="6" quotePrefix="1" applyFont="1" applyFill="1" applyBorder="1" applyAlignment="1" applyProtection="1">
      <alignment horizontal="right" vertical="center"/>
      <protection locked="0"/>
    </xf>
    <xf numFmtId="38" fontId="23" fillId="0" borderId="22" xfId="6" applyFont="1" applyFill="1" applyBorder="1" applyAlignment="1" applyProtection="1">
      <alignment horizontal="right" vertical="center"/>
      <protection locked="0"/>
    </xf>
    <xf numFmtId="38" fontId="23" fillId="0" borderId="17" xfId="6" applyFont="1" applyFill="1" applyBorder="1" applyAlignment="1" applyProtection="1">
      <alignment horizontal="right" vertical="center"/>
      <protection locked="0"/>
    </xf>
    <xf numFmtId="38" fontId="23" fillId="0" borderId="25" xfId="6" applyFont="1" applyFill="1" applyBorder="1" applyAlignment="1" applyProtection="1">
      <alignment horizontal="right" vertical="center"/>
      <protection locked="0"/>
    </xf>
    <xf numFmtId="38" fontId="23" fillId="0" borderId="17" xfId="6" applyFont="1" applyFill="1" applyBorder="1" applyAlignment="1" applyProtection="1">
      <alignment vertical="center"/>
      <protection locked="0"/>
    </xf>
    <xf numFmtId="38" fontId="23" fillId="0" borderId="25" xfId="6" applyFont="1" applyFill="1" applyBorder="1" applyAlignment="1" applyProtection="1">
      <alignment vertical="center"/>
      <protection locked="0"/>
    </xf>
    <xf numFmtId="38" fontId="23" fillId="0" borderId="12" xfId="6" applyFont="1" applyFill="1" applyBorder="1" applyAlignment="1" applyProtection="1">
      <alignment vertical="center"/>
      <protection locked="0"/>
    </xf>
    <xf numFmtId="38" fontId="21" fillId="0" borderId="0" xfId="6" applyFont="1" applyFill="1" applyAlignment="1">
      <alignment vertical="center"/>
    </xf>
    <xf numFmtId="0" fontId="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3" fillId="0" borderId="0" xfId="26" applyFont="1" applyFill="1" applyBorder="1" applyAlignment="1">
      <alignment vertical="center"/>
    </xf>
    <xf numFmtId="38" fontId="23" fillId="0" borderId="0" xfId="6" applyFont="1" applyFill="1" applyAlignment="1">
      <alignment horizontal="left" vertical="center"/>
    </xf>
    <xf numFmtId="0" fontId="23" fillId="0" borderId="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3" fillId="0" borderId="24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16" xfId="0" applyFont="1" applyBorder="1">
      <alignment vertical="center"/>
    </xf>
    <xf numFmtId="0" fontId="23" fillId="0" borderId="16" xfId="0" applyFont="1" applyBorder="1" applyAlignment="1">
      <alignment horizontal="left" vertical="center"/>
    </xf>
    <xf numFmtId="38" fontId="23" fillId="0" borderId="26" xfId="6" applyFont="1" applyFill="1" applyBorder="1" applyAlignment="1">
      <alignment horizontal="center" vertical="center" wrapText="1"/>
    </xf>
    <xf numFmtId="38" fontId="23" fillId="0" borderId="27" xfId="6" applyFont="1" applyFill="1" applyBorder="1" applyAlignment="1">
      <alignment horizontal="center" vertical="center" wrapText="1"/>
    </xf>
    <xf numFmtId="178" fontId="23" fillId="0" borderId="6" xfId="32" applyNumberFormat="1" applyFont="1" applyFill="1" applyBorder="1" applyAlignment="1">
      <alignment horizontal="right" vertical="center"/>
    </xf>
    <xf numFmtId="178" fontId="23" fillId="0" borderId="9" xfId="32" applyNumberFormat="1" applyFont="1" applyFill="1" applyBorder="1">
      <alignment vertical="center"/>
    </xf>
    <xf numFmtId="178" fontId="23" fillId="0" borderId="6" xfId="32" quotePrefix="1" applyNumberFormat="1" applyFont="1" applyFill="1" applyBorder="1" applyAlignment="1">
      <alignment horizontal="right" vertical="center"/>
    </xf>
    <xf numFmtId="178" fontId="23" fillId="0" borderId="6" xfId="32" applyNumberFormat="1" applyFont="1" applyFill="1" applyBorder="1">
      <alignment vertical="center"/>
    </xf>
    <xf numFmtId="178" fontId="23" fillId="0" borderId="13" xfId="32" applyNumberFormat="1" applyFont="1" applyFill="1" applyBorder="1">
      <alignment vertical="center"/>
    </xf>
    <xf numFmtId="38" fontId="23" fillId="0" borderId="26" xfId="6" applyFont="1" applyFill="1" applyBorder="1" applyAlignment="1">
      <alignment horizontal="right" vertical="center" wrapText="1"/>
    </xf>
    <xf numFmtId="38" fontId="23" fillId="0" borderId="29" xfId="6" applyFont="1" applyFill="1" applyBorder="1" applyAlignment="1">
      <alignment horizontal="right" vertical="center" wrapText="1"/>
    </xf>
    <xf numFmtId="38" fontId="23" fillId="0" borderId="0" xfId="6" applyFont="1" applyFill="1" applyBorder="1" applyAlignment="1">
      <alignment horizontal="right" vertical="center" wrapText="1"/>
    </xf>
    <xf numFmtId="38" fontId="23" fillId="0" borderId="0" xfId="6" applyFont="1" applyFill="1" applyAlignment="1">
      <alignment horizontal="right"/>
    </xf>
    <xf numFmtId="178" fontId="23" fillId="0" borderId="30" xfId="32" applyNumberFormat="1" applyFont="1" applyFill="1" applyBorder="1">
      <alignment vertical="center"/>
    </xf>
    <xf numFmtId="0" fontId="6" fillId="0" borderId="0" xfId="22" applyFont="1" applyFill="1">
      <alignment vertical="center"/>
    </xf>
    <xf numFmtId="0" fontId="21" fillId="0" borderId="0" xfId="0" applyFont="1" applyFill="1">
      <alignment vertical="center"/>
    </xf>
    <xf numFmtId="0" fontId="21" fillId="0" borderId="13" xfId="26" applyFont="1" applyFill="1" applyBorder="1" applyAlignment="1">
      <alignment horizontal="center" vertical="center"/>
    </xf>
    <xf numFmtId="179" fontId="21" fillId="0" borderId="13" xfId="26" applyNumberFormat="1" applyFont="1" applyFill="1" applyBorder="1" applyAlignment="1" applyProtection="1">
      <alignment horizontal="center" vertical="center"/>
      <protection locked="0"/>
    </xf>
    <xf numFmtId="179" fontId="21" fillId="0" borderId="1" xfId="22" applyNumberFormat="1" applyFont="1" applyFill="1" applyBorder="1" applyAlignment="1" applyProtection="1">
      <alignment vertical="center" shrinkToFit="1"/>
      <protection locked="0"/>
    </xf>
    <xf numFmtId="179" fontId="21" fillId="0" borderId="1" xfId="22" applyNumberFormat="1" applyFont="1" applyFill="1" applyBorder="1" applyProtection="1">
      <alignment vertical="center"/>
      <protection locked="0"/>
    </xf>
    <xf numFmtId="179" fontId="21" fillId="0" borderId="13" xfId="26" applyNumberFormat="1" applyFont="1" applyFill="1" applyBorder="1" applyAlignment="1" applyProtection="1">
      <alignment horizontal="center" vertical="center" wrapText="1"/>
      <protection locked="0"/>
    </xf>
    <xf numFmtId="38" fontId="21" fillId="0" borderId="6" xfId="6" applyFont="1" applyFill="1" applyBorder="1" applyAlignment="1" applyProtection="1">
      <alignment vertical="center"/>
      <protection locked="0"/>
    </xf>
    <xf numFmtId="0" fontId="26" fillId="0" borderId="0" xfId="35" applyFont="1" applyFill="1" applyAlignment="1" applyProtection="1">
      <alignment vertical="center"/>
    </xf>
    <xf numFmtId="0" fontId="23" fillId="0" borderId="0" xfId="26" applyFont="1" applyFill="1" applyAlignment="1">
      <alignment horizontal="right"/>
    </xf>
    <xf numFmtId="179" fontId="6" fillId="0" borderId="0" xfId="22" applyNumberFormat="1" applyFont="1" applyFill="1" applyAlignment="1">
      <alignment vertical="center"/>
    </xf>
    <xf numFmtId="38" fontId="21" fillId="0" borderId="13" xfId="6" applyFont="1" applyFill="1" applyBorder="1" applyAlignment="1" applyProtection="1">
      <alignment horizontal="center" vertical="center" wrapText="1"/>
      <protection locked="0"/>
    </xf>
    <xf numFmtId="38" fontId="21" fillId="0" borderId="6" xfId="6" applyFont="1" applyFill="1" applyBorder="1" applyAlignment="1" applyProtection="1">
      <alignment horizontal="right" vertical="center"/>
      <protection locked="0"/>
    </xf>
    <xf numFmtId="38" fontId="21" fillId="0" borderId="0" xfId="6" applyFont="1" applyFill="1" applyBorder="1" applyAlignment="1" applyProtection="1">
      <alignment vertical="center"/>
      <protection locked="0"/>
    </xf>
    <xf numFmtId="38" fontId="21" fillId="0" borderId="23" xfId="6" applyFont="1" applyFill="1" applyBorder="1" applyAlignment="1" applyProtection="1">
      <alignment horizontal="center" vertical="center"/>
      <protection locked="0"/>
    </xf>
    <xf numFmtId="0" fontId="21" fillId="0" borderId="0" xfId="26" applyFont="1" applyFill="1" applyAlignment="1"/>
    <xf numFmtId="179" fontId="21" fillId="0" borderId="1" xfId="26" applyNumberFormat="1" applyFont="1" applyBorder="1" applyAlignment="1" applyProtection="1">
      <alignment horizontal="center" vertical="center"/>
      <protection locked="0"/>
    </xf>
    <xf numFmtId="0" fontId="6" fillId="0" borderId="0" xfId="26" applyFont="1" applyProtection="1">
      <protection locked="0"/>
    </xf>
    <xf numFmtId="38" fontId="21" fillId="0" borderId="6" xfId="9" applyFont="1" applyFill="1" applyBorder="1" applyAlignment="1">
      <alignment horizontal="center" vertical="center"/>
    </xf>
    <xf numFmtId="38" fontId="21" fillId="0" borderId="16" xfId="9" applyFont="1" applyFill="1" applyBorder="1" applyAlignment="1">
      <alignment horizontal="center" vertical="center" wrapText="1"/>
    </xf>
    <xf numFmtId="38" fontId="23" fillId="0" borderId="0" xfId="9" applyFont="1" applyFill="1" applyAlignment="1">
      <alignment horizontal="center"/>
    </xf>
    <xf numFmtId="38" fontId="21" fillId="0" borderId="16" xfId="9" applyFont="1" applyFill="1" applyBorder="1" applyAlignment="1" applyProtection="1">
      <alignment vertical="center"/>
      <protection locked="0"/>
    </xf>
    <xf numFmtId="0" fontId="22" fillId="0" borderId="0" xfId="0" applyFont="1" applyFill="1">
      <alignment vertical="center"/>
    </xf>
    <xf numFmtId="0" fontId="21" fillId="0" borderId="18" xfId="26" applyFont="1" applyFill="1" applyBorder="1" applyAlignment="1" applyProtection="1">
      <alignment vertical="center"/>
      <protection locked="0"/>
    </xf>
    <xf numFmtId="0" fontId="21" fillId="0" borderId="18" xfId="0" applyFont="1" applyFill="1" applyBorder="1">
      <alignment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0" xfId="26" applyFont="1" applyFill="1" applyBorder="1" applyAlignment="1" applyProtection="1">
      <alignment vertical="center"/>
      <protection locked="0"/>
    </xf>
    <xf numFmtId="0" fontId="21" fillId="0" borderId="22" xfId="0" applyFont="1" applyFill="1" applyBorder="1" applyAlignment="1">
      <alignment horizontal="left" vertical="center"/>
    </xf>
    <xf numFmtId="5" fontId="21" fillId="0" borderId="1" xfId="26" applyNumberFormat="1" applyFont="1" applyBorder="1" applyAlignment="1" applyProtection="1">
      <alignment horizontal="center" vertical="center"/>
      <protection locked="0"/>
    </xf>
    <xf numFmtId="3" fontId="21" fillId="0" borderId="18" xfId="26" applyNumberFormat="1" applyFont="1" applyFill="1" applyBorder="1" applyAlignment="1" applyProtection="1">
      <alignment horizontal="right" vertical="center"/>
      <protection locked="0"/>
    </xf>
    <xf numFmtId="3" fontId="21" fillId="0" borderId="4" xfId="26" applyNumberFormat="1" applyFont="1" applyFill="1" applyBorder="1" applyAlignment="1" applyProtection="1">
      <alignment horizontal="right" vertical="center"/>
      <protection locked="0"/>
    </xf>
    <xf numFmtId="3" fontId="21" fillId="0" borderId="20" xfId="26" applyNumberFormat="1" applyFont="1" applyFill="1" applyBorder="1" applyAlignment="1" applyProtection="1">
      <alignment horizontal="right" vertical="center"/>
      <protection locked="0"/>
    </xf>
    <xf numFmtId="5" fontId="21" fillId="0" borderId="33" xfId="26" applyNumberFormat="1" applyFont="1" applyBorder="1" applyAlignment="1" applyProtection="1">
      <alignment horizontal="center" vertical="center"/>
      <protection locked="0"/>
    </xf>
    <xf numFmtId="3" fontId="21" fillId="0" borderId="34" xfId="26" applyNumberFormat="1" applyFont="1" applyFill="1" applyBorder="1" applyAlignment="1" applyProtection="1">
      <alignment horizontal="right" vertical="center"/>
      <protection locked="0"/>
    </xf>
    <xf numFmtId="3" fontId="21" fillId="0" borderId="35" xfId="26" applyNumberFormat="1" applyFont="1" applyFill="1" applyBorder="1" applyAlignment="1" applyProtection="1">
      <alignment horizontal="right" vertical="center"/>
      <protection locked="0"/>
    </xf>
    <xf numFmtId="3" fontId="21" fillId="0" borderId="36" xfId="26" applyNumberFormat="1" applyFont="1" applyFill="1" applyBorder="1" applyAlignment="1" applyProtection="1">
      <alignment horizontal="right" vertical="center"/>
      <protection locked="0"/>
    </xf>
    <xf numFmtId="5" fontId="21" fillId="0" borderId="37" xfId="26" applyNumberFormat="1" applyFont="1" applyFill="1" applyBorder="1" applyAlignment="1" applyProtection="1">
      <alignment horizontal="center" vertical="center"/>
      <protection locked="0"/>
    </xf>
    <xf numFmtId="3" fontId="21" fillId="0" borderId="38" xfId="26" applyNumberFormat="1" applyFont="1" applyFill="1" applyBorder="1" applyAlignment="1" applyProtection="1">
      <alignment horizontal="right" vertical="center"/>
      <protection locked="0"/>
    </xf>
    <xf numFmtId="3" fontId="21" fillId="0" borderId="39" xfId="26" applyNumberFormat="1" applyFont="1" applyFill="1" applyBorder="1" applyAlignment="1" applyProtection="1">
      <alignment horizontal="right" vertical="center"/>
      <protection locked="0"/>
    </xf>
    <xf numFmtId="3" fontId="21" fillId="0" borderId="40" xfId="26" applyNumberFormat="1" applyFont="1" applyFill="1" applyBorder="1" applyAlignment="1" applyProtection="1">
      <alignment horizontal="right" vertical="center"/>
      <protection locked="0"/>
    </xf>
    <xf numFmtId="0" fontId="21" fillId="0" borderId="6" xfId="0" applyFont="1" applyFill="1" applyBorder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44" xfId="18" applyFont="1" applyFill="1" applyBorder="1">
      <alignment vertical="center"/>
    </xf>
    <xf numFmtId="0" fontId="21" fillId="0" borderId="45" xfId="18" applyFont="1" applyFill="1" applyBorder="1">
      <alignment vertical="center"/>
    </xf>
    <xf numFmtId="0" fontId="21" fillId="0" borderId="46" xfId="18" applyFont="1" applyFill="1" applyBorder="1">
      <alignment vertical="center"/>
    </xf>
    <xf numFmtId="0" fontId="21" fillId="0" borderId="47" xfId="18" applyFont="1" applyFill="1" applyBorder="1">
      <alignment vertical="center"/>
    </xf>
    <xf numFmtId="0" fontId="21" fillId="0" borderId="37" xfId="18" applyFont="1" applyFill="1" applyBorder="1" applyAlignment="1">
      <alignment horizontal="center" vertical="center"/>
    </xf>
    <xf numFmtId="38" fontId="21" fillId="0" borderId="6" xfId="5" applyFont="1" applyFill="1" applyBorder="1">
      <alignment vertical="center"/>
    </xf>
    <xf numFmtId="38" fontId="21" fillId="0" borderId="7" xfId="5" applyFont="1" applyFill="1" applyBorder="1" applyAlignment="1">
      <alignment horizontal="right" vertical="center"/>
    </xf>
    <xf numFmtId="38" fontId="21" fillId="0" borderId="8" xfId="5" applyFont="1" applyFill="1" applyBorder="1">
      <alignment vertical="center"/>
    </xf>
    <xf numFmtId="38" fontId="21" fillId="0" borderId="8" xfId="5" applyFont="1" applyFill="1" applyBorder="1" applyAlignment="1">
      <alignment horizontal="right" vertical="center"/>
    </xf>
    <xf numFmtId="38" fontId="21" fillId="0" borderId="48" xfId="5" applyFont="1" applyFill="1" applyBorder="1">
      <alignment vertical="center"/>
    </xf>
    <xf numFmtId="38" fontId="21" fillId="0" borderId="7" xfId="5" applyFont="1" applyFill="1" applyBorder="1">
      <alignment vertical="center"/>
    </xf>
    <xf numFmtId="38" fontId="21" fillId="0" borderId="49" xfId="5" applyFont="1" applyFill="1" applyBorder="1">
      <alignment vertical="center"/>
    </xf>
    <xf numFmtId="0" fontId="21" fillId="0" borderId="0" xfId="26" applyFont="1" applyFill="1" applyAlignment="1">
      <alignment horizontal="right" vertical="center"/>
    </xf>
    <xf numFmtId="0" fontId="21" fillId="0" borderId="0" xfId="0" applyFont="1" applyFill="1" applyAlignment="1">
      <alignment vertical="top"/>
    </xf>
    <xf numFmtId="0" fontId="21" fillId="0" borderId="0" xfId="25" applyFont="1" applyFill="1" applyAlignment="1">
      <alignment horizontal="left" vertical="top"/>
    </xf>
    <xf numFmtId="0" fontId="21" fillId="0" borderId="1" xfId="25" applyFont="1" applyFill="1" applyBorder="1" applyAlignment="1">
      <alignment vertical="center" wrapText="1"/>
    </xf>
    <xf numFmtId="0" fontId="21" fillId="0" borderId="7" xfId="25" applyFont="1" applyFill="1" applyBorder="1" applyAlignment="1">
      <alignment horizontal="left" vertical="center"/>
    </xf>
    <xf numFmtId="0" fontId="21" fillId="0" borderId="9" xfId="25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38" fontId="21" fillId="0" borderId="7" xfId="34" applyFont="1" applyFill="1" applyBorder="1" applyAlignment="1">
      <alignment vertical="center"/>
    </xf>
    <xf numFmtId="38" fontId="21" fillId="0" borderId="14" xfId="13" applyFont="1" applyFill="1" applyBorder="1" applyAlignment="1">
      <alignment vertical="center"/>
    </xf>
    <xf numFmtId="38" fontId="21" fillId="0" borderId="9" xfId="34" applyFont="1" applyFill="1" applyBorder="1" applyAlignment="1">
      <alignment vertical="center"/>
    </xf>
    <xf numFmtId="177" fontId="21" fillId="0" borderId="9" xfId="13" applyNumberFormat="1" applyFont="1" applyFill="1" applyBorder="1" applyAlignment="1">
      <alignment vertical="center"/>
    </xf>
    <xf numFmtId="177" fontId="21" fillId="0" borderId="14" xfId="13" applyNumberFormat="1" applyFont="1" applyFill="1" applyBorder="1" applyAlignment="1">
      <alignment vertical="center"/>
    </xf>
    <xf numFmtId="177" fontId="21" fillId="0" borderId="6" xfId="13" applyNumberFormat="1" applyFont="1" applyFill="1" applyBorder="1" applyAlignment="1">
      <alignment vertical="center"/>
    </xf>
    <xf numFmtId="3" fontId="10" fillId="0" borderId="73" xfId="28" applyNumberFormat="1" applyFont="1" applyFill="1" applyBorder="1" applyAlignment="1" applyProtection="1">
      <alignment vertical="center"/>
      <protection locked="0"/>
    </xf>
    <xf numFmtId="38" fontId="5" fillId="0" borderId="32" xfId="8" applyFont="1" applyFill="1" applyBorder="1" applyAlignment="1">
      <alignment vertical="center"/>
    </xf>
    <xf numFmtId="38" fontId="5" fillId="0" borderId="0" xfId="6" applyFont="1" applyFill="1" applyBorder="1" applyAlignment="1" applyProtection="1">
      <alignment horizontal="right" vertical="center"/>
      <protection locked="0"/>
    </xf>
    <xf numFmtId="38" fontId="5" fillId="0" borderId="22" xfId="6" applyFont="1" applyFill="1" applyBorder="1" applyAlignment="1">
      <alignment vertical="center"/>
    </xf>
    <xf numFmtId="38" fontId="5" fillId="0" borderId="0" xfId="6" applyFont="1" applyFill="1" applyBorder="1" applyAlignment="1" applyProtection="1">
      <alignment horizontal="right"/>
      <protection locked="0"/>
    </xf>
    <xf numFmtId="0" fontId="23" fillId="0" borderId="1" xfId="28" applyFont="1" applyFill="1" applyBorder="1" applyAlignment="1" applyProtection="1">
      <alignment horizontal="center" vertical="center" wrapText="1"/>
      <protection locked="0"/>
    </xf>
    <xf numFmtId="0" fontId="23" fillId="0" borderId="18" xfId="26" applyFont="1" applyFill="1" applyBorder="1" applyAlignment="1" applyProtection="1">
      <alignment vertical="center"/>
      <protection locked="0"/>
    </xf>
    <xf numFmtId="0" fontId="23" fillId="0" borderId="20" xfId="30" applyNumberFormat="1" applyFont="1" applyFill="1" applyBorder="1" applyAlignment="1" applyProtection="1">
      <alignment vertical="center"/>
      <protection locked="0"/>
    </xf>
    <xf numFmtId="0" fontId="23" fillId="0" borderId="0" xfId="26" applyFont="1" applyFill="1" applyBorder="1" applyAlignment="1" applyProtection="1">
      <alignment vertical="center"/>
      <protection locked="0"/>
    </xf>
    <xf numFmtId="0" fontId="23" fillId="0" borderId="22" xfId="30" applyNumberFormat="1" applyFont="1" applyFill="1" applyBorder="1" applyAlignment="1" applyProtection="1">
      <alignment vertical="center"/>
      <protection locked="0"/>
    </xf>
    <xf numFmtId="0" fontId="23" fillId="0" borderId="6" xfId="28" applyFont="1" applyFill="1" applyBorder="1" applyAlignment="1" applyProtection="1">
      <alignment horizontal="center" vertical="center" wrapText="1"/>
      <protection locked="0"/>
    </xf>
    <xf numFmtId="0" fontId="23" fillId="0" borderId="17" xfId="7" applyNumberFormat="1" applyFont="1" applyFill="1" applyBorder="1" applyAlignment="1" applyProtection="1">
      <alignment vertical="center"/>
      <protection locked="0"/>
    </xf>
    <xf numFmtId="0" fontId="23" fillId="0" borderId="12" xfId="7" applyNumberFormat="1" applyFont="1" applyFill="1" applyBorder="1" applyAlignment="1" applyProtection="1">
      <alignment vertical="center"/>
      <protection locked="0"/>
    </xf>
    <xf numFmtId="0" fontId="23" fillId="0" borderId="24" xfId="30" applyNumberFormat="1" applyFont="1" applyFill="1" applyBorder="1" applyAlignment="1" applyProtection="1">
      <alignment horizontal="center" vertical="center" wrapText="1"/>
      <protection locked="0"/>
    </xf>
    <xf numFmtId="3" fontId="23" fillId="0" borderId="0" xfId="26" applyNumberFormat="1" applyFont="1" applyFill="1" applyBorder="1" applyAlignment="1" applyProtection="1">
      <alignment vertical="center"/>
      <protection locked="0"/>
    </xf>
    <xf numFmtId="3" fontId="23" fillId="0" borderId="0" xfId="28" applyNumberFormat="1" applyFont="1" applyFill="1" applyAlignment="1" applyProtection="1">
      <alignment vertical="center"/>
      <protection locked="0"/>
    </xf>
    <xf numFmtId="3" fontId="23" fillId="0" borderId="22" xfId="30" applyNumberFormat="1" applyFont="1" applyFill="1" applyBorder="1" applyAlignment="1" applyProtection="1">
      <alignment vertical="center"/>
      <protection locked="0"/>
    </xf>
    <xf numFmtId="3" fontId="23" fillId="0" borderId="17" xfId="28" applyNumberFormat="1" applyFont="1" applyFill="1" applyBorder="1" applyAlignment="1" applyProtection="1">
      <alignment vertical="center"/>
      <protection locked="0"/>
    </xf>
    <xf numFmtId="3" fontId="23" fillId="0" borderId="12" xfId="28" applyNumberFormat="1" applyFont="1" applyFill="1" applyBorder="1" applyAlignment="1" applyProtection="1">
      <alignment vertical="center"/>
      <protection locked="0"/>
    </xf>
    <xf numFmtId="0" fontId="23" fillId="0" borderId="0" xfId="26" applyFont="1" applyFill="1" applyAlignment="1" applyProtection="1">
      <alignment horizontal="right"/>
      <protection locked="0"/>
    </xf>
    <xf numFmtId="0" fontId="21" fillId="0" borderId="0" xfId="26" applyFont="1" applyFill="1" applyAlignment="1">
      <alignment horizontal="distributed" vertical="center" indent="1"/>
    </xf>
    <xf numFmtId="0" fontId="27" fillId="0" borderId="0" xfId="0" applyFont="1" applyAlignment="1">
      <alignment horizontal="distributed" vertical="center" justifyLastLine="1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26" applyFont="1" applyFill="1" applyAlignment="1">
      <alignment vertical="center"/>
    </xf>
    <xf numFmtId="38" fontId="28" fillId="0" borderId="70" xfId="34" applyFont="1" applyBorder="1" applyAlignment="1" applyProtection="1">
      <alignment horizontal="distributed" vertical="center" indent="1"/>
    </xf>
    <xf numFmtId="38" fontId="28" fillId="0" borderId="71" xfId="34" applyFont="1" applyBorder="1" applyAlignment="1" applyProtection="1">
      <alignment horizontal="distributed" vertical="center" indent="1"/>
    </xf>
    <xf numFmtId="38" fontId="28" fillId="0" borderId="70" xfId="34" applyFont="1" applyBorder="1" applyAlignment="1">
      <alignment horizontal="distributed" vertical="center" indent="1"/>
    </xf>
    <xf numFmtId="38" fontId="28" fillId="0" borderId="71" xfId="34" applyFont="1" applyBorder="1" applyAlignment="1">
      <alignment horizontal="distributed" vertical="center" indent="1"/>
    </xf>
    <xf numFmtId="38" fontId="28" fillId="0" borderId="71" xfId="34" quotePrefix="1" applyFont="1" applyBorder="1" applyAlignment="1" applyProtection="1">
      <alignment horizontal="distributed" vertical="center" indent="1"/>
    </xf>
    <xf numFmtId="0" fontId="28" fillId="0" borderId="0" xfId="26" applyFont="1" applyFill="1" applyAlignment="1">
      <alignment horizontal="distributed" vertical="center" indent="1"/>
    </xf>
    <xf numFmtId="38" fontId="23" fillId="0" borderId="0" xfId="6" quotePrefix="1" applyFont="1" applyFill="1" applyBorder="1" applyAlignment="1" applyProtection="1">
      <alignment horizontal="right"/>
    </xf>
    <xf numFmtId="38" fontId="28" fillId="0" borderId="6" xfId="6" quotePrefix="1" applyFont="1" applyFill="1" applyBorder="1" applyAlignment="1" applyProtection="1">
      <alignment horizontal="distributed" justifyLastLine="1"/>
    </xf>
    <xf numFmtId="38" fontId="28" fillId="0" borderId="7" xfId="34" applyFont="1" applyBorder="1" applyAlignment="1">
      <alignment horizontal="right" vertical="center"/>
    </xf>
    <xf numFmtId="38" fontId="28" fillId="0" borderId="8" xfId="34" applyFont="1" applyBorder="1" applyAlignment="1">
      <alignment horizontal="right" vertical="center"/>
    </xf>
    <xf numFmtId="38" fontId="28" fillId="0" borderId="8" xfId="34" applyFont="1" applyBorder="1" applyAlignment="1" applyProtection="1">
      <alignment horizontal="right" vertical="center"/>
    </xf>
    <xf numFmtId="38" fontId="28" fillId="0" borderId="8" xfId="34" applyFont="1" applyBorder="1" applyAlignment="1">
      <alignment vertical="center"/>
    </xf>
    <xf numFmtId="38" fontId="28" fillId="0" borderId="49" xfId="34" applyFont="1" applyBorder="1" applyAlignment="1" applyProtection="1">
      <alignment horizontal="right" vertical="center"/>
    </xf>
    <xf numFmtId="38" fontId="28" fillId="0" borderId="6" xfId="26" applyNumberFormat="1" applyFont="1" applyFill="1" applyBorder="1" applyAlignment="1">
      <alignment horizontal="right" vertical="center"/>
    </xf>
    <xf numFmtId="0" fontId="28" fillId="0" borderId="0" xfId="26" applyFont="1" applyFill="1" applyAlignment="1">
      <alignment horizontal="right" vertical="center"/>
    </xf>
    <xf numFmtId="0" fontId="25" fillId="0" borderId="0" xfId="0" applyFont="1" applyAlignment="1">
      <alignment horizontal="distributed" vertical="center" justifyLastLine="1"/>
    </xf>
    <xf numFmtId="0" fontId="22" fillId="0" borderId="0" xfId="30" applyNumberFormat="1" applyFont="1" applyFill="1" applyBorder="1" applyAlignment="1" applyProtection="1">
      <alignment vertical="center"/>
      <protection locked="0"/>
    </xf>
    <xf numFmtId="38" fontId="23" fillId="0" borderId="71" xfId="34" applyFont="1" applyBorder="1" applyAlignment="1" applyProtection="1">
      <alignment horizontal="distributed" vertical="center" indent="1"/>
    </xf>
    <xf numFmtId="38" fontId="23" fillId="0" borderId="6" xfId="6" quotePrefix="1" applyFont="1" applyFill="1" applyBorder="1" applyAlignment="1" applyProtection="1">
      <alignment horizontal="distributed" justifyLastLine="1"/>
    </xf>
    <xf numFmtId="38" fontId="23" fillId="0" borderId="7" xfId="34" applyFont="1" applyBorder="1" applyAlignment="1" applyProtection="1">
      <alignment vertical="center"/>
    </xf>
    <xf numFmtId="38" fontId="23" fillId="0" borderId="8" xfId="34" applyFont="1" applyBorder="1" applyAlignment="1" applyProtection="1">
      <alignment vertical="center"/>
    </xf>
    <xf numFmtId="38" fontId="23" fillId="0" borderId="49" xfId="34" applyFont="1" applyBorder="1" applyAlignment="1" applyProtection="1">
      <alignment vertical="center"/>
    </xf>
    <xf numFmtId="38" fontId="23" fillId="0" borderId="6" xfId="34" applyFont="1" applyFill="1" applyBorder="1" applyAlignment="1">
      <alignment vertical="center"/>
    </xf>
    <xf numFmtId="38" fontId="28" fillId="0" borderId="41" xfId="10" applyFont="1" applyFill="1" applyBorder="1" applyAlignment="1">
      <alignment horizontal="center" vertical="center" wrapText="1"/>
    </xf>
    <xf numFmtId="38" fontId="28" fillId="0" borderId="42" xfId="10" applyFont="1" applyFill="1" applyBorder="1" applyAlignment="1">
      <alignment horizontal="center" vertical="center" wrapText="1"/>
    </xf>
    <xf numFmtId="38" fontId="28" fillId="0" borderId="43" xfId="10" applyFont="1" applyFill="1" applyBorder="1" applyAlignment="1">
      <alignment horizontal="center" vertical="center" wrapText="1"/>
    </xf>
    <xf numFmtId="0" fontId="28" fillId="0" borderId="9" xfId="31" applyFont="1" applyFill="1" applyBorder="1" applyAlignment="1">
      <alignment horizontal="center" vertical="center" wrapText="1"/>
    </xf>
    <xf numFmtId="38" fontId="23" fillId="0" borderId="23" xfId="10" applyFont="1" applyFill="1" applyBorder="1" applyAlignment="1">
      <alignment vertical="center" wrapText="1"/>
    </xf>
    <xf numFmtId="38" fontId="23" fillId="0" borderId="18" xfId="10" applyFont="1" applyFill="1" applyBorder="1" applyAlignment="1">
      <alignment vertical="center" wrapText="1"/>
    </xf>
    <xf numFmtId="38" fontId="23" fillId="0" borderId="20" xfId="10" applyFont="1" applyFill="1" applyBorder="1" applyAlignment="1">
      <alignment vertical="center" wrapText="1"/>
    </xf>
    <xf numFmtId="0" fontId="28" fillId="0" borderId="6" xfId="31" applyFont="1" applyFill="1" applyBorder="1" applyAlignment="1">
      <alignment horizontal="center" vertical="center"/>
    </xf>
    <xf numFmtId="38" fontId="23" fillId="0" borderId="18" xfId="8" applyFont="1" applyFill="1" applyBorder="1" applyAlignment="1">
      <alignment vertical="center"/>
    </xf>
    <xf numFmtId="38" fontId="23" fillId="0" borderId="14" xfId="13" applyFont="1" applyFill="1" applyBorder="1" applyAlignment="1">
      <alignment vertical="center"/>
    </xf>
    <xf numFmtId="0" fontId="28" fillId="0" borderId="6" xfId="33" applyFont="1" applyFill="1" applyBorder="1" applyAlignment="1">
      <alignment horizontal="distributed" vertical="center" wrapText="1"/>
    </xf>
    <xf numFmtId="38" fontId="23" fillId="0" borderId="13" xfId="10" applyFont="1" applyFill="1" applyBorder="1" applyAlignment="1">
      <alignment vertical="center"/>
    </xf>
    <xf numFmtId="38" fontId="23" fillId="0" borderId="9" xfId="14" applyFont="1" applyFill="1" applyBorder="1" applyAlignment="1">
      <alignment vertical="center"/>
    </xf>
    <xf numFmtId="38" fontId="23" fillId="0" borderId="0" xfId="6" applyFont="1" applyFill="1" applyBorder="1" applyAlignment="1">
      <alignment vertical="center"/>
    </xf>
    <xf numFmtId="38" fontId="23" fillId="0" borderId="0" xfId="6" applyFont="1" applyFill="1" applyAlignment="1">
      <alignment vertical="center"/>
    </xf>
    <xf numFmtId="38" fontId="23" fillId="0" borderId="22" xfId="6" applyFont="1" applyFill="1" applyBorder="1" applyAlignment="1">
      <alignment vertical="center"/>
    </xf>
    <xf numFmtId="0" fontId="29" fillId="0" borderId="6" xfId="33" applyFont="1" applyFill="1" applyBorder="1" applyAlignment="1">
      <alignment horizontal="distributed" vertical="center" wrapText="1"/>
    </xf>
    <xf numFmtId="0" fontId="28" fillId="0" borderId="28" xfId="25" applyFont="1" applyFill="1" applyBorder="1" applyAlignment="1">
      <alignment horizontal="distributed" vertical="center" wrapText="1" justifyLastLine="1"/>
    </xf>
    <xf numFmtId="0" fontId="29" fillId="0" borderId="6" xfId="33" applyFont="1" applyFill="1" applyBorder="1" applyAlignment="1">
      <alignment horizontal="distributed" vertical="center" wrapText="1" justifyLastLine="1"/>
    </xf>
    <xf numFmtId="38" fontId="23" fillId="0" borderId="28" xfId="10" applyFont="1" applyFill="1" applyBorder="1" applyAlignment="1">
      <alignment horizontal="center" vertical="center"/>
    </xf>
    <xf numFmtId="38" fontId="23" fillId="0" borderId="17" xfId="6" applyFont="1" applyFill="1" applyBorder="1" applyAlignment="1">
      <alignment vertical="center"/>
    </xf>
    <xf numFmtId="38" fontId="23" fillId="0" borderId="20" xfId="8" applyFont="1" applyFill="1" applyBorder="1" applyAlignment="1">
      <alignment vertical="center"/>
    </xf>
    <xf numFmtId="0" fontId="30" fillId="0" borderId="0" xfId="3" applyFont="1" applyFill="1" applyAlignment="1" applyProtection="1">
      <alignment vertical="center"/>
    </xf>
    <xf numFmtId="38" fontId="23" fillId="0" borderId="15" xfId="6" applyFont="1" applyFill="1" applyBorder="1" applyAlignment="1">
      <alignment vertical="center"/>
    </xf>
    <xf numFmtId="3" fontId="23" fillId="0" borderId="0" xfId="29" applyNumberFormat="1" applyFont="1" applyFill="1" applyAlignment="1">
      <alignment vertical="center"/>
    </xf>
    <xf numFmtId="38" fontId="23" fillId="0" borderId="12" xfId="34" applyFont="1" applyFill="1" applyBorder="1" applyAlignment="1">
      <alignment vertical="center"/>
    </xf>
    <xf numFmtId="3" fontId="28" fillId="0" borderId="0" xfId="29" applyNumberFormat="1" applyFont="1" applyFill="1" applyAlignment="1">
      <alignment vertical="center"/>
    </xf>
    <xf numFmtId="38" fontId="23" fillId="0" borderId="23" xfId="8" applyFont="1" applyFill="1" applyBorder="1" applyAlignment="1">
      <alignment vertical="center"/>
    </xf>
    <xf numFmtId="0" fontId="23" fillId="0" borderId="14" xfId="21" applyFont="1" applyFill="1" applyBorder="1" applyAlignment="1">
      <alignment vertical="center"/>
    </xf>
    <xf numFmtId="0" fontId="23" fillId="0" borderId="9" xfId="21" applyFont="1" applyFill="1" applyBorder="1" applyAlignment="1">
      <alignment vertical="center"/>
    </xf>
    <xf numFmtId="0" fontId="5" fillId="3" borderId="0" xfId="26" applyFont="1" applyFill="1" applyBorder="1" applyAlignment="1" applyProtection="1">
      <alignment vertical="center" wrapText="1"/>
      <protection locked="0"/>
    </xf>
    <xf numFmtId="0" fontId="10" fillId="3" borderId="1" xfId="26" applyFont="1" applyFill="1" applyBorder="1" applyAlignment="1" applyProtection="1">
      <alignment horizontal="center" vertical="center"/>
      <protection locked="0"/>
    </xf>
    <xf numFmtId="0" fontId="10" fillId="3" borderId="16" xfId="26" applyFont="1" applyFill="1" applyBorder="1" applyAlignment="1" applyProtection="1">
      <alignment horizontal="center" vertical="center"/>
      <protection locked="0"/>
    </xf>
    <xf numFmtId="0" fontId="10" fillId="3" borderId="13" xfId="26" applyFont="1" applyFill="1" applyBorder="1" applyAlignment="1" applyProtection="1">
      <alignment horizontal="left" vertical="center" wrapText="1"/>
      <protection locked="0"/>
    </xf>
    <xf numFmtId="0" fontId="10" fillId="3" borderId="14" xfId="26" applyFont="1" applyFill="1" applyBorder="1" applyAlignment="1" applyProtection="1">
      <alignment horizontal="left" vertical="center" wrapText="1"/>
      <protection locked="0"/>
    </xf>
    <xf numFmtId="0" fontId="10" fillId="3" borderId="9" xfId="26" applyFont="1" applyFill="1" applyBorder="1" applyAlignment="1" applyProtection="1">
      <alignment horizontal="left" vertical="center" wrapText="1"/>
      <protection locked="0"/>
    </xf>
    <xf numFmtId="0" fontId="10" fillId="3" borderId="13" xfId="26" applyFont="1" applyFill="1" applyBorder="1" applyAlignment="1">
      <alignment horizontal="left" vertical="center"/>
    </xf>
    <xf numFmtId="0" fontId="10" fillId="3" borderId="14" xfId="26" applyFont="1" applyFill="1" applyBorder="1" applyAlignment="1">
      <alignment horizontal="left" vertical="center"/>
    </xf>
    <xf numFmtId="0" fontId="10" fillId="3" borderId="9" xfId="26" applyFont="1" applyFill="1" applyBorder="1" applyAlignment="1">
      <alignment horizontal="left" vertical="center"/>
    </xf>
    <xf numFmtId="0" fontId="5" fillId="3" borderId="1" xfId="20" applyFont="1" applyFill="1" applyBorder="1" applyAlignment="1" applyProtection="1">
      <alignment horizontal="center" vertical="center"/>
      <protection locked="0"/>
    </xf>
    <xf numFmtId="0" fontId="5" fillId="3" borderId="24" xfId="20" applyFont="1" applyFill="1" applyBorder="1" applyAlignment="1" applyProtection="1">
      <alignment horizontal="center" vertical="center"/>
      <protection locked="0"/>
    </xf>
    <xf numFmtId="0" fontId="5" fillId="3" borderId="16" xfId="20" applyFont="1" applyFill="1" applyBorder="1" applyAlignment="1" applyProtection="1">
      <alignment horizontal="center" vertical="center"/>
      <protection locked="0"/>
    </xf>
    <xf numFmtId="0" fontId="5" fillId="3" borderId="13" xfId="20" applyFont="1" applyFill="1" applyBorder="1" applyAlignment="1" applyProtection="1">
      <alignment horizontal="center" vertical="center" wrapText="1"/>
      <protection locked="0"/>
    </xf>
    <xf numFmtId="0" fontId="5" fillId="3" borderId="14" xfId="20" applyFont="1" applyFill="1" applyBorder="1" applyAlignment="1" applyProtection="1">
      <alignment horizontal="center" vertical="center" wrapText="1"/>
      <protection locked="0"/>
    </xf>
    <xf numFmtId="0" fontId="5" fillId="3" borderId="9" xfId="20" applyFont="1" applyFill="1" applyBorder="1" applyAlignment="1" applyProtection="1">
      <alignment horizontal="center" vertical="center" wrapText="1"/>
      <protection locked="0"/>
    </xf>
    <xf numFmtId="0" fontId="5" fillId="3" borderId="14" xfId="20" applyFont="1" applyFill="1" applyBorder="1" applyAlignment="1" applyProtection="1">
      <alignment horizontal="center" vertical="center"/>
      <protection locked="0"/>
    </xf>
    <xf numFmtId="0" fontId="5" fillId="3" borderId="23" xfId="20" applyFont="1" applyFill="1" applyBorder="1" applyAlignment="1" applyProtection="1">
      <alignment horizontal="center" vertical="center" wrapText="1"/>
      <protection locked="0"/>
    </xf>
    <xf numFmtId="0" fontId="5" fillId="3" borderId="20" xfId="20" applyFont="1" applyFill="1" applyBorder="1" applyAlignment="1" applyProtection="1">
      <alignment horizontal="center" vertical="center" wrapText="1"/>
      <protection locked="0"/>
    </xf>
    <xf numFmtId="38" fontId="5" fillId="3" borderId="26" xfId="6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0" fillId="3" borderId="13" xfId="26" applyFont="1" applyFill="1" applyBorder="1" applyAlignment="1">
      <alignment horizontal="center" vertical="center"/>
    </xf>
    <xf numFmtId="0" fontId="10" fillId="3" borderId="9" xfId="26" applyFont="1" applyFill="1" applyBorder="1" applyAlignment="1">
      <alignment horizontal="center" vertical="center"/>
    </xf>
    <xf numFmtId="38" fontId="10" fillId="3" borderId="1" xfId="9" applyFont="1" applyFill="1" applyBorder="1" applyAlignment="1" applyProtection="1">
      <alignment horizontal="center" vertical="center"/>
      <protection locked="0"/>
    </xf>
    <xf numFmtId="38" fontId="10" fillId="3" borderId="16" xfId="9" applyFont="1" applyFill="1" applyBorder="1" applyAlignment="1" applyProtection="1">
      <alignment horizontal="center" vertical="center"/>
      <protection locked="0"/>
    </xf>
    <xf numFmtId="179" fontId="10" fillId="3" borderId="13" xfId="26" applyNumberFormat="1" applyFont="1" applyFill="1" applyBorder="1" applyAlignment="1" applyProtection="1">
      <alignment horizontal="center" vertical="center"/>
      <protection locked="0"/>
    </xf>
    <xf numFmtId="179" fontId="10" fillId="3" borderId="9" xfId="26" applyNumberFormat="1" applyFont="1" applyFill="1" applyBorder="1" applyAlignment="1" applyProtection="1">
      <alignment horizontal="center" vertical="center"/>
      <protection locked="0"/>
    </xf>
    <xf numFmtId="0" fontId="10" fillId="3" borderId="24" xfId="26" applyFont="1" applyFill="1" applyBorder="1" applyAlignment="1" applyProtection="1">
      <alignment horizontal="center" vertical="center"/>
      <protection locked="0"/>
    </xf>
    <xf numFmtId="0" fontId="10" fillId="3" borderId="2" xfId="26" applyFont="1" applyFill="1" applyBorder="1" applyAlignment="1" applyProtection="1">
      <alignment horizontal="left" vertical="center"/>
      <protection locked="0"/>
    </xf>
    <xf numFmtId="0" fontId="10" fillId="3" borderId="31" xfId="26" applyFont="1" applyFill="1" applyBorder="1" applyAlignment="1" applyProtection="1">
      <alignment horizontal="left" vertical="center"/>
      <protection locked="0"/>
    </xf>
    <xf numFmtId="0" fontId="10" fillId="3" borderId="4" xfId="26" applyFont="1" applyFill="1" applyBorder="1" applyAlignment="1" applyProtection="1">
      <alignment horizontal="left" vertical="center"/>
      <protection locked="0"/>
    </xf>
    <xf numFmtId="0" fontId="10" fillId="3" borderId="32" xfId="26" applyFont="1" applyFill="1" applyBorder="1" applyAlignment="1" applyProtection="1">
      <alignment horizontal="left" vertical="center"/>
      <protection locked="0"/>
    </xf>
    <xf numFmtId="0" fontId="10" fillId="3" borderId="1" xfId="18" applyFont="1" applyFill="1" applyBorder="1" applyAlignment="1">
      <alignment horizontal="center" vertical="center"/>
    </xf>
    <xf numFmtId="0" fontId="10" fillId="3" borderId="16" xfId="18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41" xfId="18" applyFont="1" applyFill="1" applyBorder="1" applyAlignment="1">
      <alignment horizontal="center" vertical="center"/>
    </xf>
    <xf numFmtId="0" fontId="10" fillId="3" borderId="42" xfId="18" applyFont="1" applyFill="1" applyBorder="1" applyAlignment="1">
      <alignment horizontal="center" vertical="center"/>
    </xf>
    <xf numFmtId="0" fontId="10" fillId="3" borderId="43" xfId="18" applyFont="1" applyFill="1" applyBorder="1" applyAlignment="1">
      <alignment horizontal="center" vertical="center"/>
    </xf>
    <xf numFmtId="0" fontId="10" fillId="0" borderId="1" xfId="25" applyFont="1" applyBorder="1" applyAlignment="1">
      <alignment horizontal="center" vertical="center" wrapText="1"/>
    </xf>
    <xf numFmtId="0" fontId="10" fillId="0" borderId="16" xfId="25" applyFont="1" applyBorder="1" applyAlignment="1">
      <alignment horizontal="center" vertical="center" wrapText="1"/>
    </xf>
    <xf numFmtId="0" fontId="10" fillId="0" borderId="13" xfId="25" applyFont="1" applyBorder="1" applyAlignment="1">
      <alignment horizontal="left" vertical="top" wrapText="1"/>
    </xf>
    <xf numFmtId="0" fontId="10" fillId="0" borderId="14" xfId="25" applyFont="1" applyBorder="1" applyAlignment="1">
      <alignment horizontal="left" vertical="top" wrapText="1"/>
    </xf>
    <xf numFmtId="0" fontId="10" fillId="0" borderId="9" xfId="25" applyFont="1" applyBorder="1" applyAlignment="1">
      <alignment horizontal="left" vertical="top" wrapText="1"/>
    </xf>
    <xf numFmtId="0" fontId="10" fillId="0" borderId="1" xfId="26" applyFont="1" applyBorder="1" applyAlignment="1" applyProtection="1">
      <alignment horizontal="center" vertical="center"/>
      <protection locked="0"/>
    </xf>
    <xf numFmtId="0" fontId="10" fillId="0" borderId="16" xfId="26" applyFont="1" applyBorder="1" applyAlignment="1" applyProtection="1">
      <alignment horizontal="center" vertical="center"/>
      <protection locked="0"/>
    </xf>
    <xf numFmtId="0" fontId="10" fillId="0" borderId="1" xfId="28" applyFont="1" applyBorder="1" applyAlignment="1" applyProtection="1">
      <alignment horizontal="left" vertical="center" indent="1"/>
      <protection locked="0"/>
    </xf>
    <xf numFmtId="0" fontId="10" fillId="0" borderId="24" xfId="28" applyFont="1" applyBorder="1" applyAlignment="1" applyProtection="1">
      <alignment horizontal="left" vertical="center" indent="1"/>
      <protection locked="0"/>
    </xf>
    <xf numFmtId="0" fontId="10" fillId="0" borderId="16" xfId="28" applyFont="1" applyBorder="1" applyAlignment="1" applyProtection="1">
      <alignment horizontal="left" vertical="center" indent="1"/>
      <protection locked="0"/>
    </xf>
    <xf numFmtId="0" fontId="10" fillId="0" borderId="50" xfId="28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>
      <alignment horizontal="left" vertical="center"/>
    </xf>
    <xf numFmtId="0" fontId="10" fillId="0" borderId="19" xfId="20" applyFont="1" applyBorder="1" applyAlignment="1" applyProtection="1">
      <alignment horizontal="left" vertical="center"/>
      <protection locked="0"/>
    </xf>
    <xf numFmtId="0" fontId="10" fillId="0" borderId="25" xfId="26" applyFont="1" applyBorder="1" applyAlignment="1" applyProtection="1">
      <alignment horizontal="left" vertical="center"/>
      <protection locked="0"/>
    </xf>
    <xf numFmtId="0" fontId="10" fillId="0" borderId="52" xfId="20" applyFont="1" applyBorder="1" applyAlignment="1" applyProtection="1">
      <alignment horizontal="left" vertical="center"/>
      <protection locked="0"/>
    </xf>
    <xf numFmtId="0" fontId="10" fillId="0" borderId="55" xfId="20" applyFont="1" applyBorder="1" applyAlignment="1" applyProtection="1">
      <alignment horizontal="left" vertical="center"/>
      <protection locked="0"/>
    </xf>
    <xf numFmtId="0" fontId="10" fillId="0" borderId="3" xfId="26" applyFont="1" applyBorder="1" applyAlignment="1" applyProtection="1">
      <alignment horizontal="left" vertical="center"/>
      <protection locked="0"/>
    </xf>
    <xf numFmtId="0" fontId="10" fillId="0" borderId="11" xfId="26" applyFont="1" applyBorder="1" applyAlignment="1" applyProtection="1">
      <alignment horizontal="left" vertical="center"/>
      <protection locked="0"/>
    </xf>
    <xf numFmtId="0" fontId="10" fillId="0" borderId="20" xfId="20" applyFont="1" applyBorder="1" applyAlignment="1" applyProtection="1">
      <alignment horizontal="left" vertical="center"/>
      <protection locked="0"/>
    </xf>
    <xf numFmtId="0" fontId="10" fillId="0" borderId="12" xfId="28" applyFont="1" applyBorder="1" applyAlignment="1" applyProtection="1">
      <alignment horizontal="left" vertical="center"/>
      <protection locked="0"/>
    </xf>
    <xf numFmtId="0" fontId="10" fillId="0" borderId="1" xfId="28" applyFont="1" applyBorder="1" applyAlignment="1" applyProtection="1">
      <alignment horizontal="left" vertical="center"/>
      <protection locked="0"/>
    </xf>
    <xf numFmtId="0" fontId="10" fillId="0" borderId="24" xfId="28" applyFont="1" applyBorder="1" applyAlignment="1" applyProtection="1">
      <alignment horizontal="left" vertical="center"/>
      <protection locked="0"/>
    </xf>
    <xf numFmtId="0" fontId="10" fillId="0" borderId="16" xfId="28" applyFont="1" applyBorder="1" applyAlignment="1" applyProtection="1">
      <alignment horizontal="left" vertical="center"/>
      <protection locked="0"/>
    </xf>
    <xf numFmtId="0" fontId="10" fillId="0" borderId="23" xfId="28" applyFont="1" applyBorder="1" applyAlignment="1" applyProtection="1">
      <alignment horizontal="center" vertical="center"/>
      <protection locked="0"/>
    </xf>
    <xf numFmtId="0" fontId="10" fillId="0" borderId="15" xfId="28" applyFont="1" applyBorder="1" applyAlignment="1" applyProtection="1">
      <alignment horizontal="center" vertical="center"/>
      <protection locked="0"/>
    </xf>
    <xf numFmtId="0" fontId="10" fillId="0" borderId="28" xfId="28" applyFont="1" applyBorder="1" applyAlignment="1" applyProtection="1">
      <alignment horizontal="center" vertical="center"/>
      <protection locked="0"/>
    </xf>
    <xf numFmtId="0" fontId="10" fillId="0" borderId="20" xfId="28" applyFont="1" applyBorder="1" applyAlignment="1" applyProtection="1">
      <alignment horizontal="center" vertical="center"/>
      <protection locked="0"/>
    </xf>
    <xf numFmtId="0" fontId="10" fillId="0" borderId="22" xfId="28" applyFont="1" applyBorder="1" applyAlignment="1" applyProtection="1">
      <alignment horizontal="center" vertical="center"/>
      <protection locked="0"/>
    </xf>
    <xf numFmtId="0" fontId="10" fillId="0" borderId="12" xfId="28" applyFont="1" applyBorder="1" applyAlignment="1" applyProtection="1">
      <alignment horizontal="center" vertical="center"/>
      <protection locked="0"/>
    </xf>
    <xf numFmtId="0" fontId="5" fillId="0" borderId="14" xfId="28" applyFont="1" applyBorder="1" applyAlignment="1">
      <alignment horizontal="center" vertical="center" textRotation="255" wrapText="1"/>
    </xf>
    <xf numFmtId="0" fontId="5" fillId="0" borderId="9" xfId="28" applyFont="1" applyBorder="1" applyAlignment="1">
      <alignment horizontal="center" vertical="center" textRotation="255" wrapText="1"/>
    </xf>
    <xf numFmtId="0" fontId="5" fillId="0" borderId="13" xfId="28" applyFont="1" applyBorder="1" applyAlignment="1">
      <alignment horizontal="center" vertical="center" textRotation="255" wrapText="1"/>
    </xf>
    <xf numFmtId="38" fontId="10" fillId="0" borderId="1" xfId="9" applyFont="1" applyFill="1" applyBorder="1" applyAlignment="1" applyProtection="1">
      <alignment horizontal="center" vertical="center"/>
      <protection locked="0"/>
    </xf>
    <xf numFmtId="38" fontId="10" fillId="0" borderId="16" xfId="9" applyFont="1" applyFill="1" applyBorder="1" applyAlignment="1" applyProtection="1">
      <alignment horizontal="center" vertical="center"/>
      <protection locked="0"/>
    </xf>
    <xf numFmtId="38" fontId="10" fillId="0" borderId="23" xfId="6" applyFont="1" applyFill="1" applyBorder="1" applyAlignment="1" applyProtection="1">
      <alignment horizontal="center" vertical="center"/>
      <protection locked="0"/>
    </xf>
    <xf numFmtId="38" fontId="10" fillId="0" borderId="20" xfId="6" applyFont="1" applyFill="1" applyBorder="1" applyAlignment="1" applyProtection="1">
      <alignment horizontal="center" vertical="center"/>
      <protection locked="0"/>
    </xf>
    <xf numFmtId="38" fontId="10" fillId="0" borderId="28" xfId="6" applyFont="1" applyFill="1" applyBorder="1" applyAlignment="1" applyProtection="1">
      <alignment horizontal="center" vertical="center"/>
      <protection locked="0"/>
    </xf>
    <xf numFmtId="38" fontId="10" fillId="0" borderId="12" xfId="6" applyFont="1" applyFill="1" applyBorder="1" applyAlignment="1" applyProtection="1">
      <alignment horizontal="center" vertical="center"/>
      <protection locked="0"/>
    </xf>
    <xf numFmtId="38" fontId="5" fillId="0" borderId="41" xfId="6" applyFont="1" applyFill="1" applyBorder="1" applyAlignment="1" applyProtection="1">
      <alignment horizontal="center" vertical="center" textRotation="255" wrapText="1"/>
      <protection locked="0"/>
    </xf>
    <xf numFmtId="38" fontId="5" fillId="0" borderId="42" xfId="6" applyFont="1" applyFill="1" applyBorder="1" applyAlignment="1" applyProtection="1">
      <alignment horizontal="center" vertical="center" textRotation="255" wrapText="1"/>
      <protection locked="0"/>
    </xf>
    <xf numFmtId="38" fontId="5" fillId="0" borderId="43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41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42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43" xfId="6" applyFont="1" applyFill="1" applyBorder="1" applyAlignment="1" applyProtection="1">
      <alignment horizontal="center" vertical="center" textRotation="255" wrapText="1"/>
      <protection locked="0"/>
    </xf>
    <xf numFmtId="38" fontId="10" fillId="0" borderId="18" xfId="6" applyFont="1" applyFill="1" applyBorder="1" applyAlignment="1" applyProtection="1">
      <alignment horizontal="center" vertical="center"/>
      <protection locked="0"/>
    </xf>
    <xf numFmtId="38" fontId="10" fillId="0" borderId="13" xfId="6" applyFont="1" applyFill="1" applyBorder="1" applyAlignment="1" applyProtection="1">
      <alignment horizontal="center" vertical="center"/>
      <protection locked="0"/>
    </xf>
    <xf numFmtId="38" fontId="10" fillId="0" borderId="14" xfId="6" applyFont="1" applyFill="1" applyBorder="1" applyAlignment="1" applyProtection="1">
      <alignment horizontal="center" vertical="center"/>
      <protection locked="0"/>
    </xf>
    <xf numFmtId="38" fontId="5" fillId="0" borderId="22" xfId="6" applyFont="1" applyFill="1" applyBorder="1" applyAlignment="1" applyProtection="1">
      <alignment horizontal="right"/>
      <protection locked="0"/>
    </xf>
    <xf numFmtId="38" fontId="5" fillId="0" borderId="1" xfId="6" applyFont="1" applyFill="1" applyBorder="1" applyAlignment="1" applyProtection="1">
      <alignment horizontal="center" vertical="center"/>
      <protection locked="0"/>
    </xf>
    <xf numFmtId="38" fontId="5" fillId="0" borderId="16" xfId="6" applyFont="1" applyFill="1" applyBorder="1" applyAlignment="1" applyProtection="1">
      <alignment horizontal="center" vertical="center"/>
      <protection locked="0"/>
    </xf>
    <xf numFmtId="38" fontId="5" fillId="0" borderId="50" xfId="8" applyFont="1" applyFill="1" applyBorder="1" applyAlignment="1" applyProtection="1">
      <alignment horizontal="center" vertical="center"/>
      <protection locked="0"/>
    </xf>
    <xf numFmtId="38" fontId="5" fillId="0" borderId="53" xfId="8" applyFont="1" applyFill="1" applyBorder="1" applyAlignment="1" applyProtection="1">
      <alignment horizontal="center" vertical="center"/>
      <protection locked="0"/>
    </xf>
    <xf numFmtId="38" fontId="5" fillId="0" borderId="18" xfId="8" applyFont="1" applyFill="1" applyBorder="1" applyAlignment="1" applyProtection="1">
      <alignment horizontal="left" vertical="center"/>
      <protection locked="0"/>
    </xf>
    <xf numFmtId="38" fontId="5" fillId="0" borderId="17" xfId="6" applyFont="1" applyFill="1" applyBorder="1" applyAlignment="1" applyProtection="1">
      <alignment horizontal="left" vertical="center"/>
      <protection locked="0"/>
    </xf>
    <xf numFmtId="0" fontId="5" fillId="0" borderId="17" xfId="17" applyFont="1" applyBorder="1" applyAlignment="1">
      <alignment horizontal="left" vertical="center"/>
    </xf>
    <xf numFmtId="38" fontId="5" fillId="0" borderId="20" xfId="8" applyFont="1" applyFill="1" applyBorder="1" applyAlignment="1" applyProtection="1">
      <alignment horizontal="left" vertical="center"/>
      <protection locked="0"/>
    </xf>
    <xf numFmtId="38" fontId="5" fillId="0" borderId="12" xfId="6" applyFont="1" applyFill="1" applyBorder="1" applyAlignment="1" applyProtection="1">
      <alignment horizontal="left" vertical="center"/>
      <protection locked="0"/>
    </xf>
    <xf numFmtId="38" fontId="5" fillId="0" borderId="23" xfId="6" applyFont="1" applyFill="1" applyBorder="1" applyAlignment="1" applyProtection="1">
      <alignment horizontal="center" vertical="center"/>
      <protection locked="0"/>
    </xf>
    <xf numFmtId="38" fontId="5" fillId="0" borderId="28" xfId="6" applyFont="1" applyFill="1" applyBorder="1" applyAlignment="1" applyProtection="1">
      <alignment horizontal="center" vertical="center"/>
      <protection locked="0"/>
    </xf>
    <xf numFmtId="38" fontId="5" fillId="0" borderId="20" xfId="6" applyFont="1" applyFill="1" applyBorder="1" applyAlignment="1" applyProtection="1">
      <alignment horizontal="center" vertical="center"/>
      <protection locked="0"/>
    </xf>
    <xf numFmtId="38" fontId="5" fillId="0" borderId="12" xfId="6" applyFont="1" applyFill="1" applyBorder="1" applyAlignment="1" applyProtection="1">
      <alignment horizontal="center" vertical="center"/>
      <protection locked="0"/>
    </xf>
    <xf numFmtId="0" fontId="5" fillId="3" borderId="23" xfId="20" applyFont="1" applyFill="1" applyBorder="1" applyAlignment="1" applyProtection="1">
      <alignment horizontal="center" vertical="center"/>
      <protection locked="0"/>
    </xf>
    <xf numFmtId="0" fontId="5" fillId="3" borderId="20" xfId="28" applyFont="1" applyFill="1" applyBorder="1" applyAlignment="1" applyProtection="1">
      <alignment horizontal="center" vertical="center"/>
      <protection locked="0"/>
    </xf>
    <xf numFmtId="0" fontId="18" fillId="3" borderId="6" xfId="26" applyFont="1" applyFill="1" applyBorder="1" applyAlignment="1" applyProtection="1">
      <alignment horizontal="distributed" vertical="center" justifyLastLine="1"/>
      <protection locked="0"/>
    </xf>
    <xf numFmtId="38" fontId="18" fillId="3" borderId="68" xfId="34" applyFont="1" applyFill="1" applyBorder="1" applyAlignment="1" applyProtection="1">
      <alignment horizontal="distributed" vertical="center" indent="1"/>
    </xf>
    <xf numFmtId="38" fontId="18" fillId="3" borderId="71" xfId="34" applyFont="1" applyFill="1" applyBorder="1" applyAlignment="1" applyProtection="1">
      <alignment horizontal="distributed" vertical="center" indent="1"/>
    </xf>
    <xf numFmtId="38" fontId="18" fillId="3" borderId="68" xfId="34" applyFont="1" applyFill="1" applyBorder="1" applyAlignment="1" applyProtection="1">
      <alignment horizontal="center" vertical="center"/>
    </xf>
    <xf numFmtId="38" fontId="18" fillId="3" borderId="71" xfId="34" applyFont="1" applyFill="1" applyBorder="1" applyAlignment="1" applyProtection="1">
      <alignment horizontal="center" vertical="center"/>
    </xf>
    <xf numFmtId="38" fontId="18" fillId="3" borderId="65" xfId="34" applyFont="1" applyFill="1" applyBorder="1" applyAlignment="1" applyProtection="1">
      <alignment horizontal="distributed" vertical="center" indent="2"/>
    </xf>
    <xf numFmtId="38" fontId="18" fillId="3" borderId="68" xfId="34" applyFont="1" applyFill="1" applyBorder="1" applyAlignment="1" applyProtection="1">
      <alignment horizontal="distributed" vertical="center" indent="2"/>
    </xf>
    <xf numFmtId="38" fontId="18" fillId="3" borderId="71" xfId="34" applyFont="1" applyFill="1" applyBorder="1" applyAlignment="1" applyProtection="1">
      <alignment horizontal="distributed" vertical="center" indent="2"/>
    </xf>
    <xf numFmtId="38" fontId="18" fillId="3" borderId="66" xfId="34" applyFont="1" applyFill="1" applyBorder="1" applyAlignment="1" applyProtection="1">
      <alignment horizontal="distributed" vertical="center" indent="2"/>
    </xf>
    <xf numFmtId="38" fontId="18" fillId="3" borderId="69" xfId="34" applyFont="1" applyFill="1" applyBorder="1" applyAlignment="1" applyProtection="1">
      <alignment horizontal="distributed" vertical="center" indent="2"/>
    </xf>
    <xf numFmtId="38" fontId="18" fillId="3" borderId="72" xfId="34" applyFont="1" applyFill="1" applyBorder="1" applyAlignment="1" applyProtection="1">
      <alignment horizontal="distributed" vertical="center" indent="2"/>
    </xf>
    <xf numFmtId="38" fontId="18" fillId="3" borderId="68" xfId="34" applyFont="1" applyFill="1" applyBorder="1" applyAlignment="1" applyProtection="1">
      <alignment horizontal="distributed" vertical="center" wrapText="1" indent="1"/>
    </xf>
    <xf numFmtId="38" fontId="18" fillId="3" borderId="71" xfId="34" applyFont="1" applyFill="1" applyBorder="1" applyAlignment="1" applyProtection="1">
      <alignment horizontal="distributed" vertical="center" wrapText="1" indent="1"/>
    </xf>
    <xf numFmtId="0" fontId="18" fillId="3" borderId="6" xfId="0" applyFont="1" applyFill="1" applyBorder="1" applyAlignment="1">
      <alignment horizontal="distributed" vertical="center" justifyLastLine="1"/>
    </xf>
    <xf numFmtId="38" fontId="18" fillId="3" borderId="67" xfId="34" applyFont="1" applyFill="1" applyBorder="1" applyAlignment="1" applyProtection="1">
      <alignment horizontal="distributed" vertical="center" wrapText="1" indent="1"/>
    </xf>
    <xf numFmtId="38" fontId="18" fillId="3" borderId="68" xfId="34" quotePrefix="1" applyFont="1" applyFill="1" applyBorder="1" applyAlignment="1" applyProtection="1">
      <alignment horizontal="distributed" vertical="center" wrapText="1" indent="1"/>
    </xf>
    <xf numFmtId="38" fontId="18" fillId="3" borderId="68" xfId="34" applyFont="1" applyFill="1" applyBorder="1" applyAlignment="1" applyProtection="1">
      <alignment horizontal="center" vertical="center" wrapText="1"/>
    </xf>
    <xf numFmtId="38" fontId="18" fillId="3" borderId="68" xfId="34" quotePrefix="1" applyFont="1" applyFill="1" applyBorder="1" applyAlignment="1" applyProtection="1">
      <alignment horizontal="center" vertical="center" wrapText="1"/>
    </xf>
    <xf numFmtId="38" fontId="18" fillId="3" borderId="68" xfId="34" applyFont="1" applyFill="1" applyBorder="1" applyAlignment="1">
      <alignment horizontal="distributed" vertical="center" indent="1"/>
    </xf>
    <xf numFmtId="0" fontId="18" fillId="3" borderId="6" xfId="0" applyFont="1" applyFill="1" applyBorder="1" applyAlignment="1">
      <alignment vertical="center" textRotation="255"/>
    </xf>
    <xf numFmtId="38" fontId="18" fillId="3" borderId="64" xfId="34" applyFont="1" applyFill="1" applyBorder="1" applyAlignment="1" applyProtection="1">
      <alignment horizontal="center" vertical="center" wrapText="1"/>
    </xf>
    <xf numFmtId="38" fontId="18" fillId="3" borderId="65" xfId="34" applyFont="1" applyFill="1" applyBorder="1" applyAlignment="1" applyProtection="1">
      <alignment horizontal="center" vertical="center" wrapText="1"/>
    </xf>
    <xf numFmtId="38" fontId="18" fillId="3" borderId="65" xfId="34" applyFont="1" applyFill="1" applyBorder="1" applyAlignment="1" applyProtection="1">
      <alignment horizontal="distributed" vertical="center" indent="1"/>
    </xf>
    <xf numFmtId="38" fontId="18" fillId="3" borderId="65" xfId="34" applyFont="1" applyFill="1" applyBorder="1" applyAlignment="1" applyProtection="1">
      <alignment horizontal="distributed" vertical="center" wrapText="1" indent="1"/>
    </xf>
    <xf numFmtId="38" fontId="18" fillId="3" borderId="64" xfId="34" applyFont="1" applyFill="1" applyBorder="1" applyAlignment="1" applyProtection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5" fillId="3" borderId="6" xfId="26" applyFont="1" applyFill="1" applyBorder="1" applyAlignment="1" applyProtection="1">
      <alignment horizontal="distributed" vertical="center" justifyLastLine="1"/>
      <protection locked="0"/>
    </xf>
    <xf numFmtId="38" fontId="5" fillId="3" borderId="64" xfId="34" applyFont="1" applyFill="1" applyBorder="1" applyAlignment="1" applyProtection="1">
      <alignment horizontal="distributed" vertical="center" indent="2"/>
    </xf>
    <xf numFmtId="38" fontId="5" fillId="3" borderId="67" xfId="34" quotePrefix="1" applyFont="1" applyFill="1" applyBorder="1" applyAlignment="1" applyProtection="1">
      <alignment horizontal="distributed" vertical="center" indent="2"/>
    </xf>
    <xf numFmtId="38" fontId="5" fillId="3" borderId="70" xfId="34" quotePrefix="1" applyFont="1" applyFill="1" applyBorder="1" applyAlignment="1" applyProtection="1">
      <alignment horizontal="distributed" vertical="center" indent="2"/>
    </xf>
    <xf numFmtId="38" fontId="5" fillId="3" borderId="65" xfId="34" applyFont="1" applyFill="1" applyBorder="1" applyAlignment="1" applyProtection="1">
      <alignment horizontal="distributed" vertical="center" indent="2"/>
    </xf>
    <xf numFmtId="38" fontId="5" fillId="3" borderId="68" xfId="34" quotePrefix="1" applyFont="1" applyFill="1" applyBorder="1" applyAlignment="1" applyProtection="1">
      <alignment horizontal="distributed" vertical="center" indent="2"/>
    </xf>
    <xf numFmtId="38" fontId="5" fillId="3" borderId="71" xfId="34" quotePrefix="1" applyFont="1" applyFill="1" applyBorder="1" applyAlignment="1" applyProtection="1">
      <alignment horizontal="distributed" vertical="center" indent="2"/>
    </xf>
    <xf numFmtId="38" fontId="5" fillId="3" borderId="68" xfId="34" applyFont="1" applyFill="1" applyBorder="1" applyAlignment="1" applyProtection="1">
      <alignment horizontal="distributed" vertical="center" indent="2"/>
    </xf>
    <xf numFmtId="38" fontId="5" fillId="3" borderId="71" xfId="34" applyFont="1" applyFill="1" applyBorder="1" applyAlignment="1" applyProtection="1">
      <alignment horizontal="distributed" vertical="center" indent="2"/>
    </xf>
    <xf numFmtId="38" fontId="5" fillId="3" borderId="66" xfId="34" applyFont="1" applyFill="1" applyBorder="1" applyAlignment="1" applyProtection="1">
      <alignment horizontal="distributed" vertical="center" indent="2"/>
    </xf>
    <xf numFmtId="38" fontId="5" fillId="3" borderId="69" xfId="34" applyFont="1" applyFill="1" applyBorder="1" applyAlignment="1" applyProtection="1">
      <alignment horizontal="distributed" vertical="center" indent="2"/>
    </xf>
    <xf numFmtId="38" fontId="5" fillId="3" borderId="72" xfId="34" applyFont="1" applyFill="1" applyBorder="1" applyAlignment="1" applyProtection="1">
      <alignment horizontal="distributed" vertical="center" indent="2"/>
    </xf>
    <xf numFmtId="38" fontId="5" fillId="3" borderId="68" xfId="34" applyFont="1" applyFill="1" applyBorder="1" applyAlignment="1" applyProtection="1">
      <alignment horizontal="distributed" vertical="center" indent="1"/>
    </xf>
    <xf numFmtId="38" fontId="5" fillId="3" borderId="71" xfId="34" quotePrefix="1" applyFont="1" applyFill="1" applyBorder="1" applyAlignment="1" applyProtection="1">
      <alignment horizontal="distributed" vertical="center" indent="1"/>
    </xf>
    <xf numFmtId="0" fontId="5" fillId="3" borderId="1" xfId="0" applyFont="1" applyFill="1" applyBorder="1" applyAlignment="1">
      <alignment horizontal="distributed" vertical="center" justifyLastLine="1"/>
    </xf>
    <xf numFmtId="0" fontId="5" fillId="3" borderId="24" xfId="0" applyFont="1" applyFill="1" applyBorder="1" applyAlignment="1">
      <alignment horizontal="distributed" vertical="center" justifyLastLine="1"/>
    </xf>
    <xf numFmtId="0" fontId="5" fillId="3" borderId="16" xfId="0" applyFont="1" applyFill="1" applyBorder="1" applyAlignment="1">
      <alignment horizontal="distributed" vertical="center" justifyLastLine="1"/>
    </xf>
    <xf numFmtId="38" fontId="5" fillId="3" borderId="65" xfId="34" quotePrefix="1" applyFont="1" applyFill="1" applyBorder="1" applyAlignment="1" applyProtection="1">
      <alignment horizontal="distributed" vertical="center" wrapText="1" indent="1"/>
    </xf>
    <xf numFmtId="38" fontId="5" fillId="3" borderId="68" xfId="34" quotePrefix="1" applyFont="1" applyFill="1" applyBorder="1" applyAlignment="1" applyProtection="1">
      <alignment horizontal="distributed" vertical="center" wrapText="1" indent="1"/>
    </xf>
    <xf numFmtId="38" fontId="5" fillId="3" borderId="65" xfId="34" applyFont="1" applyFill="1" applyBorder="1" applyAlignment="1" applyProtection="1">
      <alignment horizontal="distributed" vertical="center" wrapText="1" indent="1"/>
    </xf>
    <xf numFmtId="38" fontId="5" fillId="3" borderId="68" xfId="34" applyFont="1" applyFill="1" applyBorder="1" applyAlignment="1" applyProtection="1">
      <alignment horizontal="distributed" vertical="center" wrapText="1" indent="1"/>
    </xf>
    <xf numFmtId="0" fontId="5" fillId="3" borderId="68" xfId="0" applyFont="1" applyFill="1" applyBorder="1" applyAlignment="1">
      <alignment horizontal="distributed" vertical="center" wrapText="1" indent="1"/>
    </xf>
    <xf numFmtId="0" fontId="5" fillId="3" borderId="65" xfId="0" applyFont="1" applyFill="1" applyBorder="1" applyAlignment="1">
      <alignment horizontal="distributed" vertical="center" wrapText="1" indent="1"/>
    </xf>
    <xf numFmtId="0" fontId="5" fillId="3" borderId="6" xfId="0" applyFont="1" applyFill="1" applyBorder="1" applyAlignment="1">
      <alignment vertical="center" textRotation="255"/>
    </xf>
    <xf numFmtId="38" fontId="5" fillId="3" borderId="65" xfId="34" applyFont="1" applyFill="1" applyBorder="1" applyAlignment="1" applyProtection="1">
      <alignment horizontal="distributed" vertical="center" indent="1"/>
    </xf>
    <xf numFmtId="0" fontId="5" fillId="3" borderId="68" xfId="0" applyFont="1" applyFill="1" applyBorder="1" applyAlignment="1">
      <alignment horizontal="distributed" vertical="center" indent="1"/>
    </xf>
    <xf numFmtId="38" fontId="5" fillId="3" borderId="65" xfId="34" applyFont="1" applyFill="1" applyBorder="1" applyAlignment="1">
      <alignment horizontal="distributed" vertical="center" wrapText="1" indent="1"/>
    </xf>
    <xf numFmtId="38" fontId="5" fillId="3" borderId="65" xfId="34" applyFont="1" applyFill="1" applyBorder="1" applyAlignment="1">
      <alignment horizontal="distributed" vertical="center" indent="1"/>
    </xf>
    <xf numFmtId="0" fontId="18" fillId="3" borderId="1" xfId="18" applyFont="1" applyFill="1" applyBorder="1" applyAlignment="1">
      <alignment horizontal="center" vertical="center"/>
    </xf>
    <xf numFmtId="0" fontId="18" fillId="3" borderId="24" xfId="18" applyFont="1" applyFill="1" applyBorder="1" applyAlignment="1">
      <alignment horizontal="center" vertical="center"/>
    </xf>
    <xf numFmtId="0" fontId="18" fillId="3" borderId="16" xfId="18" applyFont="1" applyFill="1" applyBorder="1" applyAlignment="1">
      <alignment horizontal="center" vertical="center"/>
    </xf>
    <xf numFmtId="0" fontId="18" fillId="3" borderId="23" xfId="25" applyFont="1" applyFill="1" applyBorder="1" applyAlignment="1">
      <alignment horizontal="center" vertical="center" wrapText="1"/>
    </xf>
    <xf numFmtId="0" fontId="18" fillId="3" borderId="15" xfId="25" applyFont="1" applyFill="1" applyBorder="1" applyAlignment="1">
      <alignment horizontal="center" vertical="center" wrapText="1"/>
    </xf>
    <xf numFmtId="0" fontId="18" fillId="3" borderId="28" xfId="25" applyFont="1" applyFill="1" applyBorder="1" applyAlignment="1">
      <alignment horizontal="center" vertical="center" wrapText="1"/>
    </xf>
    <xf numFmtId="0" fontId="18" fillId="3" borderId="6" xfId="31" applyFont="1" applyFill="1" applyBorder="1" applyAlignment="1">
      <alignment horizontal="center" vertical="center"/>
    </xf>
    <xf numFmtId="0" fontId="18" fillId="3" borderId="23" xfId="31" applyFont="1" applyFill="1" applyBorder="1" applyAlignment="1">
      <alignment horizontal="center" vertical="center"/>
    </xf>
    <xf numFmtId="0" fontId="18" fillId="3" borderId="15" xfId="31" applyFont="1" applyFill="1" applyBorder="1" applyAlignment="1">
      <alignment horizontal="center" vertical="center"/>
    </xf>
    <xf numFmtId="0" fontId="18" fillId="3" borderId="28" xfId="18" applyFont="1" applyFill="1" applyBorder="1" applyAlignment="1">
      <alignment horizontal="center" vertical="center"/>
    </xf>
    <xf numFmtId="0" fontId="18" fillId="3" borderId="13" xfId="27" applyFont="1" applyFill="1" applyBorder="1" applyAlignment="1">
      <alignment horizontal="center" vertical="center"/>
    </xf>
    <xf numFmtId="0" fontId="18" fillId="3" borderId="14" xfId="31" applyFont="1" applyFill="1" applyBorder="1" applyAlignment="1">
      <alignment horizontal="center" vertical="center"/>
    </xf>
    <xf numFmtId="0" fontId="18" fillId="3" borderId="9" xfId="27" applyFont="1" applyFill="1" applyBorder="1" applyAlignment="1">
      <alignment horizontal="center" vertical="center"/>
    </xf>
    <xf numFmtId="0" fontId="18" fillId="3" borderId="13" xfId="31" applyFont="1" applyFill="1" applyBorder="1" applyAlignment="1">
      <alignment horizontal="center" vertical="center" wrapText="1"/>
    </xf>
    <xf numFmtId="0" fontId="18" fillId="3" borderId="14" xfId="31" applyFont="1" applyFill="1" applyBorder="1" applyAlignment="1">
      <alignment horizontal="center" vertical="center" wrapText="1"/>
    </xf>
    <xf numFmtId="0" fontId="18" fillId="3" borderId="9" xfId="31" applyFont="1" applyFill="1" applyBorder="1" applyAlignment="1">
      <alignment horizontal="center" vertical="center" wrapText="1"/>
    </xf>
    <xf numFmtId="0" fontId="18" fillId="3" borderId="20" xfId="18" applyFont="1" applyFill="1" applyBorder="1" applyAlignment="1">
      <alignment horizontal="center" vertical="center"/>
    </xf>
    <xf numFmtId="0" fontId="18" fillId="3" borderId="22" xfId="18" applyFont="1" applyFill="1" applyBorder="1" applyAlignment="1">
      <alignment horizontal="center" vertical="center"/>
    </xf>
    <xf numFmtId="0" fontId="18" fillId="3" borderId="12" xfId="18" applyFont="1" applyFill="1" applyBorder="1" applyAlignment="1">
      <alignment horizontal="center" vertical="center"/>
    </xf>
    <xf numFmtId="0" fontId="18" fillId="3" borderId="20" xfId="33" applyFont="1" applyFill="1" applyBorder="1" applyAlignment="1">
      <alignment horizontal="center" vertical="center" wrapText="1"/>
    </xf>
    <xf numFmtId="0" fontId="19" fillId="3" borderId="13" xfId="31" applyFont="1" applyFill="1" applyBorder="1" applyAlignment="1">
      <alignment horizontal="distributed" vertical="center" wrapText="1" justifyLastLine="1"/>
    </xf>
    <xf numFmtId="0" fontId="19" fillId="3" borderId="9" xfId="31" applyFont="1" applyFill="1" applyBorder="1" applyAlignment="1">
      <alignment horizontal="distributed" vertical="center" wrapText="1" justifyLastLine="1"/>
    </xf>
    <xf numFmtId="0" fontId="19" fillId="3" borderId="23" xfId="25" applyFont="1" applyFill="1" applyBorder="1" applyAlignment="1">
      <alignment horizontal="distributed" vertical="center" wrapText="1" justifyLastLine="1"/>
    </xf>
    <xf numFmtId="0" fontId="19" fillId="3" borderId="20" xfId="33" applyFont="1" applyFill="1" applyBorder="1" applyAlignment="1">
      <alignment horizontal="distributed" vertical="center" wrapText="1" justifyLastLine="1"/>
    </xf>
    <xf numFmtId="0" fontId="5" fillId="0" borderId="0" xfId="26" applyFont="1" applyFill="1" applyBorder="1" applyAlignment="1" applyProtection="1">
      <alignment vertical="center" wrapText="1"/>
      <protection locked="0"/>
    </xf>
    <xf numFmtId="0" fontId="21" fillId="0" borderId="1" xfId="26" applyFont="1" applyFill="1" applyBorder="1" applyAlignment="1" applyProtection="1">
      <alignment horizontal="center" vertical="center"/>
      <protection locked="0"/>
    </xf>
    <xf numFmtId="0" fontId="21" fillId="0" borderId="16" xfId="26" applyFont="1" applyFill="1" applyBorder="1" applyAlignment="1" applyProtection="1">
      <alignment horizontal="center" vertical="center"/>
      <protection locked="0"/>
    </xf>
    <xf numFmtId="0" fontId="21" fillId="0" borderId="13" xfId="26" applyFont="1" applyFill="1" applyBorder="1" applyAlignment="1" applyProtection="1">
      <alignment horizontal="left" vertical="center" wrapText="1"/>
      <protection locked="0"/>
    </xf>
    <xf numFmtId="0" fontId="21" fillId="0" borderId="14" xfId="26" applyFont="1" applyFill="1" applyBorder="1" applyAlignment="1" applyProtection="1">
      <alignment horizontal="left" vertical="center" wrapText="1"/>
      <protection locked="0"/>
    </xf>
    <xf numFmtId="0" fontId="21" fillId="0" borderId="9" xfId="26" applyFont="1" applyFill="1" applyBorder="1" applyAlignment="1" applyProtection="1">
      <alignment horizontal="left" vertical="center" wrapText="1"/>
      <protection locked="0"/>
    </xf>
    <xf numFmtId="0" fontId="21" fillId="0" borderId="13" xfId="26" applyFont="1" applyFill="1" applyBorder="1" applyAlignment="1">
      <alignment horizontal="left" vertical="center"/>
    </xf>
    <xf numFmtId="0" fontId="21" fillId="0" borderId="14" xfId="26" applyFont="1" applyFill="1" applyBorder="1" applyAlignment="1">
      <alignment horizontal="left" vertical="center"/>
    </xf>
    <xf numFmtId="0" fontId="21" fillId="0" borderId="9" xfId="26" applyFont="1" applyFill="1" applyBorder="1" applyAlignment="1">
      <alignment horizontal="left" vertical="center"/>
    </xf>
    <xf numFmtId="0" fontId="23" fillId="0" borderId="1" xfId="20" applyFont="1" applyFill="1" applyBorder="1" applyAlignment="1" applyProtection="1">
      <alignment horizontal="center" vertical="center"/>
      <protection locked="0"/>
    </xf>
    <xf numFmtId="0" fontId="23" fillId="0" borderId="24" xfId="20" applyFont="1" applyFill="1" applyBorder="1" applyAlignment="1" applyProtection="1">
      <alignment horizontal="center" vertical="center"/>
      <protection locked="0"/>
    </xf>
    <xf numFmtId="0" fontId="23" fillId="0" borderId="16" xfId="20" applyFont="1" applyFill="1" applyBorder="1" applyAlignment="1" applyProtection="1">
      <alignment horizontal="center" vertical="center"/>
      <protection locked="0"/>
    </xf>
    <xf numFmtId="0" fontId="23" fillId="0" borderId="13" xfId="20" applyFont="1" applyFill="1" applyBorder="1" applyAlignment="1" applyProtection="1">
      <alignment horizontal="center" vertical="center" wrapText="1"/>
      <protection locked="0"/>
    </xf>
    <xf numFmtId="0" fontId="23" fillId="0" borderId="14" xfId="20" applyFont="1" applyFill="1" applyBorder="1" applyAlignment="1" applyProtection="1">
      <alignment horizontal="center" vertical="center" wrapText="1"/>
      <protection locked="0"/>
    </xf>
    <xf numFmtId="0" fontId="23" fillId="0" borderId="9" xfId="20" applyFont="1" applyFill="1" applyBorder="1" applyAlignment="1" applyProtection="1">
      <alignment horizontal="center" vertical="center" wrapText="1"/>
      <protection locked="0"/>
    </xf>
    <xf numFmtId="0" fontId="23" fillId="0" borderId="14" xfId="20" applyFont="1" applyFill="1" applyBorder="1" applyAlignment="1" applyProtection="1">
      <alignment horizontal="center" vertical="center"/>
      <protection locked="0"/>
    </xf>
    <xf numFmtId="0" fontId="23" fillId="0" borderId="23" xfId="20" applyFont="1" applyFill="1" applyBorder="1" applyAlignment="1" applyProtection="1">
      <alignment horizontal="center" vertical="center" wrapText="1"/>
      <protection locked="0"/>
    </xf>
    <xf numFmtId="0" fontId="23" fillId="0" borderId="20" xfId="20" applyFont="1" applyFill="1" applyBorder="1" applyAlignment="1" applyProtection="1">
      <alignment horizontal="center" vertical="center" wrapText="1"/>
      <protection locked="0"/>
    </xf>
    <xf numFmtId="38" fontId="23" fillId="0" borderId="26" xfId="6" applyFont="1" applyFill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5" xfId="0" applyFont="1" applyFill="1" applyBorder="1">
      <alignment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1" fillId="0" borderId="13" xfId="26" applyFont="1" applyFill="1" applyBorder="1" applyAlignment="1">
      <alignment horizontal="center" vertical="center"/>
    </xf>
    <xf numFmtId="0" fontId="21" fillId="0" borderId="9" xfId="26" applyFont="1" applyFill="1" applyBorder="1" applyAlignment="1">
      <alignment horizontal="center" vertical="center"/>
    </xf>
    <xf numFmtId="38" fontId="21" fillId="0" borderId="1" xfId="9" applyFont="1" applyFill="1" applyBorder="1" applyAlignment="1" applyProtection="1">
      <alignment horizontal="center" vertical="center"/>
      <protection locked="0"/>
    </xf>
    <xf numFmtId="38" fontId="21" fillId="0" borderId="16" xfId="9" applyFont="1" applyFill="1" applyBorder="1" applyAlignment="1" applyProtection="1">
      <alignment horizontal="center" vertical="center"/>
      <protection locked="0"/>
    </xf>
    <xf numFmtId="179" fontId="21" fillId="0" borderId="13" xfId="26" applyNumberFormat="1" applyFont="1" applyFill="1" applyBorder="1" applyAlignment="1" applyProtection="1">
      <alignment horizontal="center" vertical="center"/>
      <protection locked="0"/>
    </xf>
    <xf numFmtId="179" fontId="21" fillId="0" borderId="9" xfId="26" applyNumberFormat="1" applyFont="1" applyBorder="1" applyAlignment="1" applyProtection="1">
      <alignment horizontal="center" vertical="center"/>
      <protection locked="0"/>
    </xf>
    <xf numFmtId="0" fontId="21" fillId="0" borderId="24" xfId="26" applyFont="1" applyFill="1" applyBorder="1" applyAlignment="1" applyProtection="1">
      <alignment horizontal="center" vertical="center"/>
      <protection locked="0"/>
    </xf>
    <xf numFmtId="0" fontId="21" fillId="0" borderId="2" xfId="26" applyFont="1" applyFill="1" applyBorder="1" applyAlignment="1" applyProtection="1">
      <alignment horizontal="left" vertical="center"/>
      <protection locked="0"/>
    </xf>
    <xf numFmtId="0" fontId="21" fillId="0" borderId="31" xfId="26" applyFont="1" applyFill="1" applyBorder="1" applyAlignment="1" applyProtection="1">
      <alignment horizontal="left" vertical="center"/>
      <protection locked="0"/>
    </xf>
    <xf numFmtId="0" fontId="21" fillId="0" borderId="4" xfId="26" applyFont="1" applyFill="1" applyBorder="1" applyAlignment="1" applyProtection="1">
      <alignment horizontal="left" vertical="center"/>
      <protection locked="0"/>
    </xf>
    <xf numFmtId="0" fontId="21" fillId="0" borderId="32" xfId="26" applyFont="1" applyFill="1" applyBorder="1" applyAlignment="1" applyProtection="1">
      <alignment horizontal="left" vertical="center"/>
      <protection locked="0"/>
    </xf>
    <xf numFmtId="0" fontId="21" fillId="0" borderId="1" xfId="18" applyFont="1" applyFill="1" applyBorder="1" applyAlignment="1">
      <alignment horizontal="center" vertical="center"/>
    </xf>
    <xf numFmtId="0" fontId="21" fillId="0" borderId="16" xfId="18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41" xfId="18" applyFont="1" applyFill="1" applyBorder="1" applyAlignment="1">
      <alignment horizontal="center" vertical="center"/>
    </xf>
    <xf numFmtId="0" fontId="21" fillId="0" borderId="42" xfId="18" applyFont="1" applyFill="1" applyBorder="1" applyAlignment="1">
      <alignment horizontal="center" vertical="center"/>
    </xf>
    <xf numFmtId="0" fontId="21" fillId="0" borderId="43" xfId="18" applyFont="1" applyFill="1" applyBorder="1" applyAlignment="1">
      <alignment horizontal="center" vertical="center"/>
    </xf>
    <xf numFmtId="0" fontId="21" fillId="0" borderId="1" xfId="25" applyFont="1" applyFill="1" applyBorder="1" applyAlignment="1">
      <alignment horizontal="center" vertical="center" wrapText="1"/>
    </xf>
    <xf numFmtId="0" fontId="21" fillId="0" borderId="16" xfId="25" applyFont="1" applyFill="1" applyBorder="1" applyAlignment="1">
      <alignment horizontal="center" vertical="center" wrapText="1"/>
    </xf>
    <xf numFmtId="0" fontId="21" fillId="0" borderId="13" xfId="25" applyFont="1" applyFill="1" applyBorder="1" applyAlignment="1">
      <alignment horizontal="left" vertical="top" wrapText="1"/>
    </xf>
    <xf numFmtId="0" fontId="21" fillId="0" borderId="14" xfId="25" applyFont="1" applyFill="1" applyBorder="1" applyAlignment="1">
      <alignment horizontal="left" vertical="top" wrapText="1"/>
    </xf>
    <xf numFmtId="0" fontId="21" fillId="0" borderId="9" xfId="25" applyFont="1" applyFill="1" applyBorder="1" applyAlignment="1">
      <alignment horizontal="left" vertical="top" wrapText="1"/>
    </xf>
    <xf numFmtId="0" fontId="10" fillId="0" borderId="4" xfId="26" applyFont="1" applyFill="1" applyBorder="1" applyAlignment="1" applyProtection="1">
      <alignment horizontal="left" vertical="center"/>
      <protection locked="0"/>
    </xf>
    <xf numFmtId="0" fontId="10" fillId="0" borderId="59" xfId="26" applyFont="1" applyFill="1" applyBorder="1" applyAlignment="1" applyProtection="1">
      <alignment horizontal="left" vertical="center"/>
      <protection locked="0"/>
    </xf>
    <xf numFmtId="0" fontId="5" fillId="0" borderId="1" xfId="18" applyFont="1" applyFill="1" applyBorder="1" applyAlignment="1">
      <alignment horizontal="center" vertical="center"/>
    </xf>
    <xf numFmtId="0" fontId="5" fillId="0" borderId="16" xfId="18" applyFont="1" applyFill="1" applyBorder="1" applyAlignment="1">
      <alignment horizontal="center" vertical="center"/>
    </xf>
    <xf numFmtId="0" fontId="23" fillId="0" borderId="23" xfId="20" applyFont="1" applyFill="1" applyBorder="1" applyAlignment="1" applyProtection="1">
      <alignment horizontal="center" vertical="center"/>
      <protection locked="0"/>
    </xf>
    <xf numFmtId="0" fontId="23" fillId="0" borderId="20" xfId="28" applyFont="1" applyFill="1" applyBorder="1" applyAlignment="1" applyProtection="1">
      <alignment horizontal="center" vertical="center"/>
      <protection locked="0"/>
    </xf>
    <xf numFmtId="0" fontId="28" fillId="0" borderId="6" xfId="26" applyFont="1" applyFill="1" applyBorder="1" applyAlignment="1" applyProtection="1">
      <alignment horizontal="distributed" vertical="center" justifyLastLine="1"/>
      <protection locked="0"/>
    </xf>
    <xf numFmtId="38" fontId="28" fillId="0" borderId="68" xfId="34" applyFont="1" applyBorder="1" applyAlignment="1" applyProtection="1">
      <alignment horizontal="distributed" vertical="center" indent="1"/>
    </xf>
    <xf numFmtId="38" fontId="28" fillId="0" borderId="71" xfId="34" applyFont="1" applyBorder="1" applyAlignment="1" applyProtection="1">
      <alignment horizontal="distributed" vertical="center" indent="1"/>
    </xf>
    <xf numFmtId="38" fontId="28" fillId="0" borderId="68" xfId="34" applyFont="1" applyBorder="1" applyAlignment="1" applyProtection="1">
      <alignment horizontal="center" vertical="center"/>
    </xf>
    <xf numFmtId="38" fontId="28" fillId="0" borderId="71" xfId="34" applyFont="1" applyBorder="1" applyAlignment="1" applyProtection="1">
      <alignment horizontal="center" vertical="center"/>
    </xf>
    <xf numFmtId="38" fontId="28" fillId="0" borderId="65" xfId="34" applyFont="1" applyBorder="1" applyAlignment="1" applyProtection="1">
      <alignment horizontal="distributed" vertical="center" indent="2"/>
    </xf>
    <xf numFmtId="38" fontId="28" fillId="0" borderId="68" xfId="34" applyFont="1" applyBorder="1" applyAlignment="1" applyProtection="1">
      <alignment horizontal="distributed" vertical="center" indent="2"/>
    </xf>
    <xf numFmtId="38" fontId="28" fillId="0" borderId="71" xfId="34" applyFont="1" applyBorder="1" applyAlignment="1" applyProtection="1">
      <alignment horizontal="distributed" vertical="center" indent="2"/>
    </xf>
    <xf numFmtId="38" fontId="28" fillId="0" borderId="66" xfId="34" applyFont="1" applyBorder="1" applyAlignment="1" applyProtection="1">
      <alignment horizontal="distributed" vertical="center" indent="2"/>
    </xf>
    <xf numFmtId="38" fontId="28" fillId="0" borderId="69" xfId="34" applyFont="1" applyBorder="1" applyAlignment="1" applyProtection="1">
      <alignment horizontal="distributed" vertical="center" indent="2"/>
    </xf>
    <xf numFmtId="38" fontId="28" fillId="0" borderId="72" xfId="34" applyFont="1" applyBorder="1" applyAlignment="1" applyProtection="1">
      <alignment horizontal="distributed" vertical="center" indent="2"/>
    </xf>
    <xf numFmtId="38" fontId="28" fillId="0" borderId="68" xfId="34" applyFont="1" applyBorder="1" applyAlignment="1" applyProtection="1">
      <alignment horizontal="distributed" vertical="center" wrapText="1" indent="1"/>
    </xf>
    <xf numFmtId="38" fontId="28" fillId="0" borderId="71" xfId="34" applyFont="1" applyBorder="1" applyAlignment="1" applyProtection="1">
      <alignment horizontal="distributed" vertical="center" wrapText="1" indent="1"/>
    </xf>
    <xf numFmtId="0" fontId="28" fillId="0" borderId="6" xfId="0" applyFont="1" applyBorder="1" applyAlignment="1">
      <alignment horizontal="distributed" vertical="center" justifyLastLine="1"/>
    </xf>
    <xf numFmtId="38" fontId="28" fillId="0" borderId="67" xfId="34" applyFont="1" applyBorder="1" applyAlignment="1" applyProtection="1">
      <alignment horizontal="distributed" vertical="center" wrapText="1" indent="1"/>
    </xf>
    <xf numFmtId="38" fontId="28" fillId="0" borderId="68" xfId="34" quotePrefix="1" applyFont="1" applyBorder="1" applyAlignment="1" applyProtection="1">
      <alignment horizontal="distributed" vertical="center" wrapText="1" indent="1"/>
    </xf>
    <xf numFmtId="38" fontId="28" fillId="0" borderId="68" xfId="34" applyFont="1" applyBorder="1" applyAlignment="1" applyProtection="1">
      <alignment horizontal="center" vertical="center" wrapText="1"/>
    </xf>
    <xf numFmtId="38" fontId="28" fillId="0" borderId="68" xfId="34" quotePrefix="1" applyFont="1" applyBorder="1" applyAlignment="1" applyProtection="1">
      <alignment horizontal="center" vertical="center" wrapText="1"/>
    </xf>
    <xf numFmtId="38" fontId="28" fillId="0" borderId="68" xfId="34" applyFont="1" applyBorder="1" applyAlignment="1">
      <alignment horizontal="distributed" vertical="center" indent="1"/>
    </xf>
    <xf numFmtId="0" fontId="28" fillId="0" borderId="6" xfId="0" applyFont="1" applyBorder="1" applyAlignment="1">
      <alignment vertical="center" textRotation="255"/>
    </xf>
    <xf numFmtId="38" fontId="28" fillId="0" borderId="64" xfId="34" applyFont="1" applyBorder="1" applyAlignment="1" applyProtection="1">
      <alignment horizontal="center" vertical="center" wrapText="1"/>
    </xf>
    <xf numFmtId="38" fontId="28" fillId="0" borderId="65" xfId="34" applyFont="1" applyBorder="1" applyAlignment="1" applyProtection="1">
      <alignment horizontal="center" vertical="center" wrapText="1"/>
    </xf>
    <xf numFmtId="38" fontId="28" fillId="0" borderId="65" xfId="34" applyFont="1" applyBorder="1" applyAlignment="1" applyProtection="1">
      <alignment horizontal="distributed" vertical="center" indent="1"/>
    </xf>
    <xf numFmtId="38" fontId="28" fillId="0" borderId="65" xfId="34" applyFont="1" applyBorder="1" applyAlignment="1" applyProtection="1">
      <alignment horizontal="distributed" vertical="center" wrapText="1" indent="1"/>
    </xf>
    <xf numFmtId="38" fontId="28" fillId="0" borderId="64" xfId="34" applyFont="1" applyBorder="1" applyAlignment="1" applyProtection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3" fillId="0" borderId="6" xfId="26" applyFont="1" applyFill="1" applyBorder="1" applyAlignment="1" applyProtection="1">
      <alignment horizontal="distributed" vertical="center" justifyLastLine="1"/>
      <protection locked="0"/>
    </xf>
    <xf numFmtId="38" fontId="23" fillId="0" borderId="64" xfId="34" applyFont="1" applyBorder="1" applyAlignment="1" applyProtection="1">
      <alignment horizontal="distributed" vertical="center" indent="2"/>
    </xf>
    <xf numFmtId="38" fontId="23" fillId="0" borderId="67" xfId="34" quotePrefix="1" applyFont="1" applyBorder="1" applyAlignment="1" applyProtection="1">
      <alignment horizontal="distributed" vertical="center" indent="2"/>
    </xf>
    <xf numFmtId="38" fontId="23" fillId="0" borderId="70" xfId="34" quotePrefix="1" applyFont="1" applyBorder="1" applyAlignment="1" applyProtection="1">
      <alignment horizontal="distributed" vertical="center" indent="2"/>
    </xf>
    <xf numFmtId="38" fontId="23" fillId="0" borderId="65" xfId="34" applyFont="1" applyBorder="1" applyAlignment="1" applyProtection="1">
      <alignment horizontal="distributed" vertical="center" indent="2"/>
    </xf>
    <xf numFmtId="38" fontId="23" fillId="0" borderId="68" xfId="34" quotePrefix="1" applyFont="1" applyBorder="1" applyAlignment="1" applyProtection="1">
      <alignment horizontal="distributed" vertical="center" indent="2"/>
    </xf>
    <xf numFmtId="38" fontId="23" fillId="0" borderId="71" xfId="34" quotePrefix="1" applyFont="1" applyBorder="1" applyAlignment="1" applyProtection="1">
      <alignment horizontal="distributed" vertical="center" indent="2"/>
    </xf>
    <xf numFmtId="38" fontId="23" fillId="0" borderId="68" xfId="34" applyFont="1" applyBorder="1" applyAlignment="1" applyProtection="1">
      <alignment horizontal="distributed" vertical="center" indent="2"/>
    </xf>
    <xf numFmtId="38" fontId="23" fillId="0" borderId="71" xfId="34" applyFont="1" applyBorder="1" applyAlignment="1" applyProtection="1">
      <alignment horizontal="distributed" vertical="center" indent="2"/>
    </xf>
    <xf numFmtId="38" fontId="23" fillId="0" borderId="66" xfId="34" applyFont="1" applyBorder="1" applyAlignment="1" applyProtection="1">
      <alignment horizontal="distributed" vertical="center" indent="2"/>
    </xf>
    <xf numFmtId="38" fontId="23" fillId="0" borderId="69" xfId="34" applyFont="1" applyBorder="1" applyAlignment="1" applyProtection="1">
      <alignment horizontal="distributed" vertical="center" indent="2"/>
    </xf>
    <xf numFmtId="38" fontId="23" fillId="0" borderId="72" xfId="34" applyFont="1" applyBorder="1" applyAlignment="1" applyProtection="1">
      <alignment horizontal="distributed" vertical="center" indent="2"/>
    </xf>
    <xf numFmtId="38" fontId="23" fillId="0" borderId="68" xfId="34" applyFont="1" applyBorder="1" applyAlignment="1" applyProtection="1">
      <alignment horizontal="distributed" vertical="center" indent="1"/>
    </xf>
    <xf numFmtId="38" fontId="23" fillId="0" borderId="71" xfId="34" quotePrefix="1" applyFont="1" applyBorder="1" applyAlignment="1" applyProtection="1">
      <alignment horizontal="distributed" vertical="center" indent="1"/>
    </xf>
    <xf numFmtId="0" fontId="23" fillId="0" borderId="1" xfId="0" applyFont="1" applyBorder="1" applyAlignment="1">
      <alignment horizontal="distributed" vertical="center" justifyLastLine="1"/>
    </xf>
    <xf numFmtId="0" fontId="23" fillId="0" borderId="24" xfId="0" applyFont="1" applyBorder="1" applyAlignment="1">
      <alignment horizontal="distributed" vertical="center" justifyLastLine="1"/>
    </xf>
    <xf numFmtId="0" fontId="23" fillId="0" borderId="16" xfId="0" applyFont="1" applyBorder="1" applyAlignment="1">
      <alignment horizontal="distributed" vertical="center" justifyLastLine="1"/>
    </xf>
    <xf numFmtId="38" fontId="23" fillId="0" borderId="65" xfId="34" quotePrefix="1" applyFont="1" applyBorder="1" applyAlignment="1" applyProtection="1">
      <alignment horizontal="distributed" vertical="center" wrapText="1" indent="1"/>
    </xf>
    <xf numFmtId="38" fontId="23" fillId="0" borderId="68" xfId="34" quotePrefix="1" applyFont="1" applyBorder="1" applyAlignment="1" applyProtection="1">
      <alignment horizontal="distributed" vertical="center" wrapText="1" indent="1"/>
    </xf>
    <xf numFmtId="38" fontId="23" fillId="0" borderId="65" xfId="34" applyFont="1" applyBorder="1" applyAlignment="1" applyProtection="1">
      <alignment horizontal="distributed" vertical="center" wrapText="1" indent="1"/>
    </xf>
    <xf numFmtId="38" fontId="23" fillId="0" borderId="68" xfId="34" applyFont="1" applyBorder="1" applyAlignment="1" applyProtection="1">
      <alignment horizontal="distributed" vertical="center" wrapText="1" indent="1"/>
    </xf>
    <xf numFmtId="0" fontId="23" fillId="0" borderId="68" xfId="0" applyFont="1" applyBorder="1" applyAlignment="1">
      <alignment horizontal="distributed" vertical="center" wrapText="1" indent="1"/>
    </xf>
    <xf numFmtId="0" fontId="23" fillId="0" borderId="65" xfId="0" applyFont="1" applyBorder="1" applyAlignment="1">
      <alignment horizontal="distributed" vertical="center" wrapText="1" indent="1"/>
    </xf>
    <xf numFmtId="0" fontId="23" fillId="0" borderId="6" xfId="0" applyFont="1" applyBorder="1" applyAlignment="1">
      <alignment vertical="center" textRotation="255"/>
    </xf>
    <xf numFmtId="38" fontId="23" fillId="0" borderId="65" xfId="34" applyFont="1" applyBorder="1" applyAlignment="1" applyProtection="1">
      <alignment horizontal="distributed" vertical="center" indent="1"/>
    </xf>
    <xf numFmtId="0" fontId="23" fillId="0" borderId="68" xfId="0" applyFont="1" applyBorder="1" applyAlignment="1">
      <alignment horizontal="distributed" vertical="center" indent="1"/>
    </xf>
    <xf numFmtId="38" fontId="23" fillId="0" borderId="65" xfId="34" applyFont="1" applyBorder="1" applyAlignment="1">
      <alignment horizontal="distributed" vertical="center" wrapText="1" indent="1"/>
    </xf>
    <xf numFmtId="38" fontId="23" fillId="0" borderId="65" xfId="34" applyFont="1" applyBorder="1" applyAlignment="1">
      <alignment horizontal="distributed" vertical="center" indent="1"/>
    </xf>
    <xf numFmtId="0" fontId="28" fillId="0" borderId="1" xfId="18" applyFont="1" applyFill="1" applyBorder="1" applyAlignment="1">
      <alignment horizontal="center" vertical="center"/>
    </xf>
    <xf numFmtId="0" fontId="28" fillId="0" borderId="24" xfId="18" applyFont="1" applyFill="1" applyBorder="1" applyAlignment="1">
      <alignment horizontal="center" vertical="center"/>
    </xf>
    <xf numFmtId="0" fontId="28" fillId="0" borderId="16" xfId="18" applyFont="1" applyFill="1" applyBorder="1" applyAlignment="1">
      <alignment horizontal="center" vertical="center"/>
    </xf>
    <xf numFmtId="0" fontId="28" fillId="0" borderId="23" xfId="25" applyFont="1" applyFill="1" applyBorder="1" applyAlignment="1">
      <alignment horizontal="center" vertical="center" wrapText="1"/>
    </xf>
    <xf numFmtId="0" fontId="28" fillId="0" borderId="15" xfId="25" applyFont="1" applyFill="1" applyBorder="1" applyAlignment="1">
      <alignment horizontal="center" vertical="center" wrapText="1"/>
    </xf>
    <xf numFmtId="0" fontId="28" fillId="0" borderId="28" xfId="25" applyFont="1" applyFill="1" applyBorder="1" applyAlignment="1">
      <alignment horizontal="center" vertical="center" wrapText="1"/>
    </xf>
    <xf numFmtId="0" fontId="28" fillId="0" borderId="6" xfId="31" applyFont="1" applyFill="1" applyBorder="1" applyAlignment="1">
      <alignment horizontal="center" vertical="center"/>
    </xf>
    <xf numFmtId="0" fontId="28" fillId="0" borderId="23" xfId="31" applyFont="1" applyFill="1" applyBorder="1" applyAlignment="1">
      <alignment horizontal="center" vertical="center"/>
    </xf>
    <xf numFmtId="0" fontId="28" fillId="0" borderId="15" xfId="31" applyFont="1" applyFill="1" applyBorder="1" applyAlignment="1">
      <alignment horizontal="center" vertical="center"/>
    </xf>
    <xf numFmtId="0" fontId="28" fillId="0" borderId="28" xfId="18" applyFont="1" applyFill="1" applyBorder="1" applyAlignment="1">
      <alignment horizontal="center" vertical="center"/>
    </xf>
    <xf numFmtId="0" fontId="28" fillId="0" borderId="13" xfId="27" applyFont="1" applyBorder="1" applyAlignment="1">
      <alignment horizontal="center" vertical="center"/>
    </xf>
    <xf numFmtId="0" fontId="28" fillId="0" borderId="14" xfId="31" applyFont="1" applyBorder="1" applyAlignment="1">
      <alignment horizontal="center" vertical="center"/>
    </xf>
    <xf numFmtId="0" fontId="28" fillId="0" borderId="9" xfId="27" applyFont="1" applyBorder="1" applyAlignment="1">
      <alignment horizontal="center" vertical="center"/>
    </xf>
    <xf numFmtId="0" fontId="28" fillId="0" borderId="13" xfId="31" applyFont="1" applyFill="1" applyBorder="1" applyAlignment="1">
      <alignment horizontal="center" vertical="center" wrapText="1"/>
    </xf>
    <xf numFmtId="0" fontId="28" fillId="0" borderId="14" xfId="31" applyFont="1" applyFill="1" applyBorder="1" applyAlignment="1">
      <alignment horizontal="center" vertical="center" wrapText="1"/>
    </xf>
    <xf numFmtId="0" fontId="28" fillId="0" borderId="9" xfId="31" applyFont="1" applyFill="1" applyBorder="1" applyAlignment="1">
      <alignment horizontal="center" vertical="center" wrapText="1"/>
    </xf>
    <xf numFmtId="0" fontId="28" fillId="0" borderId="20" xfId="18" applyFont="1" applyFill="1" applyBorder="1" applyAlignment="1">
      <alignment horizontal="center" vertical="center"/>
    </xf>
    <xf numFmtId="0" fontId="28" fillId="0" borderId="22" xfId="18" applyFont="1" applyFill="1" applyBorder="1" applyAlignment="1">
      <alignment horizontal="center" vertical="center"/>
    </xf>
    <xf numFmtId="0" fontId="28" fillId="0" borderId="12" xfId="18" applyFont="1" applyFill="1" applyBorder="1" applyAlignment="1">
      <alignment horizontal="center" vertical="center"/>
    </xf>
    <xf numFmtId="0" fontId="28" fillId="0" borderId="20" xfId="33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distributed" vertical="center" wrapText="1" justifyLastLine="1"/>
    </xf>
    <xf numFmtId="0" fontId="29" fillId="0" borderId="9" xfId="31" applyFont="1" applyFill="1" applyBorder="1" applyAlignment="1">
      <alignment horizontal="distributed" vertical="center" wrapText="1" justifyLastLine="1"/>
    </xf>
    <xf numFmtId="0" fontId="29" fillId="0" borderId="23" xfId="25" applyFont="1" applyFill="1" applyBorder="1" applyAlignment="1">
      <alignment horizontal="distributed" vertical="center" wrapText="1" justifyLastLine="1"/>
    </xf>
    <xf numFmtId="0" fontId="29" fillId="0" borderId="20" xfId="33" applyFont="1" applyFill="1" applyBorder="1" applyAlignment="1">
      <alignment horizontal="distributed" vertical="center" wrapText="1" justifyLastLine="1"/>
    </xf>
  </cellXfs>
  <cellStyles count="36">
    <cellStyle name="60% - アクセント 2 2" xfId="1" xr:uid="{00000000-0005-0000-0000-000000000000}"/>
    <cellStyle name="パーセント 2" xfId="4" xr:uid="{00000000-0005-0000-0000-000003000000}"/>
    <cellStyle name="ハイパーリンク" xfId="35" builtinId="8"/>
    <cellStyle name="ハイパーリンク 2" xfId="2" xr:uid="{00000000-0005-0000-0000-000001000000}"/>
    <cellStyle name="ハイパーリンク_R2_19 社会福祉・保険_3" xfId="3" xr:uid="{00000000-0005-0000-0000-000002000000}"/>
    <cellStyle name="桁区切り" xfId="34" builtinId="6"/>
    <cellStyle name="桁区切り 2" xfId="5" xr:uid="{00000000-0005-0000-0000-000004000000}"/>
    <cellStyle name="桁区切り 3" xfId="6" xr:uid="{00000000-0005-0000-0000-000005000000}"/>
    <cellStyle name="桁区切り 3_H31_19社会福祉・保険" xfId="7" xr:uid="{00000000-0005-0000-0000-000006000000}"/>
    <cellStyle name="桁区切り 3_H31_19社会福祉・保険_1" xfId="8" xr:uid="{00000000-0005-0000-0000-000007000000}"/>
    <cellStyle name="桁区切り 3_R2_19 社会福祉・保険" xfId="9" xr:uid="{00000000-0005-0000-0000-000008000000}"/>
    <cellStyle name="桁区切り 3_R2_19 社会福祉・保険_4" xfId="10" xr:uid="{00000000-0005-0000-0000-000009000000}"/>
    <cellStyle name="桁区切り 4" xfId="11" xr:uid="{00000000-0005-0000-0000-00000A000000}"/>
    <cellStyle name="桁区切り 5" xfId="12" xr:uid="{00000000-0005-0000-0000-00000B000000}"/>
    <cellStyle name="桁区切り 6" xfId="13" xr:uid="{00000000-0005-0000-0000-00000C000000}"/>
    <cellStyle name="桁区切り_R2_19 社会福祉・保険" xfId="14" xr:uid="{00000000-0005-0000-0000-00000D000000}"/>
    <cellStyle name="標準" xfId="0" builtinId="0"/>
    <cellStyle name="標準 2" xfId="15" xr:uid="{00000000-0005-0000-0000-00000F000000}"/>
    <cellStyle name="標準 2 2" xfId="16" xr:uid="{00000000-0005-0000-0000-000010000000}"/>
    <cellStyle name="標準 2 2_H31_19社会福祉・保険" xfId="17" xr:uid="{00000000-0005-0000-0000-000011000000}"/>
    <cellStyle name="標準 2 3" xfId="18" xr:uid="{00000000-0005-0000-0000-000012000000}"/>
    <cellStyle name="標準 3" xfId="19" xr:uid="{00000000-0005-0000-0000-000013000000}"/>
    <cellStyle name="標準 3 2" xfId="20" xr:uid="{00000000-0005-0000-0000-000014000000}"/>
    <cellStyle name="標準 3 2_R2_19 社会福祉・保険_1" xfId="21" xr:uid="{00000000-0005-0000-0000-000015000000}"/>
    <cellStyle name="標準 4" xfId="22" xr:uid="{00000000-0005-0000-0000-000016000000}"/>
    <cellStyle name="標準 5" xfId="23" xr:uid="{00000000-0005-0000-0000-000017000000}"/>
    <cellStyle name="標準 6" xfId="24" xr:uid="{00000000-0005-0000-0000-000018000000}"/>
    <cellStyle name="標準 7" xfId="25" xr:uid="{00000000-0005-0000-0000-000019000000}"/>
    <cellStyle name="標準_140～142" xfId="26" xr:uid="{00000000-0005-0000-0000-00001A000000}"/>
    <cellStyle name="標準_140～142_R2_19 社会福祉・保険_5" xfId="27" xr:uid="{00000000-0005-0000-0000-00001B000000}"/>
    <cellStyle name="標準_143～145(未)" xfId="28" xr:uid="{00000000-0005-0000-0000-00001C000000}"/>
    <cellStyle name="標準_143～145(未)_R2_19 社会福祉・保険" xfId="29" xr:uid="{00000000-0005-0000-0000-00001D000000}"/>
    <cellStyle name="標準_146(1)(2)(3),147" xfId="30" xr:uid="{00000000-0005-0000-0000-00001E000000}"/>
    <cellStyle name="標準_146(1)(2)(3),147_R2_19 社会福祉・保険_1" xfId="31" xr:uid="{00000000-0005-0000-0000-00001F000000}"/>
    <cellStyle name="標準_R2_19 社会福祉・保険" xfId="32" xr:uid="{00000000-0005-0000-0000-000020000000}"/>
    <cellStyle name="標準_R2_19 社会福祉・保険_6" xfId="33" xr:uid="{00000000-0005-0000-0000-00002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01\&#20840;&#24193;&#20849;&#26377;\12&#65294;&#20225;&#30011;&#25391;&#33288;&#37096;\05&#65294;&#35519;&#26619;&#32113;&#35336;&#35506;\&#65296;&#65299;&#65294;&#35519;&#26619;&#12539;&#29031;&#20250;&#12418;&#12398;\&#20196;&#21644;&#65299;&#24180;&#29256;&#30476;&#21218;&#35201;&#35239;\&#24193;&#20869;&#20381;&#38972;\05-2&#38263;&#23551;&#31038;&#20250;&#35506;&#22269;&#20445;&#12539;&#21307;&#30274;&#25351;&#23566;&#23460;\&#26032;19-15%20&#22269;&#27665;&#20581;&#24247;&#20445;&#38522;&#12398;&#29366;&#27841;&#65293;&#31185;&#30446;&#21029;&#21454;&#25903;&#29366;&#27841;&#65288;&#24066;&#30010;&#2644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4県特会(新)"/>
      <sheetName val="表4市町村(新)"/>
      <sheetName val="表4data"/>
      <sheetName val="NB1_31"/>
      <sheetName val="NB1_32"/>
      <sheetName val="NB1_33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2018</v>
          </cell>
          <cell r="B2">
            <v>5</v>
          </cell>
          <cell r="C2" t="str">
            <v>秋田県</v>
          </cell>
          <cell r="D2">
            <v>0</v>
          </cell>
          <cell r="E2" t="str">
            <v>秋  田  県</v>
          </cell>
          <cell r="F2">
            <v>17649888342</v>
          </cell>
          <cell r="G2">
            <v>122568357</v>
          </cell>
          <cell r="H2">
            <v>17772456699</v>
          </cell>
          <cell r="I2">
            <v>5691704064</v>
          </cell>
          <cell r="J2">
            <v>50852216</v>
          </cell>
          <cell r="K2">
            <v>5742556280</v>
          </cell>
          <cell r="L2">
            <v>1893698610</v>
          </cell>
          <cell r="M2">
            <v>25408711589</v>
          </cell>
          <cell r="N2">
            <v>0</v>
          </cell>
          <cell r="O2">
            <v>25408711589</v>
          </cell>
          <cell r="P2">
            <v>17608575835</v>
          </cell>
          <cell r="Q2">
            <v>799794000</v>
          </cell>
          <cell r="R2">
            <v>48789000</v>
          </cell>
          <cell r="S2">
            <v>126514000</v>
          </cell>
          <cell r="T2">
            <v>0</v>
          </cell>
          <cell r="U2">
            <v>18583672835</v>
          </cell>
          <cell r="V2">
            <v>7207359000</v>
          </cell>
          <cell r="W2">
            <v>1507231000</v>
          </cell>
          <cell r="X2">
            <v>509358000</v>
          </cell>
          <cell r="Y2">
            <v>234708000</v>
          </cell>
          <cell r="Z2">
            <v>0</v>
          </cell>
          <cell r="AA2">
            <v>9458656000</v>
          </cell>
          <cell r="AB2">
            <v>28042328835</v>
          </cell>
          <cell r="AC2">
            <v>876569000</v>
          </cell>
          <cell r="AD2">
            <v>34721757119</v>
          </cell>
          <cell r="AE2">
            <v>95512150</v>
          </cell>
          <cell r="AF2">
            <v>128227000</v>
          </cell>
          <cell r="AG2">
            <v>5026178000</v>
          </cell>
          <cell r="AH2">
            <v>799794000</v>
          </cell>
          <cell r="AI2">
            <v>8825000</v>
          </cell>
          <cell r="AJ2">
            <v>0</v>
          </cell>
          <cell r="AK2">
            <v>0</v>
          </cell>
          <cell r="AL2">
            <v>5963024000</v>
          </cell>
          <cell r="AM2">
            <v>0</v>
          </cell>
          <cell r="AN2">
            <v>199224</v>
          </cell>
          <cell r="AO2">
            <v>95108101917</v>
          </cell>
          <cell r="AP2">
            <v>5691704064</v>
          </cell>
          <cell r="AQ2">
            <v>50852216</v>
          </cell>
          <cell r="AR2">
            <v>5742556280</v>
          </cell>
          <cell r="AS2">
            <v>5742556280</v>
          </cell>
          <cell r="AT2">
            <v>5742556280</v>
          </cell>
          <cell r="AU2">
            <v>3888670455</v>
          </cell>
          <cell r="AV2">
            <v>3888670455</v>
          </cell>
          <cell r="AW2">
            <v>1522214000</v>
          </cell>
          <cell r="AX2">
            <v>0</v>
          </cell>
          <cell r="AY2">
            <v>1522214000</v>
          </cell>
          <cell r="AZ2">
            <v>5410884455</v>
          </cell>
          <cell r="BA2">
            <v>71054524</v>
          </cell>
          <cell r="BB2">
            <v>1100167227</v>
          </cell>
          <cell r="BC2">
            <v>1100167227</v>
          </cell>
          <cell r="BD2">
            <v>12324662486</v>
          </cell>
          <cell r="BE2">
            <v>1893698610</v>
          </cell>
          <cell r="BF2">
            <v>1893698610</v>
          </cell>
          <cell r="BG2">
            <v>1893698610</v>
          </cell>
          <cell r="BH2">
            <v>1413797730</v>
          </cell>
          <cell r="BI2">
            <v>1413797730</v>
          </cell>
          <cell r="BJ2">
            <v>524273000</v>
          </cell>
          <cell r="BK2">
            <v>524273000</v>
          </cell>
          <cell r="BL2">
            <v>1938070730</v>
          </cell>
          <cell r="BM2">
            <v>397630611</v>
          </cell>
          <cell r="BN2">
            <v>397630611</v>
          </cell>
          <cell r="BO2">
            <v>4229399951</v>
          </cell>
          <cell r="BP2">
            <v>12817559</v>
          </cell>
          <cell r="BQ2">
            <v>75039915784</v>
          </cell>
          <cell r="BR2">
            <v>2887214000</v>
          </cell>
          <cell r="BS2">
            <v>77927129784</v>
          </cell>
          <cell r="BT2">
            <v>12223149697</v>
          </cell>
          <cell r="BU2">
            <v>930614</v>
          </cell>
          <cell r="BV2">
            <v>12224080311</v>
          </cell>
          <cell r="BW2">
            <v>51874847</v>
          </cell>
          <cell r="BX2">
            <v>835166</v>
          </cell>
          <cell r="BY2">
            <v>52710013</v>
          </cell>
          <cell r="BZ2">
            <v>4418117906</v>
          </cell>
          <cell r="CA2">
            <v>0</v>
          </cell>
          <cell r="CB2">
            <v>78744</v>
          </cell>
          <cell r="CC2">
            <v>78744</v>
          </cell>
          <cell r="CD2">
            <v>86965861</v>
          </cell>
          <cell r="CE2">
            <v>88325</v>
          </cell>
          <cell r="CF2">
            <v>87054186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1713000</v>
          </cell>
          <cell r="CN2">
            <v>94723701503</v>
          </cell>
          <cell r="CO2">
            <v>384400414</v>
          </cell>
          <cell r="CP2">
            <v>12223149697</v>
          </cell>
          <cell r="CQ2">
            <v>930614</v>
          </cell>
          <cell r="CR2">
            <v>12224080311</v>
          </cell>
          <cell r="CS2">
            <v>0</v>
          </cell>
          <cell r="CT2">
            <v>0</v>
          </cell>
          <cell r="CU2">
            <v>0</v>
          </cell>
          <cell r="CV2">
            <v>12224080311</v>
          </cell>
          <cell r="CW2">
            <v>100582175</v>
          </cell>
          <cell r="CX2">
            <v>4418117906</v>
          </cell>
          <cell r="CY2">
            <v>0</v>
          </cell>
          <cell r="CZ2">
            <v>0</v>
          </cell>
          <cell r="DA2">
            <v>4418117906</v>
          </cell>
          <cell r="DB2">
            <v>-188717955</v>
          </cell>
          <cell r="DC2">
            <v>1918893372</v>
          </cell>
          <cell r="DD2">
            <v>1918893372</v>
          </cell>
          <cell r="DE2">
            <v>0</v>
          </cell>
          <cell r="DF2">
            <v>0</v>
          </cell>
          <cell r="DG2">
            <v>97026995289</v>
          </cell>
          <cell r="DH2">
            <v>234902807</v>
          </cell>
          <cell r="DI2">
            <v>234902807</v>
          </cell>
          <cell r="DJ2">
            <v>0</v>
          </cell>
          <cell r="DK2">
            <v>0</v>
          </cell>
          <cell r="DL2">
            <v>94958604310</v>
          </cell>
          <cell r="DM2">
            <v>2068390979</v>
          </cell>
          <cell r="DN2">
            <v>2068390979</v>
          </cell>
          <cell r="DO2">
            <v>0</v>
          </cell>
          <cell r="DP2">
            <v>1953421643</v>
          </cell>
          <cell r="DQ2">
            <v>1918893372</v>
          </cell>
          <cell r="DR2">
            <v>234902807</v>
          </cell>
          <cell r="DS2">
            <v>0</v>
          </cell>
          <cell r="DT2">
            <v>0</v>
          </cell>
          <cell r="DU2">
            <v>0</v>
          </cell>
          <cell r="DV2">
            <v>269431078</v>
          </cell>
          <cell r="DW2">
            <v>1953421643</v>
          </cell>
          <cell r="DX2">
            <v>1918893372</v>
          </cell>
          <cell r="DY2">
            <v>234902807</v>
          </cell>
          <cell r="DZ2">
            <v>0</v>
          </cell>
          <cell r="EA2">
            <v>0</v>
          </cell>
          <cell r="EB2">
            <v>0</v>
          </cell>
          <cell r="EC2">
            <v>269431078</v>
          </cell>
          <cell r="ED2">
            <v>269431078</v>
          </cell>
          <cell r="EE2">
            <v>269431078</v>
          </cell>
          <cell r="EF2">
            <v>2068390979</v>
          </cell>
          <cell r="EG2">
            <v>0</v>
          </cell>
          <cell r="EH2">
            <v>0</v>
          </cell>
          <cell r="EI2">
            <v>0</v>
          </cell>
          <cell r="EJ2">
            <v>2337822057</v>
          </cell>
          <cell r="EK2">
            <v>0</v>
          </cell>
          <cell r="EL2">
            <v>0</v>
          </cell>
          <cell r="EM2">
            <v>0</v>
          </cell>
          <cell r="EN2">
            <v>2337822057</v>
          </cell>
          <cell r="EO2">
            <v>25235291016</v>
          </cell>
          <cell r="EP2">
            <v>25235291016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25235291016</v>
          </cell>
          <cell r="EX2">
            <v>25235291016</v>
          </cell>
          <cell r="EY2">
            <v>0</v>
          </cell>
          <cell r="EZ2">
            <v>0</v>
          </cell>
          <cell r="FA2">
            <v>12224080311</v>
          </cell>
          <cell r="FB2">
            <v>12224080311</v>
          </cell>
          <cell r="FC2">
            <v>0</v>
          </cell>
          <cell r="FD2">
            <v>52710013</v>
          </cell>
          <cell r="FE2">
            <v>52710013</v>
          </cell>
          <cell r="FF2">
            <v>0</v>
          </cell>
          <cell r="FG2">
            <v>4418117906</v>
          </cell>
          <cell r="FH2">
            <v>4418117906</v>
          </cell>
          <cell r="FI2">
            <v>0</v>
          </cell>
          <cell r="FJ2">
            <v>78744</v>
          </cell>
          <cell r="FK2">
            <v>78744</v>
          </cell>
          <cell r="FL2">
            <v>0</v>
          </cell>
          <cell r="FM2">
            <v>5.98</v>
          </cell>
          <cell r="FN2">
            <v>34002</v>
          </cell>
          <cell r="FO2">
            <v>2.5300000000000002</v>
          </cell>
          <cell r="FP2">
            <v>14310</v>
          </cell>
          <cell r="FQ2">
            <v>1.9300000000000002</v>
          </cell>
          <cell r="FR2">
            <v>14416</v>
          </cell>
          <cell r="FS2">
            <v>100</v>
          </cell>
          <cell r="FT2">
            <v>0</v>
          </cell>
          <cell r="FU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D49"/>
  <sheetViews>
    <sheetView showGridLines="0" tabSelected="1" view="pageBreakPreview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/>
  <cols>
    <col min="1" max="1" width="32.625" style="1" customWidth="1"/>
    <col min="2" max="4" width="18.625" style="1" customWidth="1"/>
    <col min="5" max="5" width="9" style="1" customWidth="1"/>
    <col min="6" max="16384" width="9" style="1"/>
  </cols>
  <sheetData>
    <row r="1" spans="1:4" ht="20.100000000000001" customHeight="1">
      <c r="A1" s="2" t="s">
        <v>465</v>
      </c>
      <c r="D1" s="19" t="s">
        <v>0</v>
      </c>
    </row>
    <row r="2" spans="1:4" ht="27" customHeight="1">
      <c r="A2" s="3" t="s">
        <v>69</v>
      </c>
      <c r="B2" s="11" t="s">
        <v>279</v>
      </c>
      <c r="C2" s="11" t="s">
        <v>542</v>
      </c>
      <c r="D2" s="11" t="s">
        <v>567</v>
      </c>
    </row>
    <row r="3" spans="1:4" ht="27" customHeight="1">
      <c r="A3" s="4" t="s">
        <v>353</v>
      </c>
      <c r="B3" s="12">
        <v>939.16666666666663</v>
      </c>
      <c r="C3" s="16">
        <v>938.91666666666674</v>
      </c>
      <c r="D3" s="16">
        <v>863.33333333333326</v>
      </c>
    </row>
    <row r="4" spans="1:4" ht="27" customHeight="1">
      <c r="A4" s="5" t="s">
        <v>236</v>
      </c>
      <c r="B4" s="13">
        <v>246.41666666666666</v>
      </c>
      <c r="C4" s="17">
        <v>232.66666666666666</v>
      </c>
      <c r="D4" s="17">
        <v>213</v>
      </c>
    </row>
    <row r="5" spans="1:4" ht="27" customHeight="1">
      <c r="A5" s="6" t="s">
        <v>354</v>
      </c>
      <c r="B5" s="13">
        <v>9819.8333333333339</v>
      </c>
      <c r="C5" s="17">
        <v>9666.0833333333339</v>
      </c>
      <c r="D5" s="17">
        <v>9572.5833333333339</v>
      </c>
    </row>
    <row r="6" spans="1:4" ht="27" customHeight="1">
      <c r="A6" s="7" t="s">
        <v>355</v>
      </c>
      <c r="B6" s="13">
        <v>11005.416666666668</v>
      </c>
      <c r="C6" s="17">
        <v>10837.666666666666</v>
      </c>
      <c r="D6" s="17">
        <v>10648.916666666668</v>
      </c>
    </row>
    <row r="7" spans="1:4" ht="27" customHeight="1">
      <c r="A7" s="6" t="s">
        <v>464</v>
      </c>
      <c r="B7" s="13">
        <v>30.833333333333332</v>
      </c>
      <c r="C7" s="17">
        <v>18.416666666666668</v>
      </c>
      <c r="D7" s="17">
        <v>21.833333333333332</v>
      </c>
    </row>
    <row r="8" spans="1:4" ht="27" customHeight="1">
      <c r="A8" s="8" t="s">
        <v>154</v>
      </c>
      <c r="B8" s="14">
        <v>11036.250000000002</v>
      </c>
      <c r="C8" s="18">
        <v>10856.083333333334</v>
      </c>
      <c r="D8" s="18">
        <v>10670.750000000002</v>
      </c>
    </row>
    <row r="9" spans="1:4" ht="15" customHeight="1">
      <c r="A9" s="9" t="s">
        <v>291</v>
      </c>
      <c r="B9" s="15"/>
      <c r="C9" s="15"/>
      <c r="D9" s="15"/>
    </row>
    <row r="10" spans="1:4" ht="15" customHeight="1">
      <c r="A10" s="622"/>
      <c r="B10" s="622"/>
      <c r="C10" s="622"/>
      <c r="D10" s="622"/>
    </row>
    <row r="11" spans="1:4" ht="15.75" customHeight="1">
      <c r="A11" s="10"/>
      <c r="B11" s="10"/>
    </row>
    <row r="12" spans="1:4" ht="15.75" customHeight="1">
      <c r="A12" s="10"/>
      <c r="B12" s="10"/>
    </row>
    <row r="13" spans="1:4" ht="15.75" customHeight="1">
      <c r="A13" s="10"/>
      <c r="B13" s="10"/>
    </row>
    <row r="14" spans="1:4" ht="15.75" customHeight="1">
      <c r="A14" s="10"/>
      <c r="B14" s="10"/>
    </row>
    <row r="15" spans="1:4" ht="15.75" customHeight="1">
      <c r="A15" s="10"/>
      <c r="B15" s="10"/>
    </row>
    <row r="16" spans="1:4" ht="15.75" customHeight="1">
      <c r="A16" s="10"/>
      <c r="B16" s="10"/>
    </row>
    <row r="17" spans="1:2" ht="15.75" customHeight="1">
      <c r="A17" s="10"/>
      <c r="B17" s="10"/>
    </row>
    <row r="18" spans="1:2" ht="15.75" customHeight="1">
      <c r="A18" s="10"/>
      <c r="B18" s="10"/>
    </row>
    <row r="19" spans="1:2" ht="15.75" customHeight="1">
      <c r="A19" s="10"/>
      <c r="B19" s="10"/>
    </row>
    <row r="20" spans="1:2" ht="15.75" customHeight="1">
      <c r="A20" s="10"/>
      <c r="B20" s="10"/>
    </row>
    <row r="21" spans="1:2" ht="15.75" customHeight="1">
      <c r="A21" s="10"/>
      <c r="B21" s="10"/>
    </row>
    <row r="22" spans="1:2" ht="15.75" customHeight="1">
      <c r="A22" s="10"/>
      <c r="B22" s="10"/>
    </row>
    <row r="23" spans="1:2" ht="15.75" customHeight="1">
      <c r="A23" s="10"/>
      <c r="B23" s="10"/>
    </row>
    <row r="24" spans="1:2" ht="15.75" customHeight="1">
      <c r="A24" s="10"/>
      <c r="B24" s="10"/>
    </row>
    <row r="25" spans="1:2" ht="15.75" customHeight="1">
      <c r="A25" s="10"/>
      <c r="B25" s="10"/>
    </row>
    <row r="26" spans="1:2" ht="15.75" customHeight="1">
      <c r="A26" s="10"/>
      <c r="B26" s="10"/>
    </row>
    <row r="27" spans="1:2" ht="15.75" customHeight="1">
      <c r="A27" s="10"/>
      <c r="B27" s="10"/>
    </row>
    <row r="28" spans="1:2" ht="15.75" customHeight="1">
      <c r="A28" s="10"/>
      <c r="B28" s="10"/>
    </row>
    <row r="29" spans="1:2" ht="15.75" customHeight="1">
      <c r="A29" s="10"/>
      <c r="B29" s="10"/>
    </row>
    <row r="30" spans="1:2" ht="15.75" customHeight="1">
      <c r="A30" s="10"/>
      <c r="B30" s="10"/>
    </row>
    <row r="31" spans="1:2" ht="15.75" customHeight="1">
      <c r="A31" s="10"/>
      <c r="B31" s="10"/>
    </row>
    <row r="32" spans="1:2" ht="15.75" customHeight="1">
      <c r="A32" s="10"/>
      <c r="B32" s="10"/>
    </row>
    <row r="33" spans="1:2" ht="15.75" customHeight="1">
      <c r="A33" s="10"/>
      <c r="B33" s="10"/>
    </row>
    <row r="34" spans="1:2" ht="15.75" customHeight="1">
      <c r="A34" s="10"/>
      <c r="B34" s="10"/>
    </row>
    <row r="35" spans="1:2" ht="15.75" customHeight="1">
      <c r="A35" s="10"/>
      <c r="B35" s="10"/>
    </row>
    <row r="36" spans="1:2" ht="15.75" customHeight="1">
      <c r="A36" s="10"/>
      <c r="B36" s="10"/>
    </row>
    <row r="37" spans="1:2" ht="15.75" customHeight="1">
      <c r="A37" s="10"/>
      <c r="B37" s="10"/>
    </row>
    <row r="38" spans="1:2" ht="15.75" customHeight="1">
      <c r="A38" s="10"/>
      <c r="B38" s="10"/>
    </row>
    <row r="39" spans="1:2" ht="15.75" customHeight="1">
      <c r="A39" s="10"/>
      <c r="B39" s="10"/>
    </row>
    <row r="40" spans="1:2" ht="15.75" customHeight="1">
      <c r="A40" s="10"/>
      <c r="B40" s="10"/>
    </row>
    <row r="41" spans="1:2" ht="15.75" customHeight="1">
      <c r="A41" s="10"/>
      <c r="B41" s="10"/>
    </row>
    <row r="42" spans="1:2" ht="15.75" customHeight="1">
      <c r="A42" s="10"/>
      <c r="B42" s="10"/>
    </row>
    <row r="43" spans="1:2" ht="15.75" customHeight="1">
      <c r="A43" s="10"/>
      <c r="B43" s="10"/>
    </row>
    <row r="44" spans="1:2" ht="15.75" customHeight="1">
      <c r="A44" s="10"/>
      <c r="B44" s="10"/>
    </row>
    <row r="45" spans="1:2" ht="15.75" customHeight="1">
      <c r="A45" s="10"/>
      <c r="B45" s="10"/>
    </row>
    <row r="46" spans="1:2" ht="15.75" customHeight="1">
      <c r="A46" s="10"/>
      <c r="B46" s="10"/>
    </row>
    <row r="47" spans="1:2" ht="15.75" customHeight="1">
      <c r="A47" s="10"/>
      <c r="B47" s="10"/>
    </row>
    <row r="48" spans="1:2" ht="15.75" customHeight="1">
      <c r="A48" s="10"/>
      <c r="B48" s="10"/>
    </row>
    <row r="49" spans="1:1" ht="15.75" customHeight="1">
      <c r="A49" s="10"/>
    </row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E69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1" customHeight="1"/>
  <cols>
    <col min="1" max="1" width="16.625" style="1" customWidth="1"/>
    <col min="2" max="2" width="16.625" style="20" customWidth="1"/>
    <col min="3" max="5" width="18.625" style="1" customWidth="1"/>
    <col min="6" max="6" width="16.375" style="1" customWidth="1"/>
    <col min="7" max="7" width="12.25" style="1" customWidth="1"/>
    <col min="8" max="13" width="9" style="1" customWidth="1"/>
    <col min="14" max="14" width="9.125" style="1" bestFit="1" customWidth="1"/>
    <col min="15" max="255" width="9" style="1" customWidth="1"/>
    <col min="256" max="256" width="7.625" style="1" customWidth="1"/>
    <col min="257" max="257" width="9.625" style="1" customWidth="1"/>
    <col min="258" max="260" width="10.25" style="1" bestFit="1" customWidth="1"/>
    <col min="261" max="261" width="9" style="1" customWidth="1"/>
    <col min="262" max="262" width="4" style="1" customWidth="1"/>
    <col min="263" max="511" width="9" style="1" customWidth="1"/>
    <col min="512" max="512" width="7.625" style="1" customWidth="1"/>
    <col min="513" max="513" width="9.625" style="1" customWidth="1"/>
    <col min="514" max="516" width="10.25" style="1" bestFit="1" customWidth="1"/>
    <col min="517" max="517" width="9" style="1" customWidth="1"/>
    <col min="518" max="518" width="4" style="1" customWidth="1"/>
    <col min="519" max="767" width="9" style="1" customWidth="1"/>
    <col min="768" max="768" width="7.625" style="1" customWidth="1"/>
    <col min="769" max="769" width="9.625" style="1" customWidth="1"/>
    <col min="770" max="772" width="10.25" style="1" bestFit="1" customWidth="1"/>
    <col min="773" max="773" width="9" style="1" customWidth="1"/>
    <col min="774" max="774" width="4" style="1" customWidth="1"/>
    <col min="775" max="1023" width="9" style="1" customWidth="1"/>
    <col min="1024" max="1024" width="7.625" style="1" customWidth="1"/>
    <col min="1025" max="1025" width="9.625" style="1" customWidth="1"/>
    <col min="1026" max="1028" width="10.25" style="1" bestFit="1" customWidth="1"/>
    <col min="1029" max="1029" width="9" style="1" customWidth="1"/>
    <col min="1030" max="1030" width="4" style="1" customWidth="1"/>
    <col min="1031" max="1279" width="9" style="1" customWidth="1"/>
    <col min="1280" max="1280" width="7.625" style="1" customWidth="1"/>
    <col min="1281" max="1281" width="9.625" style="1" customWidth="1"/>
    <col min="1282" max="1284" width="10.25" style="1" bestFit="1" customWidth="1"/>
    <col min="1285" max="1285" width="9" style="1" customWidth="1"/>
    <col min="1286" max="1286" width="4" style="1" customWidth="1"/>
    <col min="1287" max="1535" width="9" style="1" customWidth="1"/>
    <col min="1536" max="1536" width="7.625" style="1" customWidth="1"/>
    <col min="1537" max="1537" width="9.625" style="1" customWidth="1"/>
    <col min="1538" max="1540" width="10.25" style="1" bestFit="1" customWidth="1"/>
    <col min="1541" max="1541" width="9" style="1" customWidth="1"/>
    <col min="1542" max="1542" width="4" style="1" customWidth="1"/>
    <col min="1543" max="1791" width="9" style="1" customWidth="1"/>
    <col min="1792" max="1792" width="7.625" style="1" customWidth="1"/>
    <col min="1793" max="1793" width="9.625" style="1" customWidth="1"/>
    <col min="1794" max="1796" width="10.25" style="1" bestFit="1" customWidth="1"/>
    <col min="1797" max="1797" width="9" style="1" customWidth="1"/>
    <col min="1798" max="1798" width="4" style="1" customWidth="1"/>
    <col min="1799" max="2047" width="9" style="1" customWidth="1"/>
    <col min="2048" max="2048" width="7.625" style="1" customWidth="1"/>
    <col min="2049" max="2049" width="9.625" style="1" customWidth="1"/>
    <col min="2050" max="2052" width="10.25" style="1" bestFit="1" customWidth="1"/>
    <col min="2053" max="2053" width="9" style="1" customWidth="1"/>
    <col min="2054" max="2054" width="4" style="1" customWidth="1"/>
    <col min="2055" max="2303" width="9" style="1" customWidth="1"/>
    <col min="2304" max="2304" width="7.625" style="1" customWidth="1"/>
    <col min="2305" max="2305" width="9.625" style="1" customWidth="1"/>
    <col min="2306" max="2308" width="10.25" style="1" bestFit="1" customWidth="1"/>
    <col min="2309" max="2309" width="9" style="1" customWidth="1"/>
    <col min="2310" max="2310" width="4" style="1" customWidth="1"/>
    <col min="2311" max="2559" width="9" style="1" customWidth="1"/>
    <col min="2560" max="2560" width="7.625" style="1" customWidth="1"/>
    <col min="2561" max="2561" width="9.625" style="1" customWidth="1"/>
    <col min="2562" max="2564" width="10.25" style="1" bestFit="1" customWidth="1"/>
    <col min="2565" max="2565" width="9" style="1" customWidth="1"/>
    <col min="2566" max="2566" width="4" style="1" customWidth="1"/>
    <col min="2567" max="2815" width="9" style="1" customWidth="1"/>
    <col min="2816" max="2816" width="7.625" style="1" customWidth="1"/>
    <col min="2817" max="2817" width="9.625" style="1" customWidth="1"/>
    <col min="2818" max="2820" width="10.25" style="1" bestFit="1" customWidth="1"/>
    <col min="2821" max="2821" width="9" style="1" customWidth="1"/>
    <col min="2822" max="2822" width="4" style="1" customWidth="1"/>
    <col min="2823" max="3071" width="9" style="1" customWidth="1"/>
    <col min="3072" max="3072" width="7.625" style="1" customWidth="1"/>
    <col min="3073" max="3073" width="9.625" style="1" customWidth="1"/>
    <col min="3074" max="3076" width="10.25" style="1" bestFit="1" customWidth="1"/>
    <col min="3077" max="3077" width="9" style="1" customWidth="1"/>
    <col min="3078" max="3078" width="4" style="1" customWidth="1"/>
    <col min="3079" max="3327" width="9" style="1" customWidth="1"/>
    <col min="3328" max="3328" width="7.625" style="1" customWidth="1"/>
    <col min="3329" max="3329" width="9.625" style="1" customWidth="1"/>
    <col min="3330" max="3332" width="10.25" style="1" bestFit="1" customWidth="1"/>
    <col min="3333" max="3333" width="9" style="1" customWidth="1"/>
    <col min="3334" max="3334" width="4" style="1" customWidth="1"/>
    <col min="3335" max="3583" width="9" style="1" customWidth="1"/>
    <col min="3584" max="3584" width="7.625" style="1" customWidth="1"/>
    <col min="3585" max="3585" width="9.625" style="1" customWidth="1"/>
    <col min="3586" max="3588" width="10.25" style="1" bestFit="1" customWidth="1"/>
    <col min="3589" max="3589" width="9" style="1" customWidth="1"/>
    <col min="3590" max="3590" width="4" style="1" customWidth="1"/>
    <col min="3591" max="3839" width="9" style="1" customWidth="1"/>
    <col min="3840" max="3840" width="7.625" style="1" customWidth="1"/>
    <col min="3841" max="3841" width="9.625" style="1" customWidth="1"/>
    <col min="3842" max="3844" width="10.25" style="1" bestFit="1" customWidth="1"/>
    <col min="3845" max="3845" width="9" style="1" customWidth="1"/>
    <col min="3846" max="3846" width="4" style="1" customWidth="1"/>
    <col min="3847" max="4095" width="9" style="1" customWidth="1"/>
    <col min="4096" max="4096" width="7.625" style="1" customWidth="1"/>
    <col min="4097" max="4097" width="9.625" style="1" customWidth="1"/>
    <col min="4098" max="4100" width="10.25" style="1" bestFit="1" customWidth="1"/>
    <col min="4101" max="4101" width="9" style="1" customWidth="1"/>
    <col min="4102" max="4102" width="4" style="1" customWidth="1"/>
    <col min="4103" max="4351" width="9" style="1" customWidth="1"/>
    <col min="4352" max="4352" width="7.625" style="1" customWidth="1"/>
    <col min="4353" max="4353" width="9.625" style="1" customWidth="1"/>
    <col min="4354" max="4356" width="10.25" style="1" bestFit="1" customWidth="1"/>
    <col min="4357" max="4357" width="9" style="1" customWidth="1"/>
    <col min="4358" max="4358" width="4" style="1" customWidth="1"/>
    <col min="4359" max="4607" width="9" style="1" customWidth="1"/>
    <col min="4608" max="4608" width="7.625" style="1" customWidth="1"/>
    <col min="4609" max="4609" width="9.625" style="1" customWidth="1"/>
    <col min="4610" max="4612" width="10.25" style="1" bestFit="1" customWidth="1"/>
    <col min="4613" max="4613" width="9" style="1" customWidth="1"/>
    <col min="4614" max="4614" width="4" style="1" customWidth="1"/>
    <col min="4615" max="4863" width="9" style="1" customWidth="1"/>
    <col min="4864" max="4864" width="7.625" style="1" customWidth="1"/>
    <col min="4865" max="4865" width="9.625" style="1" customWidth="1"/>
    <col min="4866" max="4868" width="10.25" style="1" bestFit="1" customWidth="1"/>
    <col min="4869" max="4869" width="9" style="1" customWidth="1"/>
    <col min="4870" max="4870" width="4" style="1" customWidth="1"/>
    <col min="4871" max="5119" width="9" style="1" customWidth="1"/>
    <col min="5120" max="5120" width="7.625" style="1" customWidth="1"/>
    <col min="5121" max="5121" width="9.625" style="1" customWidth="1"/>
    <col min="5122" max="5124" width="10.25" style="1" bestFit="1" customWidth="1"/>
    <col min="5125" max="5125" width="9" style="1" customWidth="1"/>
    <col min="5126" max="5126" width="4" style="1" customWidth="1"/>
    <col min="5127" max="5375" width="9" style="1" customWidth="1"/>
    <col min="5376" max="5376" width="7.625" style="1" customWidth="1"/>
    <col min="5377" max="5377" width="9.625" style="1" customWidth="1"/>
    <col min="5378" max="5380" width="10.25" style="1" bestFit="1" customWidth="1"/>
    <col min="5381" max="5381" width="9" style="1" customWidth="1"/>
    <col min="5382" max="5382" width="4" style="1" customWidth="1"/>
    <col min="5383" max="5631" width="9" style="1" customWidth="1"/>
    <col min="5632" max="5632" width="7.625" style="1" customWidth="1"/>
    <col min="5633" max="5633" width="9.625" style="1" customWidth="1"/>
    <col min="5634" max="5636" width="10.25" style="1" bestFit="1" customWidth="1"/>
    <col min="5637" max="5637" width="9" style="1" customWidth="1"/>
    <col min="5638" max="5638" width="4" style="1" customWidth="1"/>
    <col min="5639" max="5887" width="9" style="1" customWidth="1"/>
    <col min="5888" max="5888" width="7.625" style="1" customWidth="1"/>
    <col min="5889" max="5889" width="9.625" style="1" customWidth="1"/>
    <col min="5890" max="5892" width="10.25" style="1" bestFit="1" customWidth="1"/>
    <col min="5893" max="5893" width="9" style="1" customWidth="1"/>
    <col min="5894" max="5894" width="4" style="1" customWidth="1"/>
    <col min="5895" max="6143" width="9" style="1" customWidth="1"/>
    <col min="6144" max="6144" width="7.625" style="1" customWidth="1"/>
    <col min="6145" max="6145" width="9.625" style="1" customWidth="1"/>
    <col min="6146" max="6148" width="10.25" style="1" bestFit="1" customWidth="1"/>
    <col min="6149" max="6149" width="9" style="1" customWidth="1"/>
    <col min="6150" max="6150" width="4" style="1" customWidth="1"/>
    <col min="6151" max="6399" width="9" style="1" customWidth="1"/>
    <col min="6400" max="6400" width="7.625" style="1" customWidth="1"/>
    <col min="6401" max="6401" width="9.625" style="1" customWidth="1"/>
    <col min="6402" max="6404" width="10.25" style="1" bestFit="1" customWidth="1"/>
    <col min="6405" max="6405" width="9" style="1" customWidth="1"/>
    <col min="6406" max="6406" width="4" style="1" customWidth="1"/>
    <col min="6407" max="6655" width="9" style="1" customWidth="1"/>
    <col min="6656" max="6656" width="7.625" style="1" customWidth="1"/>
    <col min="6657" max="6657" width="9.625" style="1" customWidth="1"/>
    <col min="6658" max="6660" width="10.25" style="1" bestFit="1" customWidth="1"/>
    <col min="6661" max="6661" width="9" style="1" customWidth="1"/>
    <col min="6662" max="6662" width="4" style="1" customWidth="1"/>
    <col min="6663" max="6911" width="9" style="1" customWidth="1"/>
    <col min="6912" max="6912" width="7.625" style="1" customWidth="1"/>
    <col min="6913" max="6913" width="9.625" style="1" customWidth="1"/>
    <col min="6914" max="6916" width="10.25" style="1" bestFit="1" customWidth="1"/>
    <col min="6917" max="6917" width="9" style="1" customWidth="1"/>
    <col min="6918" max="6918" width="4" style="1" customWidth="1"/>
    <col min="6919" max="7167" width="9" style="1" customWidth="1"/>
    <col min="7168" max="7168" width="7.625" style="1" customWidth="1"/>
    <col min="7169" max="7169" width="9.625" style="1" customWidth="1"/>
    <col min="7170" max="7172" width="10.25" style="1" bestFit="1" customWidth="1"/>
    <col min="7173" max="7173" width="9" style="1" customWidth="1"/>
    <col min="7174" max="7174" width="4" style="1" customWidth="1"/>
    <col min="7175" max="7423" width="9" style="1" customWidth="1"/>
    <col min="7424" max="7424" width="7.625" style="1" customWidth="1"/>
    <col min="7425" max="7425" width="9.625" style="1" customWidth="1"/>
    <col min="7426" max="7428" width="10.25" style="1" bestFit="1" customWidth="1"/>
    <col min="7429" max="7429" width="9" style="1" customWidth="1"/>
    <col min="7430" max="7430" width="4" style="1" customWidth="1"/>
    <col min="7431" max="7679" width="9" style="1" customWidth="1"/>
    <col min="7680" max="7680" width="7.625" style="1" customWidth="1"/>
    <col min="7681" max="7681" width="9.625" style="1" customWidth="1"/>
    <col min="7682" max="7684" width="10.25" style="1" bestFit="1" customWidth="1"/>
    <col min="7685" max="7685" width="9" style="1" customWidth="1"/>
    <col min="7686" max="7686" width="4" style="1" customWidth="1"/>
    <col min="7687" max="7935" width="9" style="1" customWidth="1"/>
    <col min="7936" max="7936" width="7.625" style="1" customWidth="1"/>
    <col min="7937" max="7937" width="9.625" style="1" customWidth="1"/>
    <col min="7938" max="7940" width="10.25" style="1" bestFit="1" customWidth="1"/>
    <col min="7941" max="7941" width="9" style="1" customWidth="1"/>
    <col min="7942" max="7942" width="4" style="1" customWidth="1"/>
    <col min="7943" max="8191" width="9" style="1" customWidth="1"/>
    <col min="8192" max="8192" width="7.625" style="1" customWidth="1"/>
    <col min="8193" max="8193" width="9.625" style="1" customWidth="1"/>
    <col min="8194" max="8196" width="10.25" style="1" bestFit="1" customWidth="1"/>
    <col min="8197" max="8197" width="9" style="1" customWidth="1"/>
    <col min="8198" max="8198" width="4" style="1" customWidth="1"/>
    <col min="8199" max="8447" width="9" style="1" customWidth="1"/>
    <col min="8448" max="8448" width="7.625" style="1" customWidth="1"/>
    <col min="8449" max="8449" width="9.625" style="1" customWidth="1"/>
    <col min="8450" max="8452" width="10.25" style="1" bestFit="1" customWidth="1"/>
    <col min="8453" max="8453" width="9" style="1" customWidth="1"/>
    <col min="8454" max="8454" width="4" style="1" customWidth="1"/>
    <col min="8455" max="8703" width="9" style="1" customWidth="1"/>
    <col min="8704" max="8704" width="7.625" style="1" customWidth="1"/>
    <col min="8705" max="8705" width="9.625" style="1" customWidth="1"/>
    <col min="8706" max="8708" width="10.25" style="1" bestFit="1" customWidth="1"/>
    <col min="8709" max="8709" width="9" style="1" customWidth="1"/>
    <col min="8710" max="8710" width="4" style="1" customWidth="1"/>
    <col min="8711" max="8959" width="9" style="1" customWidth="1"/>
    <col min="8960" max="8960" width="7.625" style="1" customWidth="1"/>
    <col min="8961" max="8961" width="9.625" style="1" customWidth="1"/>
    <col min="8962" max="8964" width="10.25" style="1" bestFit="1" customWidth="1"/>
    <col min="8965" max="8965" width="9" style="1" customWidth="1"/>
    <col min="8966" max="8966" width="4" style="1" customWidth="1"/>
    <col min="8967" max="9215" width="9" style="1" customWidth="1"/>
    <col min="9216" max="9216" width="7.625" style="1" customWidth="1"/>
    <col min="9217" max="9217" width="9.625" style="1" customWidth="1"/>
    <col min="9218" max="9220" width="10.25" style="1" bestFit="1" customWidth="1"/>
    <col min="9221" max="9221" width="9" style="1" customWidth="1"/>
    <col min="9222" max="9222" width="4" style="1" customWidth="1"/>
    <col min="9223" max="9471" width="9" style="1" customWidth="1"/>
    <col min="9472" max="9472" width="7.625" style="1" customWidth="1"/>
    <col min="9473" max="9473" width="9.625" style="1" customWidth="1"/>
    <col min="9474" max="9476" width="10.25" style="1" bestFit="1" customWidth="1"/>
    <col min="9477" max="9477" width="9" style="1" customWidth="1"/>
    <col min="9478" max="9478" width="4" style="1" customWidth="1"/>
    <col min="9479" max="9727" width="9" style="1" customWidth="1"/>
    <col min="9728" max="9728" width="7.625" style="1" customWidth="1"/>
    <col min="9729" max="9729" width="9.625" style="1" customWidth="1"/>
    <col min="9730" max="9732" width="10.25" style="1" bestFit="1" customWidth="1"/>
    <col min="9733" max="9733" width="9" style="1" customWidth="1"/>
    <col min="9734" max="9734" width="4" style="1" customWidth="1"/>
    <col min="9735" max="9983" width="9" style="1" customWidth="1"/>
    <col min="9984" max="9984" width="7.625" style="1" customWidth="1"/>
    <col min="9985" max="9985" width="9.625" style="1" customWidth="1"/>
    <col min="9986" max="9988" width="10.25" style="1" bestFit="1" customWidth="1"/>
    <col min="9989" max="9989" width="9" style="1" customWidth="1"/>
    <col min="9990" max="9990" width="4" style="1" customWidth="1"/>
    <col min="9991" max="10239" width="9" style="1" customWidth="1"/>
    <col min="10240" max="10240" width="7.625" style="1" customWidth="1"/>
    <col min="10241" max="10241" width="9.625" style="1" customWidth="1"/>
    <col min="10242" max="10244" width="10.25" style="1" bestFit="1" customWidth="1"/>
    <col min="10245" max="10245" width="9" style="1" customWidth="1"/>
    <col min="10246" max="10246" width="4" style="1" customWidth="1"/>
    <col min="10247" max="10495" width="9" style="1" customWidth="1"/>
    <col min="10496" max="10496" width="7.625" style="1" customWidth="1"/>
    <col min="10497" max="10497" width="9.625" style="1" customWidth="1"/>
    <col min="10498" max="10500" width="10.25" style="1" bestFit="1" customWidth="1"/>
    <col min="10501" max="10501" width="9" style="1" customWidth="1"/>
    <col min="10502" max="10502" width="4" style="1" customWidth="1"/>
    <col min="10503" max="10751" width="9" style="1" customWidth="1"/>
    <col min="10752" max="10752" width="7.625" style="1" customWidth="1"/>
    <col min="10753" max="10753" width="9.625" style="1" customWidth="1"/>
    <col min="10754" max="10756" width="10.25" style="1" bestFit="1" customWidth="1"/>
    <col min="10757" max="10757" width="9" style="1" customWidth="1"/>
    <col min="10758" max="10758" width="4" style="1" customWidth="1"/>
    <col min="10759" max="11007" width="9" style="1" customWidth="1"/>
    <col min="11008" max="11008" width="7.625" style="1" customWidth="1"/>
    <col min="11009" max="11009" width="9.625" style="1" customWidth="1"/>
    <col min="11010" max="11012" width="10.25" style="1" bestFit="1" customWidth="1"/>
    <col min="11013" max="11013" width="9" style="1" customWidth="1"/>
    <col min="11014" max="11014" width="4" style="1" customWidth="1"/>
    <col min="11015" max="11263" width="9" style="1" customWidth="1"/>
    <col min="11264" max="11264" width="7.625" style="1" customWidth="1"/>
    <col min="11265" max="11265" width="9.625" style="1" customWidth="1"/>
    <col min="11266" max="11268" width="10.25" style="1" bestFit="1" customWidth="1"/>
    <col min="11269" max="11269" width="9" style="1" customWidth="1"/>
    <col min="11270" max="11270" width="4" style="1" customWidth="1"/>
    <col min="11271" max="11519" width="9" style="1" customWidth="1"/>
    <col min="11520" max="11520" width="7.625" style="1" customWidth="1"/>
    <col min="11521" max="11521" width="9.625" style="1" customWidth="1"/>
    <col min="11522" max="11524" width="10.25" style="1" bestFit="1" customWidth="1"/>
    <col min="11525" max="11525" width="9" style="1" customWidth="1"/>
    <col min="11526" max="11526" width="4" style="1" customWidth="1"/>
    <col min="11527" max="11775" width="9" style="1" customWidth="1"/>
    <col min="11776" max="11776" width="7.625" style="1" customWidth="1"/>
    <col min="11777" max="11777" width="9.625" style="1" customWidth="1"/>
    <col min="11778" max="11780" width="10.25" style="1" bestFit="1" customWidth="1"/>
    <col min="11781" max="11781" width="9" style="1" customWidth="1"/>
    <col min="11782" max="11782" width="4" style="1" customWidth="1"/>
    <col min="11783" max="12031" width="9" style="1" customWidth="1"/>
    <col min="12032" max="12032" width="7.625" style="1" customWidth="1"/>
    <col min="12033" max="12033" width="9.625" style="1" customWidth="1"/>
    <col min="12034" max="12036" width="10.25" style="1" bestFit="1" customWidth="1"/>
    <col min="12037" max="12037" width="9" style="1" customWidth="1"/>
    <col min="12038" max="12038" width="4" style="1" customWidth="1"/>
    <col min="12039" max="12287" width="9" style="1" customWidth="1"/>
    <col min="12288" max="12288" width="7.625" style="1" customWidth="1"/>
    <col min="12289" max="12289" width="9.625" style="1" customWidth="1"/>
    <col min="12290" max="12292" width="10.25" style="1" bestFit="1" customWidth="1"/>
    <col min="12293" max="12293" width="9" style="1" customWidth="1"/>
    <col min="12294" max="12294" width="4" style="1" customWidth="1"/>
    <col min="12295" max="12543" width="9" style="1" customWidth="1"/>
    <col min="12544" max="12544" width="7.625" style="1" customWidth="1"/>
    <col min="12545" max="12545" width="9.625" style="1" customWidth="1"/>
    <col min="12546" max="12548" width="10.25" style="1" bestFit="1" customWidth="1"/>
    <col min="12549" max="12549" width="9" style="1" customWidth="1"/>
    <col min="12550" max="12550" width="4" style="1" customWidth="1"/>
    <col min="12551" max="12799" width="9" style="1" customWidth="1"/>
    <col min="12800" max="12800" width="7.625" style="1" customWidth="1"/>
    <col min="12801" max="12801" width="9.625" style="1" customWidth="1"/>
    <col min="12802" max="12804" width="10.25" style="1" bestFit="1" customWidth="1"/>
    <col min="12805" max="12805" width="9" style="1" customWidth="1"/>
    <col min="12806" max="12806" width="4" style="1" customWidth="1"/>
    <col min="12807" max="13055" width="9" style="1" customWidth="1"/>
    <col min="13056" max="13056" width="7.625" style="1" customWidth="1"/>
    <col min="13057" max="13057" width="9.625" style="1" customWidth="1"/>
    <col min="13058" max="13060" width="10.25" style="1" bestFit="1" customWidth="1"/>
    <col min="13061" max="13061" width="9" style="1" customWidth="1"/>
    <col min="13062" max="13062" width="4" style="1" customWidth="1"/>
    <col min="13063" max="13311" width="9" style="1" customWidth="1"/>
    <col min="13312" max="13312" width="7.625" style="1" customWidth="1"/>
    <col min="13313" max="13313" width="9.625" style="1" customWidth="1"/>
    <col min="13314" max="13316" width="10.25" style="1" bestFit="1" customWidth="1"/>
    <col min="13317" max="13317" width="9" style="1" customWidth="1"/>
    <col min="13318" max="13318" width="4" style="1" customWidth="1"/>
    <col min="13319" max="13567" width="9" style="1" customWidth="1"/>
    <col min="13568" max="13568" width="7.625" style="1" customWidth="1"/>
    <col min="13569" max="13569" width="9.625" style="1" customWidth="1"/>
    <col min="13570" max="13572" width="10.25" style="1" bestFit="1" customWidth="1"/>
    <col min="13573" max="13573" width="9" style="1" customWidth="1"/>
    <col min="13574" max="13574" width="4" style="1" customWidth="1"/>
    <col min="13575" max="13823" width="9" style="1" customWidth="1"/>
    <col min="13824" max="13824" width="7.625" style="1" customWidth="1"/>
    <col min="13825" max="13825" width="9.625" style="1" customWidth="1"/>
    <col min="13826" max="13828" width="10.25" style="1" bestFit="1" customWidth="1"/>
    <col min="13829" max="13829" width="9" style="1" customWidth="1"/>
    <col min="13830" max="13830" width="4" style="1" customWidth="1"/>
    <col min="13831" max="14079" width="9" style="1" customWidth="1"/>
    <col min="14080" max="14080" width="7.625" style="1" customWidth="1"/>
    <col min="14081" max="14081" width="9.625" style="1" customWidth="1"/>
    <col min="14082" max="14084" width="10.25" style="1" bestFit="1" customWidth="1"/>
    <col min="14085" max="14085" width="9" style="1" customWidth="1"/>
    <col min="14086" max="14086" width="4" style="1" customWidth="1"/>
    <col min="14087" max="14335" width="9" style="1" customWidth="1"/>
    <col min="14336" max="14336" width="7.625" style="1" customWidth="1"/>
    <col min="14337" max="14337" width="9.625" style="1" customWidth="1"/>
    <col min="14338" max="14340" width="10.25" style="1" bestFit="1" customWidth="1"/>
    <col min="14341" max="14341" width="9" style="1" customWidth="1"/>
    <col min="14342" max="14342" width="4" style="1" customWidth="1"/>
    <col min="14343" max="14591" width="9" style="1" customWidth="1"/>
    <col min="14592" max="14592" width="7.625" style="1" customWidth="1"/>
    <col min="14593" max="14593" width="9.625" style="1" customWidth="1"/>
    <col min="14594" max="14596" width="10.25" style="1" bestFit="1" customWidth="1"/>
    <col min="14597" max="14597" width="9" style="1" customWidth="1"/>
    <col min="14598" max="14598" width="4" style="1" customWidth="1"/>
    <col min="14599" max="14847" width="9" style="1" customWidth="1"/>
    <col min="14848" max="14848" width="7.625" style="1" customWidth="1"/>
    <col min="14849" max="14849" width="9.625" style="1" customWidth="1"/>
    <col min="14850" max="14852" width="10.25" style="1" bestFit="1" customWidth="1"/>
    <col min="14853" max="14853" width="9" style="1" customWidth="1"/>
    <col min="14854" max="14854" width="4" style="1" customWidth="1"/>
    <col min="14855" max="15103" width="9" style="1" customWidth="1"/>
    <col min="15104" max="15104" width="7.625" style="1" customWidth="1"/>
    <col min="15105" max="15105" width="9.625" style="1" customWidth="1"/>
    <col min="15106" max="15108" width="10.25" style="1" bestFit="1" customWidth="1"/>
    <col min="15109" max="15109" width="9" style="1" customWidth="1"/>
    <col min="15110" max="15110" width="4" style="1" customWidth="1"/>
    <col min="15111" max="15359" width="9" style="1" customWidth="1"/>
    <col min="15360" max="15360" width="7.625" style="1" customWidth="1"/>
    <col min="15361" max="15361" width="9.625" style="1" customWidth="1"/>
    <col min="15362" max="15364" width="10.25" style="1" bestFit="1" customWidth="1"/>
    <col min="15365" max="15365" width="9" style="1" customWidth="1"/>
    <col min="15366" max="15366" width="4" style="1" customWidth="1"/>
    <col min="15367" max="15615" width="9" style="1" customWidth="1"/>
    <col min="15616" max="15616" width="7.625" style="1" customWidth="1"/>
    <col min="15617" max="15617" width="9.625" style="1" customWidth="1"/>
    <col min="15618" max="15620" width="10.25" style="1" bestFit="1" customWidth="1"/>
    <col min="15621" max="15621" width="9" style="1" customWidth="1"/>
    <col min="15622" max="15622" width="4" style="1" customWidth="1"/>
    <col min="15623" max="15871" width="9" style="1" customWidth="1"/>
    <col min="15872" max="15872" width="7.625" style="1" customWidth="1"/>
    <col min="15873" max="15873" width="9.625" style="1" customWidth="1"/>
    <col min="15874" max="15876" width="10.25" style="1" bestFit="1" customWidth="1"/>
    <col min="15877" max="15877" width="9" style="1" customWidth="1"/>
    <col min="15878" max="15878" width="4" style="1" customWidth="1"/>
    <col min="15879" max="16127" width="9" style="1" customWidth="1"/>
    <col min="16128" max="16128" width="7.625" style="1" customWidth="1"/>
    <col min="16129" max="16129" width="9.625" style="1" customWidth="1"/>
    <col min="16130" max="16132" width="10.25" style="1" bestFit="1" customWidth="1"/>
    <col min="16133" max="16133" width="9" style="1" customWidth="1"/>
    <col min="16134" max="16134" width="4" style="1" customWidth="1"/>
    <col min="16135" max="16384" width="9" style="1" customWidth="1"/>
  </cols>
  <sheetData>
    <row r="1" spans="1:5" ht="20.100000000000001" customHeight="1">
      <c r="A1" s="2" t="s">
        <v>495</v>
      </c>
      <c r="B1" s="23"/>
    </row>
    <row r="2" spans="1:5" ht="20.100000000000001" customHeight="1">
      <c r="A2" s="623" t="s">
        <v>265</v>
      </c>
      <c r="B2" s="624"/>
      <c r="C2" s="28" t="s">
        <v>279</v>
      </c>
      <c r="D2" s="28" t="s">
        <v>542</v>
      </c>
      <c r="E2" s="28" t="s">
        <v>567</v>
      </c>
    </row>
    <row r="3" spans="1:5" ht="20.100000000000001" customHeight="1">
      <c r="A3" s="628" t="s">
        <v>249</v>
      </c>
      <c r="B3" s="24" t="s">
        <v>139</v>
      </c>
      <c r="C3" s="29">
        <v>1675819</v>
      </c>
      <c r="D3" s="29">
        <v>1675677</v>
      </c>
      <c r="E3" s="33">
        <v>1611526</v>
      </c>
    </row>
    <row r="4" spans="1:5" ht="20.100000000000001" customHeight="1">
      <c r="A4" s="629"/>
      <c r="B4" s="25" t="s">
        <v>10</v>
      </c>
      <c r="C4" s="30">
        <v>500890</v>
      </c>
      <c r="D4" s="30">
        <v>490299</v>
      </c>
      <c r="E4" s="34">
        <v>475880</v>
      </c>
    </row>
    <row r="5" spans="1:5" ht="20.100000000000001" customHeight="1">
      <c r="A5" s="629"/>
      <c r="B5" s="25" t="s">
        <v>13</v>
      </c>
      <c r="C5" s="30">
        <v>188605</v>
      </c>
      <c r="D5" s="30">
        <v>189081</v>
      </c>
      <c r="E5" s="34">
        <v>188500</v>
      </c>
    </row>
    <row r="6" spans="1:5" ht="20.100000000000001" customHeight="1">
      <c r="A6" s="629"/>
      <c r="B6" s="25" t="s">
        <v>3</v>
      </c>
      <c r="C6" s="30">
        <v>4180</v>
      </c>
      <c r="D6" s="30">
        <v>3899</v>
      </c>
      <c r="E6" s="34">
        <v>3676</v>
      </c>
    </row>
    <row r="7" spans="1:5" ht="20.100000000000001" customHeight="1">
      <c r="A7" s="629"/>
      <c r="B7" s="25" t="s">
        <v>16</v>
      </c>
      <c r="C7" s="30">
        <v>48182</v>
      </c>
      <c r="D7" s="30">
        <v>47806</v>
      </c>
      <c r="E7" s="34">
        <v>50505</v>
      </c>
    </row>
    <row r="8" spans="1:5" ht="20.100000000000001" customHeight="1">
      <c r="A8" s="629"/>
      <c r="B8" s="25" t="s">
        <v>5</v>
      </c>
      <c r="C8" s="30">
        <v>875252</v>
      </c>
      <c r="D8" s="30">
        <v>887157</v>
      </c>
      <c r="E8" s="34">
        <v>835636</v>
      </c>
    </row>
    <row r="9" spans="1:5" ht="20.100000000000001" customHeight="1">
      <c r="A9" s="629"/>
      <c r="B9" s="25" t="s">
        <v>21</v>
      </c>
      <c r="C9" s="30">
        <v>47</v>
      </c>
      <c r="D9" s="30">
        <v>70</v>
      </c>
      <c r="E9" s="34">
        <v>19</v>
      </c>
    </row>
    <row r="10" spans="1:5" ht="20.100000000000001" customHeight="1">
      <c r="A10" s="629"/>
      <c r="B10" s="25" t="s">
        <v>30</v>
      </c>
      <c r="C10" s="30">
        <v>3105</v>
      </c>
      <c r="D10" s="30">
        <v>2691</v>
      </c>
      <c r="E10" s="34">
        <v>2777</v>
      </c>
    </row>
    <row r="11" spans="1:5" ht="20.100000000000001" customHeight="1">
      <c r="A11" s="629"/>
      <c r="B11" s="25" t="s">
        <v>11</v>
      </c>
      <c r="C11" s="30">
        <v>3160</v>
      </c>
      <c r="D11" s="30">
        <v>3391</v>
      </c>
      <c r="E11" s="34">
        <v>3715</v>
      </c>
    </row>
    <row r="12" spans="1:5" ht="20.100000000000001" customHeight="1">
      <c r="A12" s="630"/>
      <c r="B12" s="26" t="s">
        <v>215</v>
      </c>
      <c r="C12" s="31">
        <v>52398</v>
      </c>
      <c r="D12" s="31">
        <v>51283</v>
      </c>
      <c r="E12" s="35">
        <v>50818</v>
      </c>
    </row>
    <row r="13" spans="1:5" ht="20.100000000000001" customHeight="1">
      <c r="A13" s="625" t="s">
        <v>466</v>
      </c>
      <c r="B13" s="25" t="s">
        <v>10</v>
      </c>
      <c r="C13" s="30">
        <v>42916.2605814817</v>
      </c>
      <c r="D13" s="30">
        <v>43103.505468904543</v>
      </c>
      <c r="E13" s="34">
        <v>43073.546210881359</v>
      </c>
    </row>
    <row r="14" spans="1:5" ht="20.100000000000001" customHeight="1">
      <c r="A14" s="626"/>
      <c r="B14" s="25" t="s">
        <v>13</v>
      </c>
      <c r="C14" s="30">
        <v>21979.828532582309</v>
      </c>
      <c r="D14" s="30">
        <v>22338.139326993129</v>
      </c>
      <c r="E14" s="34">
        <v>22709.054674323343</v>
      </c>
    </row>
    <row r="15" spans="1:5" ht="20.100000000000001" customHeight="1">
      <c r="A15" s="626"/>
      <c r="B15" s="25" t="s">
        <v>3</v>
      </c>
      <c r="C15" s="30">
        <v>10759.422136422138</v>
      </c>
      <c r="D15" s="30">
        <v>10279.236599297014</v>
      </c>
      <c r="E15" s="34">
        <v>10111.836542870245</v>
      </c>
    </row>
    <row r="16" spans="1:5" ht="20.100000000000001" customHeight="1">
      <c r="A16" s="626"/>
      <c r="B16" s="25" t="s">
        <v>16</v>
      </c>
      <c r="C16" s="30">
        <v>14780.869289567194</v>
      </c>
      <c r="D16" s="30">
        <v>14655.122442202066</v>
      </c>
      <c r="E16" s="34">
        <v>15557.909459632909</v>
      </c>
    </row>
    <row r="17" spans="1:5" ht="20.100000000000001" customHeight="1">
      <c r="A17" s="627"/>
      <c r="B17" s="26" t="s">
        <v>5</v>
      </c>
      <c r="C17" s="31">
        <v>75354.211555294081</v>
      </c>
      <c r="D17" s="31">
        <v>77672.638037078388</v>
      </c>
      <c r="E17" s="35">
        <v>74453.039752309094</v>
      </c>
    </row>
    <row r="18" spans="1:5" ht="15" customHeight="1">
      <c r="A18" s="21" t="s">
        <v>291</v>
      </c>
      <c r="B18" s="27"/>
      <c r="C18" s="32"/>
      <c r="D18" s="32"/>
      <c r="E18" s="36"/>
    </row>
    <row r="19" spans="1:5" ht="15" customHeight="1">
      <c r="A19" s="22" t="s">
        <v>563</v>
      </c>
      <c r="B19" s="23"/>
    </row>
    <row r="20" spans="1:5" ht="18" customHeight="1"/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>
      <c r="B29" s="1"/>
    </row>
    <row r="30" spans="1:5" ht="18" customHeight="1">
      <c r="B30" s="1"/>
    </row>
    <row r="31" spans="1:5" ht="18" customHeight="1">
      <c r="B31" s="1"/>
    </row>
    <row r="32" spans="1:5" ht="18" customHeight="1">
      <c r="B32" s="1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O31"/>
  <sheetViews>
    <sheetView showGridLines="0" view="pageBreakPreview" zoomScaleSheetLayoutView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375" defaultRowHeight="15.75" customHeight="1"/>
  <cols>
    <col min="1" max="16384" width="11.375" style="1"/>
  </cols>
  <sheetData>
    <row r="1" spans="1:15" ht="20.100000000000001" customHeight="1">
      <c r="A1" s="37" t="s">
        <v>186</v>
      </c>
      <c r="B1" s="46"/>
      <c r="C1" s="46"/>
      <c r="D1" s="60"/>
      <c r="E1" s="60"/>
      <c r="F1" s="60"/>
      <c r="G1" s="60"/>
      <c r="H1" s="60"/>
      <c r="I1" s="60"/>
    </row>
    <row r="2" spans="1:15" ht="15" customHeight="1">
      <c r="A2" s="634" t="s">
        <v>405</v>
      </c>
      <c r="B2" s="634" t="s">
        <v>282</v>
      </c>
      <c r="C2" s="634" t="s">
        <v>258</v>
      </c>
      <c r="D2" s="634" t="s">
        <v>391</v>
      </c>
      <c r="E2" s="62" t="s">
        <v>8</v>
      </c>
      <c r="F2" s="631" t="s">
        <v>390</v>
      </c>
      <c r="G2" s="632"/>
      <c r="H2" s="632"/>
      <c r="I2" s="632"/>
      <c r="J2" s="632"/>
      <c r="K2" s="632"/>
      <c r="L2" s="632"/>
      <c r="M2" s="633"/>
      <c r="N2" s="631" t="s">
        <v>36</v>
      </c>
      <c r="O2" s="633"/>
    </row>
    <row r="3" spans="1:15" ht="30" customHeight="1">
      <c r="A3" s="635"/>
      <c r="B3" s="637"/>
      <c r="C3" s="635"/>
      <c r="D3" s="635"/>
      <c r="E3" s="38" t="s">
        <v>326</v>
      </c>
      <c r="F3" s="638" t="s">
        <v>10</v>
      </c>
      <c r="G3" s="638" t="s">
        <v>13</v>
      </c>
      <c r="H3" s="638" t="s">
        <v>3</v>
      </c>
      <c r="I3" s="638" t="s">
        <v>16</v>
      </c>
      <c r="J3" s="638" t="s">
        <v>5</v>
      </c>
      <c r="K3" s="638" t="s">
        <v>21</v>
      </c>
      <c r="L3" s="638" t="s">
        <v>30</v>
      </c>
      <c r="M3" s="634" t="s">
        <v>11</v>
      </c>
      <c r="N3" s="39" t="s">
        <v>247</v>
      </c>
      <c r="O3" s="38" t="s">
        <v>366</v>
      </c>
    </row>
    <row r="4" spans="1:15" ht="15" customHeight="1">
      <c r="A4" s="636"/>
      <c r="B4" s="48" t="s">
        <v>343</v>
      </c>
      <c r="C4" s="48" t="s">
        <v>400</v>
      </c>
      <c r="D4" s="48" t="s">
        <v>343</v>
      </c>
      <c r="E4" s="48" t="s">
        <v>81</v>
      </c>
      <c r="F4" s="639"/>
      <c r="G4" s="639"/>
      <c r="H4" s="639"/>
      <c r="I4" s="639"/>
      <c r="J4" s="639"/>
      <c r="K4" s="639"/>
      <c r="L4" s="639"/>
      <c r="M4" s="636"/>
      <c r="N4" s="48" t="s">
        <v>55</v>
      </c>
      <c r="O4" s="48" t="s">
        <v>269</v>
      </c>
    </row>
    <row r="5" spans="1:15" ht="15" customHeight="1">
      <c r="A5" s="39" t="s">
        <v>279</v>
      </c>
      <c r="B5" s="49">
        <v>952005</v>
      </c>
      <c r="C5" s="54">
        <v>11036.250000000002</v>
      </c>
      <c r="D5" s="54">
        <v>13717.25</v>
      </c>
      <c r="E5" s="63">
        <v>14.408800373947615</v>
      </c>
      <c r="F5" s="54">
        <v>11671.333333333332</v>
      </c>
      <c r="G5" s="54">
        <v>8580.8333333333321</v>
      </c>
      <c r="H5" s="54">
        <v>388.49999999999994</v>
      </c>
      <c r="I5" s="54">
        <v>3259.7500000000005</v>
      </c>
      <c r="J5" s="54">
        <v>11615.166666666666</v>
      </c>
      <c r="K5" s="70">
        <v>0.25</v>
      </c>
      <c r="L5" s="54">
        <v>211</v>
      </c>
      <c r="M5" s="54">
        <v>15.33333333333333</v>
      </c>
      <c r="N5" s="54">
        <v>1675820</v>
      </c>
      <c r="O5" s="74">
        <v>122168.72148207549</v>
      </c>
    </row>
    <row r="6" spans="1:15" ht="15" customHeight="1">
      <c r="A6" s="39" t="s">
        <v>542</v>
      </c>
      <c r="B6" s="49">
        <v>944874</v>
      </c>
      <c r="C6" s="55">
        <v>10855.999999999998</v>
      </c>
      <c r="D6" s="55">
        <v>13409.5</v>
      </c>
      <c r="E6" s="64">
        <v>14.191839335191782</v>
      </c>
      <c r="F6" s="55">
        <v>11374.916666666664</v>
      </c>
      <c r="G6" s="55">
        <v>8464.5</v>
      </c>
      <c r="H6" s="55">
        <v>379.33333333333331</v>
      </c>
      <c r="I6" s="55">
        <v>3262.0833333333339</v>
      </c>
      <c r="J6" s="55">
        <v>11421.75</v>
      </c>
      <c r="K6" s="71">
        <v>0.66666666666666674</v>
      </c>
      <c r="L6" s="55">
        <v>180.83333333333334</v>
      </c>
      <c r="M6" s="55">
        <v>16.166666666666671</v>
      </c>
      <c r="N6" s="55">
        <v>1675675</v>
      </c>
      <c r="O6" s="74">
        <v>124954.72667051943</v>
      </c>
    </row>
    <row r="7" spans="1:15" ht="15" customHeight="1">
      <c r="A7" s="40" t="s">
        <v>567</v>
      </c>
      <c r="B7" s="50">
        <v>929915</v>
      </c>
      <c r="C7" s="56">
        <v>10669</v>
      </c>
      <c r="D7" s="56">
        <v>13040</v>
      </c>
      <c r="E7" s="65">
        <v>14</v>
      </c>
      <c r="F7" s="56">
        <v>11048.083333333334</v>
      </c>
      <c r="G7" s="56">
        <v>8300.6666666666679</v>
      </c>
      <c r="H7" s="56">
        <v>363.49999999999994</v>
      </c>
      <c r="I7" s="56">
        <v>3246.2500000000005</v>
      </c>
      <c r="J7" s="56">
        <v>11223.66666666667</v>
      </c>
      <c r="K7" s="72">
        <v>0.33333333333333331</v>
      </c>
      <c r="L7" s="56">
        <v>162</v>
      </c>
      <c r="M7" s="56">
        <v>17.666666666666664</v>
      </c>
      <c r="N7" s="56">
        <v>1611526</v>
      </c>
      <c r="O7" s="75">
        <v>123584.10984860589</v>
      </c>
    </row>
    <row r="8" spans="1:15" ht="15" customHeight="1">
      <c r="A8" s="41" t="s">
        <v>359</v>
      </c>
      <c r="B8" s="51">
        <v>303048</v>
      </c>
      <c r="C8" s="57">
        <v>4313.25</v>
      </c>
      <c r="D8" s="57">
        <v>5242.833333333333</v>
      </c>
      <c r="E8" s="66">
        <v>17.3</v>
      </c>
      <c r="F8" s="57">
        <v>4460.416666666667</v>
      </c>
      <c r="G8" s="57">
        <v>4031.6666666666665</v>
      </c>
      <c r="H8" s="57">
        <v>158.66666666666666</v>
      </c>
      <c r="I8" s="57">
        <v>1113.8333333333333</v>
      </c>
      <c r="J8" s="57">
        <v>4535.416666666667</v>
      </c>
      <c r="K8" s="54">
        <v>0</v>
      </c>
      <c r="L8" s="57">
        <v>77</v>
      </c>
      <c r="M8" s="57">
        <v>9.25</v>
      </c>
      <c r="N8" s="57">
        <v>711857</v>
      </c>
      <c r="O8" s="76">
        <v>135777.21586610295</v>
      </c>
    </row>
    <row r="9" spans="1:15" ht="15" customHeight="1">
      <c r="A9" s="41" t="s">
        <v>403</v>
      </c>
      <c r="B9" s="51">
        <v>48045</v>
      </c>
      <c r="C9" s="57">
        <v>759</v>
      </c>
      <c r="D9" s="57">
        <v>960.83333333333337</v>
      </c>
      <c r="E9" s="66">
        <v>20</v>
      </c>
      <c r="F9" s="57">
        <v>849.58333333333337</v>
      </c>
      <c r="G9" s="57">
        <v>631.16666666666663</v>
      </c>
      <c r="H9" s="57">
        <v>46.25</v>
      </c>
      <c r="I9" s="57">
        <v>217.83333333333334</v>
      </c>
      <c r="J9" s="57">
        <v>772.83333333333337</v>
      </c>
      <c r="K9" s="54">
        <v>0.33333333333333331</v>
      </c>
      <c r="L9" s="57">
        <v>12.916666666666666</v>
      </c>
      <c r="M9" s="57">
        <v>1.6666666666666667</v>
      </c>
      <c r="N9" s="57">
        <v>118354</v>
      </c>
      <c r="O9" s="76">
        <v>123178.71673894189</v>
      </c>
    </row>
    <row r="10" spans="1:15" ht="15" customHeight="1">
      <c r="A10" s="41" t="s">
        <v>300</v>
      </c>
      <c r="B10" s="51">
        <v>82485</v>
      </c>
      <c r="C10" s="57">
        <v>570.41666666666663</v>
      </c>
      <c r="D10" s="57">
        <v>698.83333333333337</v>
      </c>
      <c r="E10" s="66">
        <v>8.5</v>
      </c>
      <c r="F10" s="57">
        <v>593.08333333333337</v>
      </c>
      <c r="G10" s="57">
        <v>376.08333333333331</v>
      </c>
      <c r="H10" s="57">
        <v>18.333333333333332</v>
      </c>
      <c r="I10" s="57">
        <v>155.58333333333334</v>
      </c>
      <c r="J10" s="57">
        <v>592.58333333333337</v>
      </c>
      <c r="K10" s="54">
        <v>0</v>
      </c>
      <c r="L10" s="57">
        <v>12.833333333333334</v>
      </c>
      <c r="M10" s="54">
        <v>0.83333333333333337</v>
      </c>
      <c r="N10" s="57">
        <v>79128</v>
      </c>
      <c r="O10" s="76">
        <v>113228.90853803957</v>
      </c>
    </row>
    <row r="11" spans="1:15" ht="15" customHeight="1">
      <c r="A11" s="41" t="s">
        <v>284</v>
      </c>
      <c r="B11" s="51">
        <v>66949</v>
      </c>
      <c r="C11" s="57">
        <v>623.25</v>
      </c>
      <c r="D11" s="57">
        <v>738.33333333333337</v>
      </c>
      <c r="E11" s="66">
        <v>11</v>
      </c>
      <c r="F11" s="57">
        <v>624</v>
      </c>
      <c r="G11" s="57">
        <v>453.33333333333331</v>
      </c>
      <c r="H11" s="57">
        <v>14.916666666666666</v>
      </c>
      <c r="I11" s="57">
        <v>193.83333333333331</v>
      </c>
      <c r="J11" s="57">
        <v>624.66666666666663</v>
      </c>
      <c r="K11" s="54">
        <v>0</v>
      </c>
      <c r="L11" s="57">
        <v>6.75</v>
      </c>
      <c r="M11" s="57">
        <v>0.16666666666666666</v>
      </c>
      <c r="N11" s="57">
        <v>80866</v>
      </c>
      <c r="O11" s="76">
        <v>109524.43792325055</v>
      </c>
    </row>
    <row r="12" spans="1:15" ht="15" customHeight="1">
      <c r="A12" s="41" t="s">
        <v>267</v>
      </c>
      <c r="B12" s="51">
        <v>72514</v>
      </c>
      <c r="C12" s="57">
        <v>576.08333333333337</v>
      </c>
      <c r="D12" s="57">
        <v>704.08333333333337</v>
      </c>
      <c r="E12" s="66">
        <v>9.6999999999999993</v>
      </c>
      <c r="F12" s="57">
        <v>571.5</v>
      </c>
      <c r="G12" s="57">
        <v>378.91666666666669</v>
      </c>
      <c r="H12" s="57">
        <v>19.166666666666668</v>
      </c>
      <c r="I12" s="57">
        <v>193.75</v>
      </c>
      <c r="J12" s="57">
        <v>589.66666666666663</v>
      </c>
      <c r="K12" s="54">
        <v>0</v>
      </c>
      <c r="L12" s="57">
        <v>6.916666666666667</v>
      </c>
      <c r="M12" s="57">
        <v>0.16666666666666666</v>
      </c>
      <c r="N12" s="57">
        <v>82965</v>
      </c>
      <c r="O12" s="76">
        <v>117833.78092081903</v>
      </c>
    </row>
    <row r="13" spans="1:15" ht="15" customHeight="1">
      <c r="A13" s="41" t="s">
        <v>22</v>
      </c>
      <c r="B13" s="51">
        <v>23740</v>
      </c>
      <c r="C13" s="57">
        <v>414.66666666666669</v>
      </c>
      <c r="D13" s="57">
        <v>511.83333333333331</v>
      </c>
      <c r="E13" s="66">
        <v>21.6</v>
      </c>
      <c r="F13" s="57">
        <v>408.08333333333331</v>
      </c>
      <c r="G13" s="57">
        <v>179.75</v>
      </c>
      <c r="H13" s="57">
        <v>5.166666666666667</v>
      </c>
      <c r="I13" s="57">
        <v>132.66666666666666</v>
      </c>
      <c r="J13" s="57">
        <v>428.24999999999994</v>
      </c>
      <c r="K13" s="54">
        <v>0</v>
      </c>
      <c r="L13" s="57">
        <v>2.25</v>
      </c>
      <c r="M13" s="57">
        <v>0.66666666666666663</v>
      </c>
      <c r="N13" s="57">
        <v>64626</v>
      </c>
      <c r="O13" s="76">
        <v>126263.03109736243</v>
      </c>
    </row>
    <row r="14" spans="1:15" ht="15" customHeight="1">
      <c r="A14" s="41" t="s">
        <v>182</v>
      </c>
      <c r="B14" s="51">
        <v>40225</v>
      </c>
      <c r="C14" s="57">
        <v>412.91666666666669</v>
      </c>
      <c r="D14" s="57">
        <v>490.16666666666669</v>
      </c>
      <c r="E14" s="66">
        <v>12.2</v>
      </c>
      <c r="F14" s="57">
        <v>425.25</v>
      </c>
      <c r="G14" s="57">
        <v>286.91666666666669</v>
      </c>
      <c r="H14" s="57">
        <v>11.166666666666666</v>
      </c>
      <c r="I14" s="57">
        <v>99.25</v>
      </c>
      <c r="J14" s="57">
        <v>424.74999999999994</v>
      </c>
      <c r="K14" s="54">
        <v>0</v>
      </c>
      <c r="L14" s="57">
        <v>4.5</v>
      </c>
      <c r="M14" s="57">
        <v>0.66666666666666663</v>
      </c>
      <c r="N14" s="57">
        <v>53237</v>
      </c>
      <c r="O14" s="76">
        <v>108610.47092825569</v>
      </c>
    </row>
    <row r="15" spans="1:15" ht="15" customHeight="1">
      <c r="A15" s="41" t="s">
        <v>404</v>
      </c>
      <c r="B15" s="51">
        <v>74987</v>
      </c>
      <c r="C15" s="57">
        <v>909.25</v>
      </c>
      <c r="D15" s="57">
        <v>1097.5833333333333</v>
      </c>
      <c r="E15" s="66">
        <v>14.6</v>
      </c>
      <c r="F15" s="57">
        <v>925.16666666666663</v>
      </c>
      <c r="G15" s="57">
        <v>648.58333333333337</v>
      </c>
      <c r="H15" s="57">
        <v>27.666666666666668</v>
      </c>
      <c r="I15" s="57">
        <v>364.25</v>
      </c>
      <c r="J15" s="57">
        <v>942.75</v>
      </c>
      <c r="K15" s="54">
        <v>0</v>
      </c>
      <c r="L15" s="57">
        <v>10.75</v>
      </c>
      <c r="M15" s="57">
        <v>0.91666666666666663</v>
      </c>
      <c r="N15" s="57">
        <v>131472</v>
      </c>
      <c r="O15" s="76">
        <v>119782.87070078203</v>
      </c>
    </row>
    <row r="16" spans="1:15" ht="15" customHeight="1">
      <c r="A16" s="41" t="s">
        <v>223</v>
      </c>
      <c r="B16" s="51">
        <v>27785</v>
      </c>
      <c r="C16" s="57">
        <v>271.91666666666669</v>
      </c>
      <c r="D16" s="57">
        <v>311</v>
      </c>
      <c r="E16" s="66">
        <v>11.2</v>
      </c>
      <c r="F16" s="57">
        <v>261.75</v>
      </c>
      <c r="G16" s="57">
        <v>176.83333333333334</v>
      </c>
      <c r="H16" s="57">
        <v>2.9166666666666665</v>
      </c>
      <c r="I16" s="57">
        <v>91.416666666666657</v>
      </c>
      <c r="J16" s="57">
        <v>272.41666666666663</v>
      </c>
      <c r="K16" s="54">
        <v>0</v>
      </c>
      <c r="L16" s="57">
        <v>3.0833333333333335</v>
      </c>
      <c r="M16" s="57">
        <v>0.75</v>
      </c>
      <c r="N16" s="57">
        <v>33405</v>
      </c>
      <c r="O16" s="76">
        <v>107412.12325830653</v>
      </c>
    </row>
    <row r="17" spans="1:15" ht="15" customHeight="1">
      <c r="A17" s="41" t="s">
        <v>406</v>
      </c>
      <c r="B17" s="51">
        <v>31298</v>
      </c>
      <c r="C17" s="57">
        <v>415.5</v>
      </c>
      <c r="D17" s="57">
        <v>533.16666666666663</v>
      </c>
      <c r="E17" s="66">
        <v>17</v>
      </c>
      <c r="F17" s="57">
        <v>467.25</v>
      </c>
      <c r="G17" s="57">
        <v>298.25</v>
      </c>
      <c r="H17" s="57">
        <v>16.333333333333332</v>
      </c>
      <c r="I17" s="57">
        <v>144</v>
      </c>
      <c r="J17" s="57">
        <v>508.5</v>
      </c>
      <c r="K17" s="54">
        <v>0</v>
      </c>
      <c r="L17" s="57">
        <v>11.5</v>
      </c>
      <c r="M17" s="57">
        <v>0.66666666666666663</v>
      </c>
      <c r="N17" s="57">
        <v>61913</v>
      </c>
      <c r="O17" s="76">
        <v>116123.82619568617</v>
      </c>
    </row>
    <row r="18" spans="1:15" ht="15" customHeight="1">
      <c r="A18" s="41" t="s">
        <v>407</v>
      </c>
      <c r="B18" s="51">
        <v>28725</v>
      </c>
      <c r="C18" s="57">
        <v>294.91666666666669</v>
      </c>
      <c r="D18" s="57">
        <v>353.25</v>
      </c>
      <c r="E18" s="66">
        <v>12.3</v>
      </c>
      <c r="F18" s="57">
        <v>287.41666666666669</v>
      </c>
      <c r="G18" s="57">
        <v>185.25</v>
      </c>
      <c r="H18" s="57">
        <v>11.666666666666666</v>
      </c>
      <c r="I18" s="57">
        <v>83.333333333333329</v>
      </c>
      <c r="J18" s="57">
        <v>308.74999999999994</v>
      </c>
      <c r="K18" s="54">
        <v>0</v>
      </c>
      <c r="L18" s="57">
        <v>8.3333333333333329E-2</v>
      </c>
      <c r="M18" s="54">
        <v>0.83333333333333337</v>
      </c>
      <c r="N18" s="57">
        <v>40818</v>
      </c>
      <c r="O18" s="76">
        <v>115548.89808917197</v>
      </c>
    </row>
    <row r="19" spans="1:15" ht="15" customHeight="1">
      <c r="A19" s="41" t="s">
        <v>409</v>
      </c>
      <c r="B19" s="51">
        <v>23454</v>
      </c>
      <c r="C19" s="57">
        <v>270.91666666666669</v>
      </c>
      <c r="D19" s="57">
        <v>350.75</v>
      </c>
      <c r="E19" s="66">
        <v>15</v>
      </c>
      <c r="F19" s="57">
        <v>320.41666666666669</v>
      </c>
      <c r="G19" s="57">
        <v>177.16666666666666</v>
      </c>
      <c r="H19" s="57">
        <v>5.333333333333333</v>
      </c>
      <c r="I19" s="57">
        <v>111.08333333333334</v>
      </c>
      <c r="J19" s="57">
        <v>327.75</v>
      </c>
      <c r="K19" s="54">
        <v>0</v>
      </c>
      <c r="L19" s="57">
        <v>3.9166666666666665</v>
      </c>
      <c r="M19" s="54">
        <v>0.33333333333333331</v>
      </c>
      <c r="N19" s="57">
        <v>34692</v>
      </c>
      <c r="O19" s="76">
        <v>98907.007602755999</v>
      </c>
    </row>
    <row r="20" spans="1:15" ht="15" customHeight="1">
      <c r="A20" s="42" t="s">
        <v>410</v>
      </c>
      <c r="B20" s="52">
        <v>22601</v>
      </c>
      <c r="C20" s="58">
        <v>91.416666666666671</v>
      </c>
      <c r="D20" s="58">
        <v>110.41666666666667</v>
      </c>
      <c r="E20" s="67">
        <v>4.9000000000000004</v>
      </c>
      <c r="F20" s="58">
        <v>95.166666666666671</v>
      </c>
      <c r="G20" s="58">
        <v>69.416666666666671</v>
      </c>
      <c r="H20" s="58">
        <v>1</v>
      </c>
      <c r="I20" s="58">
        <v>27</v>
      </c>
      <c r="J20" s="58">
        <v>94.583333333333329</v>
      </c>
      <c r="K20" s="56">
        <v>0</v>
      </c>
      <c r="L20" s="58">
        <v>0</v>
      </c>
      <c r="M20" s="56">
        <v>0</v>
      </c>
      <c r="N20" s="58">
        <v>13331</v>
      </c>
      <c r="O20" s="77">
        <v>120737.79924528302</v>
      </c>
    </row>
    <row r="21" spans="1:15" ht="15" customHeight="1">
      <c r="A21" s="41" t="s">
        <v>411</v>
      </c>
      <c r="B21" s="51">
        <v>6489</v>
      </c>
      <c r="C21" s="57">
        <v>40.666666666666664</v>
      </c>
      <c r="D21" s="57">
        <v>44.25</v>
      </c>
      <c r="E21" s="66">
        <v>6.8</v>
      </c>
      <c r="F21" s="57">
        <v>30</v>
      </c>
      <c r="G21" s="57">
        <v>15.083333333333334</v>
      </c>
      <c r="H21" s="57">
        <v>0.33333333333333331</v>
      </c>
      <c r="I21" s="57">
        <v>9.5</v>
      </c>
      <c r="J21" s="57">
        <v>36.666666666666671</v>
      </c>
      <c r="K21" s="54">
        <v>0</v>
      </c>
      <c r="L21" s="57">
        <v>0.33333333333333331</v>
      </c>
      <c r="M21" s="54">
        <v>8.3333333333333329E-2</v>
      </c>
      <c r="N21" s="57">
        <v>6452</v>
      </c>
      <c r="O21" s="76">
        <v>145814.58050847458</v>
      </c>
    </row>
    <row r="22" spans="1:15" ht="15" customHeight="1">
      <c r="A22" s="41" t="s">
        <v>214</v>
      </c>
      <c r="B22" s="51">
        <v>23348</v>
      </c>
      <c r="C22" s="57">
        <v>263.08333333333331</v>
      </c>
      <c r="D22" s="57">
        <v>337.91666666666669</v>
      </c>
      <c r="E22" s="66">
        <v>14.5</v>
      </c>
      <c r="F22" s="57">
        <v>289.75</v>
      </c>
      <c r="G22" s="57">
        <v>139.33333333333334</v>
      </c>
      <c r="H22" s="57">
        <v>8.1666666666666661</v>
      </c>
      <c r="I22" s="57">
        <v>115</v>
      </c>
      <c r="J22" s="57">
        <v>295</v>
      </c>
      <c r="K22" s="54">
        <v>0</v>
      </c>
      <c r="L22" s="57">
        <v>4.5</v>
      </c>
      <c r="M22" s="57">
        <v>0.16666666666666666</v>
      </c>
      <c r="N22" s="57">
        <v>36325</v>
      </c>
      <c r="O22" s="76">
        <v>107495.73717632552</v>
      </c>
    </row>
    <row r="23" spans="1:15" ht="15" customHeight="1">
      <c r="A23" s="41" t="s">
        <v>332</v>
      </c>
      <c r="B23" s="49">
        <v>20766</v>
      </c>
      <c r="C23" s="54">
        <v>207.91666666666666</v>
      </c>
      <c r="D23" s="54">
        <v>258.41666666666669</v>
      </c>
      <c r="E23" s="66">
        <v>12.4</v>
      </c>
      <c r="F23" s="54">
        <v>200.16666666666666</v>
      </c>
      <c r="G23" s="54">
        <v>128.66666666666666</v>
      </c>
      <c r="H23" s="54">
        <v>5.5</v>
      </c>
      <c r="I23" s="54">
        <v>85.666666666666657</v>
      </c>
      <c r="J23" s="54">
        <v>214.75</v>
      </c>
      <c r="K23" s="54">
        <v>0</v>
      </c>
      <c r="L23" s="54">
        <v>2.1666666666666665</v>
      </c>
      <c r="M23" s="54">
        <v>0</v>
      </c>
      <c r="N23" s="57">
        <v>31831</v>
      </c>
      <c r="O23" s="76">
        <v>123178.77918413414</v>
      </c>
    </row>
    <row r="24" spans="1:15" ht="15" customHeight="1">
      <c r="A24" s="43" t="s">
        <v>412</v>
      </c>
      <c r="B24" s="53">
        <v>33478</v>
      </c>
      <c r="C24" s="59">
        <v>233.41666666666666</v>
      </c>
      <c r="D24" s="59">
        <v>296.25</v>
      </c>
      <c r="E24" s="68">
        <v>8.8000000000000007</v>
      </c>
      <c r="F24" s="59">
        <v>239.08333333333334</v>
      </c>
      <c r="G24" s="59">
        <v>124.25</v>
      </c>
      <c r="H24" s="59">
        <v>10.916666666666666</v>
      </c>
      <c r="I24" s="59">
        <v>108.25000000000001</v>
      </c>
      <c r="J24" s="59">
        <v>254.33333333333331</v>
      </c>
      <c r="K24" s="73">
        <v>0</v>
      </c>
      <c r="L24" s="59">
        <v>2.5</v>
      </c>
      <c r="M24" s="73">
        <v>0.5</v>
      </c>
      <c r="N24" s="59">
        <v>30254</v>
      </c>
      <c r="O24" s="78">
        <v>102124.30105485232</v>
      </c>
    </row>
    <row r="25" spans="1:15" ht="15" customHeight="1">
      <c r="A25" s="15" t="s">
        <v>165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s="15" customFormat="1" ht="15" customHeight="1">
      <c r="A26" s="22" t="s">
        <v>418</v>
      </c>
      <c r="B26" s="22"/>
      <c r="C26" s="22"/>
      <c r="D26" s="22"/>
      <c r="J26" s="69"/>
    </row>
    <row r="27" spans="1:15" s="15" customFormat="1" ht="15" customHeight="1">
      <c r="A27" s="44" t="s">
        <v>414</v>
      </c>
      <c r="B27" s="22"/>
      <c r="C27" s="22"/>
      <c r="D27" s="61"/>
      <c r="E27" s="22"/>
      <c r="F27" s="22"/>
      <c r="G27" s="22"/>
      <c r="H27" s="22"/>
      <c r="I27" s="22"/>
      <c r="J27" s="22"/>
      <c r="K27" s="22"/>
      <c r="L27" s="22"/>
      <c r="M27" s="22"/>
      <c r="N27" s="61"/>
      <c r="O27" s="61"/>
    </row>
    <row r="28" spans="1:15" s="15" customFormat="1" ht="15" customHeight="1">
      <c r="A28" s="22" t="s">
        <v>169</v>
      </c>
      <c r="B28" s="22"/>
      <c r="C28" s="22"/>
      <c r="D28" s="22"/>
      <c r="E28" s="22"/>
      <c r="F28" s="22"/>
      <c r="G28" s="22"/>
    </row>
    <row r="29" spans="1:15" s="15" customFormat="1" ht="15" customHeight="1">
      <c r="A29" s="45" t="s">
        <v>431</v>
      </c>
      <c r="B29" s="22"/>
      <c r="C29" s="22"/>
      <c r="D29" s="22"/>
      <c r="E29" s="22"/>
      <c r="F29" s="22"/>
      <c r="G29" s="22"/>
    </row>
    <row r="30" spans="1:15" s="15" customFormat="1" ht="15" customHeight="1">
      <c r="A30" s="22" t="s">
        <v>573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5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F66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20.125" style="1" customWidth="1"/>
    <col min="2" max="2" width="9" style="1" customWidth="1"/>
    <col min="3" max="3" width="31.75" style="1" customWidth="1"/>
    <col min="4" max="6" width="7.5" style="79" customWidth="1"/>
    <col min="7" max="7" width="9" style="80" customWidth="1"/>
    <col min="8" max="16384" width="9" style="80"/>
  </cols>
  <sheetData>
    <row r="1" spans="1:6" ht="20.100000000000001" customHeight="1">
      <c r="A1" s="2" t="s">
        <v>402</v>
      </c>
      <c r="F1" s="105"/>
    </row>
    <row r="2" spans="1:6" ht="12" customHeight="1">
      <c r="A2" s="84" t="s">
        <v>244</v>
      </c>
      <c r="F2" s="105" t="s">
        <v>564</v>
      </c>
    </row>
    <row r="3" spans="1:6" s="81" customFormat="1" ht="12" customHeight="1">
      <c r="A3" s="652" t="s">
        <v>117</v>
      </c>
      <c r="B3" s="652"/>
      <c r="C3" s="652"/>
      <c r="D3" s="640" t="s">
        <v>272</v>
      </c>
      <c r="E3" s="640"/>
      <c r="F3" s="640"/>
    </row>
    <row r="4" spans="1:6" s="81" customFormat="1" ht="12" customHeight="1">
      <c r="A4" s="653"/>
      <c r="B4" s="653"/>
      <c r="C4" s="653"/>
      <c r="D4" s="96" t="s">
        <v>273</v>
      </c>
      <c r="E4" s="96" t="s">
        <v>274</v>
      </c>
      <c r="F4" s="95" t="s">
        <v>264</v>
      </c>
    </row>
    <row r="5" spans="1:6" s="82" customFormat="1" ht="12" customHeight="1">
      <c r="A5" s="654" t="s">
        <v>45</v>
      </c>
      <c r="B5" s="641" t="s">
        <v>24</v>
      </c>
      <c r="C5" s="642"/>
      <c r="D5" s="97"/>
      <c r="E5" s="98">
        <v>2</v>
      </c>
      <c r="F5" s="106">
        <f t="shared" ref="F5:F63" si="0">SUM(D5:E5)</f>
        <v>2</v>
      </c>
    </row>
    <row r="6" spans="1:6" s="82" customFormat="1" ht="12" customHeight="1">
      <c r="A6" s="654"/>
      <c r="B6" s="641" t="s">
        <v>294</v>
      </c>
      <c r="C6" s="642"/>
      <c r="D6" s="97"/>
      <c r="E6" s="98">
        <v>1</v>
      </c>
      <c r="F6" s="106">
        <f t="shared" si="0"/>
        <v>1</v>
      </c>
    </row>
    <row r="7" spans="1:6" s="82" customFormat="1" ht="12" customHeight="1">
      <c r="A7" s="85" t="s">
        <v>334</v>
      </c>
      <c r="B7" s="643" t="s">
        <v>336</v>
      </c>
      <c r="C7" s="644"/>
      <c r="D7" s="98">
        <v>1</v>
      </c>
      <c r="E7" s="97"/>
      <c r="F7" s="106">
        <f t="shared" si="0"/>
        <v>1</v>
      </c>
    </row>
    <row r="8" spans="1:6" s="82" customFormat="1" ht="12" customHeight="1">
      <c r="A8" s="86" t="s">
        <v>337</v>
      </c>
      <c r="B8" s="91"/>
      <c r="C8" s="93"/>
      <c r="D8" s="98">
        <v>1</v>
      </c>
      <c r="E8" s="97"/>
      <c r="F8" s="106">
        <f t="shared" si="0"/>
        <v>1</v>
      </c>
    </row>
    <row r="9" spans="1:6" s="82" customFormat="1" ht="12" customHeight="1">
      <c r="A9" s="85" t="s">
        <v>297</v>
      </c>
      <c r="B9" s="91" t="s">
        <v>211</v>
      </c>
      <c r="C9" s="93"/>
      <c r="D9" s="97"/>
      <c r="E9" s="98">
        <v>1</v>
      </c>
      <c r="F9" s="106">
        <f t="shared" si="0"/>
        <v>1</v>
      </c>
    </row>
    <row r="10" spans="1:6" s="82" customFormat="1" ht="12" customHeight="1">
      <c r="A10" s="654" t="s">
        <v>230</v>
      </c>
      <c r="B10" s="645" t="s">
        <v>129</v>
      </c>
      <c r="C10" s="646"/>
      <c r="D10" s="99">
        <v>6</v>
      </c>
      <c r="E10" s="99">
        <v>9</v>
      </c>
      <c r="F10" s="106">
        <f t="shared" si="0"/>
        <v>15</v>
      </c>
    </row>
    <row r="11" spans="1:6" s="82" customFormat="1" ht="12" customHeight="1">
      <c r="A11" s="654"/>
      <c r="B11" s="641" t="s">
        <v>301</v>
      </c>
      <c r="C11" s="642"/>
      <c r="D11" s="100">
        <v>5</v>
      </c>
      <c r="E11" s="100">
        <v>39</v>
      </c>
      <c r="F11" s="106">
        <f t="shared" si="0"/>
        <v>44</v>
      </c>
    </row>
    <row r="12" spans="1:6" s="82" customFormat="1" ht="12" customHeight="1">
      <c r="A12" s="654"/>
      <c r="B12" s="641" t="s">
        <v>207</v>
      </c>
      <c r="C12" s="642"/>
      <c r="D12" s="100">
        <v>14</v>
      </c>
      <c r="E12" s="97"/>
      <c r="F12" s="106">
        <f t="shared" si="0"/>
        <v>14</v>
      </c>
    </row>
    <row r="13" spans="1:6" s="82" customFormat="1" ht="12" customHeight="1">
      <c r="A13" s="654"/>
      <c r="B13" s="641" t="s">
        <v>288</v>
      </c>
      <c r="C13" s="642"/>
      <c r="D13" s="98">
        <v>7</v>
      </c>
      <c r="E13" s="97"/>
      <c r="F13" s="106">
        <f t="shared" si="0"/>
        <v>7</v>
      </c>
    </row>
    <row r="14" spans="1:6" s="82" customFormat="1" ht="12" customHeight="1">
      <c r="A14" s="654"/>
      <c r="B14" s="641" t="s">
        <v>303</v>
      </c>
      <c r="C14" s="642"/>
      <c r="D14" s="98">
        <v>19</v>
      </c>
      <c r="E14" s="97"/>
      <c r="F14" s="106">
        <f t="shared" si="0"/>
        <v>19</v>
      </c>
    </row>
    <row r="15" spans="1:6" s="82" customFormat="1" ht="12" customHeight="1">
      <c r="A15" s="654"/>
      <c r="B15" s="641" t="s">
        <v>304</v>
      </c>
      <c r="C15" s="642"/>
      <c r="D15" s="100">
        <v>19</v>
      </c>
      <c r="E15" s="100">
        <v>26</v>
      </c>
      <c r="F15" s="106">
        <f t="shared" si="0"/>
        <v>45</v>
      </c>
    </row>
    <row r="16" spans="1:6" s="82" customFormat="1" ht="12" customHeight="1">
      <c r="A16" s="654" t="s">
        <v>26</v>
      </c>
      <c r="B16" s="641" t="s">
        <v>218</v>
      </c>
      <c r="C16" s="642"/>
      <c r="D16" s="100">
        <v>14</v>
      </c>
      <c r="E16" s="100">
        <v>136</v>
      </c>
      <c r="F16" s="106">
        <f t="shared" si="0"/>
        <v>150</v>
      </c>
    </row>
    <row r="17" spans="1:6" s="82" customFormat="1" ht="12" customHeight="1">
      <c r="A17" s="654"/>
      <c r="B17" s="641" t="s">
        <v>306</v>
      </c>
      <c r="C17" s="642"/>
      <c r="D17" s="98">
        <v>3</v>
      </c>
      <c r="E17" s="100">
        <v>50</v>
      </c>
      <c r="F17" s="106">
        <f t="shared" si="0"/>
        <v>53</v>
      </c>
    </row>
    <row r="18" spans="1:6" s="82" customFormat="1" ht="12" customHeight="1">
      <c r="A18" s="654"/>
      <c r="B18" s="641" t="s">
        <v>174</v>
      </c>
      <c r="C18" s="642"/>
      <c r="D18" s="98">
        <v>1</v>
      </c>
      <c r="E18" s="98">
        <v>205</v>
      </c>
      <c r="F18" s="106">
        <f t="shared" si="0"/>
        <v>206</v>
      </c>
    </row>
    <row r="19" spans="1:6" s="82" customFormat="1" ht="12" customHeight="1">
      <c r="A19" s="654"/>
      <c r="B19" s="641" t="s">
        <v>160</v>
      </c>
      <c r="C19" s="642"/>
      <c r="D19" s="98">
        <v>3</v>
      </c>
      <c r="E19" s="98">
        <v>368</v>
      </c>
      <c r="F19" s="106">
        <f t="shared" si="0"/>
        <v>371</v>
      </c>
    </row>
    <row r="20" spans="1:6" s="82" customFormat="1" ht="12" customHeight="1">
      <c r="A20" s="654"/>
      <c r="B20" s="641" t="s">
        <v>82</v>
      </c>
      <c r="C20" s="642"/>
      <c r="D20" s="97"/>
      <c r="E20" s="98">
        <v>7</v>
      </c>
      <c r="F20" s="106">
        <f t="shared" si="0"/>
        <v>7</v>
      </c>
    </row>
    <row r="21" spans="1:6" s="82" customFormat="1" ht="12" customHeight="1">
      <c r="A21" s="86" t="s">
        <v>424</v>
      </c>
      <c r="B21" s="91"/>
      <c r="C21" s="93"/>
      <c r="D21" s="98">
        <v>66</v>
      </c>
      <c r="E21" s="97"/>
      <c r="F21" s="106">
        <f t="shared" si="0"/>
        <v>66</v>
      </c>
    </row>
    <row r="22" spans="1:6" s="82" customFormat="1" ht="12" customHeight="1">
      <c r="A22" s="87" t="s">
        <v>297</v>
      </c>
      <c r="B22" s="647" t="s">
        <v>153</v>
      </c>
      <c r="C22" s="648"/>
      <c r="D22" s="101">
        <v>3</v>
      </c>
      <c r="E22" s="97"/>
      <c r="F22" s="106">
        <f t="shared" si="0"/>
        <v>3</v>
      </c>
    </row>
    <row r="23" spans="1:6" s="82" customFormat="1" ht="12" customHeight="1">
      <c r="A23" s="656" t="s">
        <v>221</v>
      </c>
      <c r="B23" s="655" t="s">
        <v>393</v>
      </c>
      <c r="C23" s="85" t="s">
        <v>310</v>
      </c>
      <c r="D23" s="98">
        <v>1</v>
      </c>
      <c r="E23" s="98">
        <v>151</v>
      </c>
      <c r="F23" s="106">
        <f t="shared" si="0"/>
        <v>152</v>
      </c>
    </row>
    <row r="24" spans="1:6" s="82" customFormat="1" ht="12" customHeight="1">
      <c r="A24" s="656"/>
      <c r="B24" s="655"/>
      <c r="C24" s="85" t="s">
        <v>311</v>
      </c>
      <c r="D24" s="97"/>
      <c r="E24" s="98">
        <v>123</v>
      </c>
      <c r="F24" s="106">
        <f t="shared" si="0"/>
        <v>123</v>
      </c>
    </row>
    <row r="25" spans="1:6" s="82" customFormat="1" ht="12" customHeight="1">
      <c r="A25" s="656"/>
      <c r="B25" s="655"/>
      <c r="C25" s="85" t="s">
        <v>312</v>
      </c>
      <c r="D25" s="97"/>
      <c r="E25" s="98">
        <v>29</v>
      </c>
      <c r="F25" s="106">
        <f t="shared" si="0"/>
        <v>29</v>
      </c>
    </row>
    <row r="26" spans="1:6" s="82" customFormat="1" ht="12" customHeight="1">
      <c r="A26" s="656"/>
      <c r="B26" s="655"/>
      <c r="C26" s="85" t="s">
        <v>314</v>
      </c>
      <c r="D26" s="97"/>
      <c r="E26" s="98">
        <v>11</v>
      </c>
      <c r="F26" s="106">
        <f t="shared" si="0"/>
        <v>11</v>
      </c>
    </row>
    <row r="27" spans="1:6" s="82" customFormat="1" ht="12" customHeight="1">
      <c r="A27" s="656"/>
      <c r="B27" s="655"/>
      <c r="C27" s="85" t="s">
        <v>14</v>
      </c>
      <c r="D27" s="98">
        <v>5</v>
      </c>
      <c r="E27" s="98">
        <v>103</v>
      </c>
      <c r="F27" s="106">
        <f t="shared" si="0"/>
        <v>108</v>
      </c>
    </row>
    <row r="28" spans="1:6" s="82" customFormat="1" ht="12" customHeight="1">
      <c r="A28" s="656"/>
      <c r="B28" s="655"/>
      <c r="C28" s="85" t="s">
        <v>115</v>
      </c>
      <c r="D28" s="98">
        <v>3</v>
      </c>
      <c r="E28" s="97"/>
      <c r="F28" s="106">
        <f t="shared" si="0"/>
        <v>3</v>
      </c>
    </row>
    <row r="29" spans="1:6" s="82" customFormat="1" ht="12" customHeight="1">
      <c r="A29" s="656"/>
      <c r="B29" s="655"/>
      <c r="C29" s="85" t="s">
        <v>290</v>
      </c>
      <c r="D29" s="98">
        <v>6</v>
      </c>
      <c r="E29" s="98">
        <v>145</v>
      </c>
      <c r="F29" s="106">
        <f t="shared" si="0"/>
        <v>151</v>
      </c>
    </row>
    <row r="30" spans="1:6" s="82" customFormat="1" ht="12" customHeight="1">
      <c r="A30" s="656"/>
      <c r="B30" s="655"/>
      <c r="C30" s="85" t="s">
        <v>315</v>
      </c>
      <c r="D30" s="98">
        <v>3</v>
      </c>
      <c r="E30" s="98">
        <v>42</v>
      </c>
      <c r="F30" s="106">
        <f t="shared" si="0"/>
        <v>45</v>
      </c>
    </row>
    <row r="31" spans="1:6" s="82" customFormat="1" ht="12" customHeight="1">
      <c r="A31" s="656"/>
      <c r="B31" s="655" t="s">
        <v>270</v>
      </c>
      <c r="C31" s="85" t="s">
        <v>316</v>
      </c>
      <c r="D31" s="97"/>
      <c r="E31" s="98">
        <v>21</v>
      </c>
      <c r="F31" s="106">
        <f t="shared" si="0"/>
        <v>21</v>
      </c>
    </row>
    <row r="32" spans="1:6" s="82" customFormat="1" ht="12" customHeight="1">
      <c r="A32" s="656"/>
      <c r="B32" s="655"/>
      <c r="C32" s="85" t="s">
        <v>318</v>
      </c>
      <c r="D32" s="97"/>
      <c r="E32" s="98">
        <v>22</v>
      </c>
      <c r="F32" s="106">
        <f t="shared" si="0"/>
        <v>22</v>
      </c>
    </row>
    <row r="33" spans="1:6" s="82" customFormat="1" ht="12" customHeight="1">
      <c r="A33" s="656"/>
      <c r="B33" s="655"/>
      <c r="C33" s="85" t="s">
        <v>320</v>
      </c>
      <c r="D33" s="97"/>
      <c r="E33" s="98">
        <v>8</v>
      </c>
      <c r="F33" s="106">
        <f t="shared" si="0"/>
        <v>8</v>
      </c>
    </row>
    <row r="34" spans="1:6" s="82" customFormat="1" ht="12" customHeight="1">
      <c r="A34" s="656"/>
      <c r="B34" s="655"/>
      <c r="C34" s="85" t="s">
        <v>323</v>
      </c>
      <c r="D34" s="98"/>
      <c r="E34" s="98">
        <v>12</v>
      </c>
      <c r="F34" s="106">
        <f t="shared" si="0"/>
        <v>12</v>
      </c>
    </row>
    <row r="35" spans="1:6" s="82" customFormat="1" ht="12" customHeight="1">
      <c r="A35" s="656"/>
      <c r="B35" s="655"/>
      <c r="C35" s="85" t="s">
        <v>324</v>
      </c>
      <c r="D35" s="97"/>
      <c r="E35" s="98">
        <v>24</v>
      </c>
      <c r="F35" s="106">
        <f t="shared" si="0"/>
        <v>24</v>
      </c>
    </row>
    <row r="36" spans="1:6" s="82" customFormat="1" ht="12" customHeight="1">
      <c r="A36" s="656"/>
      <c r="B36" s="655"/>
      <c r="C36" s="85" t="s">
        <v>126</v>
      </c>
      <c r="D36" s="98">
        <v>4</v>
      </c>
      <c r="E36" s="98">
        <v>131</v>
      </c>
      <c r="F36" s="106">
        <f t="shared" si="0"/>
        <v>135</v>
      </c>
    </row>
    <row r="37" spans="1:6" s="82" customFormat="1" ht="12" customHeight="1">
      <c r="A37" s="656"/>
      <c r="B37" s="655"/>
      <c r="C37" s="85" t="s">
        <v>417</v>
      </c>
      <c r="D37" s="97"/>
      <c r="E37" s="98">
        <v>5</v>
      </c>
      <c r="F37" s="106">
        <f t="shared" si="0"/>
        <v>5</v>
      </c>
    </row>
    <row r="38" spans="1:6" s="82" customFormat="1" ht="12" customHeight="1">
      <c r="A38" s="656"/>
      <c r="B38" s="655"/>
      <c r="C38" s="85" t="s">
        <v>28</v>
      </c>
      <c r="D38" s="97"/>
      <c r="E38" s="98">
        <v>2</v>
      </c>
      <c r="F38" s="106">
        <f t="shared" si="0"/>
        <v>2</v>
      </c>
    </row>
    <row r="39" spans="1:6" s="82" customFormat="1" ht="12" customHeight="1">
      <c r="A39" s="656"/>
      <c r="B39" s="655"/>
      <c r="C39" s="85" t="s">
        <v>325</v>
      </c>
      <c r="D39" s="98">
        <v>1</v>
      </c>
      <c r="E39" s="98">
        <v>94</v>
      </c>
      <c r="F39" s="106">
        <f t="shared" si="0"/>
        <v>95</v>
      </c>
    </row>
    <row r="40" spans="1:6" s="82" customFormat="1" ht="12" customHeight="1">
      <c r="A40" s="656"/>
      <c r="B40" s="655" t="s">
        <v>280</v>
      </c>
      <c r="C40" s="93" t="s">
        <v>327</v>
      </c>
      <c r="D40" s="98">
        <v>4</v>
      </c>
      <c r="E40" s="98">
        <v>89</v>
      </c>
      <c r="F40" s="106">
        <f t="shared" si="0"/>
        <v>93</v>
      </c>
    </row>
    <row r="41" spans="1:6" s="82" customFormat="1" ht="12" customHeight="1">
      <c r="A41" s="656"/>
      <c r="B41" s="655"/>
      <c r="C41" s="93" t="s">
        <v>328</v>
      </c>
      <c r="D41" s="98">
        <v>2</v>
      </c>
      <c r="E41" s="98">
        <v>39</v>
      </c>
      <c r="F41" s="106">
        <f t="shared" si="0"/>
        <v>41</v>
      </c>
    </row>
    <row r="42" spans="1:6" s="82" customFormat="1" ht="12" customHeight="1">
      <c r="A42" s="656"/>
      <c r="B42" s="655"/>
      <c r="C42" s="93" t="s">
        <v>143</v>
      </c>
      <c r="D42" s="98">
        <v>2</v>
      </c>
      <c r="E42" s="98">
        <v>39</v>
      </c>
      <c r="F42" s="106">
        <f t="shared" si="0"/>
        <v>41</v>
      </c>
    </row>
    <row r="43" spans="1:6" s="82" customFormat="1" ht="12" customHeight="1">
      <c r="A43" s="656"/>
      <c r="B43" s="655"/>
      <c r="C43" s="93" t="s">
        <v>329</v>
      </c>
      <c r="D43" s="98">
        <v>3</v>
      </c>
      <c r="E43" s="98">
        <v>68</v>
      </c>
      <c r="F43" s="106">
        <f t="shared" si="0"/>
        <v>71</v>
      </c>
    </row>
    <row r="44" spans="1:6" s="82" customFormat="1" ht="12" customHeight="1">
      <c r="A44" s="656" t="s">
        <v>297</v>
      </c>
      <c r="B44" s="86" t="s">
        <v>268</v>
      </c>
      <c r="C44" s="93"/>
      <c r="D44" s="98">
        <v>1</v>
      </c>
      <c r="E44" s="97"/>
      <c r="F44" s="106">
        <f t="shared" si="0"/>
        <v>1</v>
      </c>
    </row>
    <row r="45" spans="1:6" s="82" customFormat="1" ht="12" customHeight="1">
      <c r="A45" s="656"/>
      <c r="B45" s="643" t="s">
        <v>333</v>
      </c>
      <c r="C45" s="644"/>
      <c r="D45" s="98">
        <v>1</v>
      </c>
      <c r="E45" s="98">
        <v>1</v>
      </c>
      <c r="F45" s="106">
        <f t="shared" si="0"/>
        <v>2</v>
      </c>
    </row>
    <row r="46" spans="1:6" s="82" customFormat="1" ht="12" customHeight="1">
      <c r="A46" s="657" t="s">
        <v>362</v>
      </c>
      <c r="B46" s="86" t="s">
        <v>434</v>
      </c>
      <c r="C46" s="93"/>
      <c r="D46" s="98">
        <v>3</v>
      </c>
      <c r="E46" s="98">
        <v>7</v>
      </c>
      <c r="F46" s="106">
        <f t="shared" si="0"/>
        <v>10</v>
      </c>
    </row>
    <row r="47" spans="1:6" s="82" customFormat="1" ht="12" customHeight="1">
      <c r="A47" s="659"/>
      <c r="B47" s="86" t="s">
        <v>263</v>
      </c>
      <c r="C47" s="93"/>
      <c r="D47" s="97"/>
      <c r="E47" s="98">
        <v>1</v>
      </c>
      <c r="F47" s="106">
        <f t="shared" si="0"/>
        <v>1</v>
      </c>
    </row>
    <row r="48" spans="1:6" s="82" customFormat="1" ht="12" customHeight="1">
      <c r="A48" s="659"/>
      <c r="B48" s="86" t="s">
        <v>348</v>
      </c>
      <c r="C48" s="93"/>
      <c r="D48" s="98">
        <v>3</v>
      </c>
      <c r="E48" s="98">
        <v>4</v>
      </c>
      <c r="F48" s="106">
        <f t="shared" si="0"/>
        <v>7</v>
      </c>
    </row>
    <row r="49" spans="1:6" s="82" customFormat="1" ht="12" customHeight="1">
      <c r="A49" s="659"/>
      <c r="B49" s="86" t="s">
        <v>437</v>
      </c>
      <c r="C49" s="93"/>
      <c r="D49" s="98"/>
      <c r="E49" s="98">
        <v>4</v>
      </c>
      <c r="F49" s="106">
        <f t="shared" si="0"/>
        <v>4</v>
      </c>
    </row>
    <row r="50" spans="1:6" s="82" customFormat="1" ht="12" customHeight="1">
      <c r="A50" s="659"/>
      <c r="B50" s="86" t="s">
        <v>351</v>
      </c>
      <c r="C50" s="93"/>
      <c r="D50" s="98">
        <v>1</v>
      </c>
      <c r="E50" s="97"/>
      <c r="F50" s="106">
        <f t="shared" si="0"/>
        <v>1</v>
      </c>
    </row>
    <row r="51" spans="1:6" s="82" customFormat="1" ht="12" customHeight="1">
      <c r="A51" s="659"/>
      <c r="B51" s="86" t="s">
        <v>425</v>
      </c>
      <c r="C51" s="93"/>
      <c r="D51" s="98">
        <v>2</v>
      </c>
      <c r="E51" s="98">
        <v>1</v>
      </c>
      <c r="F51" s="106">
        <f t="shared" si="0"/>
        <v>3</v>
      </c>
    </row>
    <row r="52" spans="1:6" s="82" customFormat="1" ht="12" customHeight="1">
      <c r="A52" s="659"/>
      <c r="B52" s="643" t="s">
        <v>427</v>
      </c>
      <c r="C52" s="644"/>
      <c r="D52" s="98">
        <v>1</v>
      </c>
      <c r="E52" s="97"/>
      <c r="F52" s="106">
        <f t="shared" si="0"/>
        <v>1</v>
      </c>
    </row>
    <row r="53" spans="1:6" s="82" customFormat="1" ht="12" customHeight="1">
      <c r="A53" s="659"/>
      <c r="B53" s="86" t="s">
        <v>429</v>
      </c>
      <c r="C53" s="93"/>
      <c r="D53" s="98">
        <v>2</v>
      </c>
      <c r="E53" s="98">
        <v>27</v>
      </c>
      <c r="F53" s="106">
        <f t="shared" si="0"/>
        <v>29</v>
      </c>
    </row>
    <row r="54" spans="1:6" s="82" customFormat="1" ht="12" customHeight="1">
      <c r="A54" s="659"/>
      <c r="B54" s="86" t="s">
        <v>430</v>
      </c>
      <c r="C54" s="93"/>
      <c r="D54" s="98">
        <v>1</v>
      </c>
      <c r="E54" s="98">
        <v>83</v>
      </c>
      <c r="F54" s="106">
        <f t="shared" si="0"/>
        <v>84</v>
      </c>
    </row>
    <row r="55" spans="1:6" s="82" customFormat="1" ht="12" customHeight="1">
      <c r="A55" s="659"/>
      <c r="B55" s="86" t="s">
        <v>225</v>
      </c>
      <c r="C55" s="93"/>
      <c r="D55" s="98"/>
      <c r="E55" s="98">
        <v>2</v>
      </c>
      <c r="F55" s="106">
        <f t="shared" si="0"/>
        <v>2</v>
      </c>
    </row>
    <row r="56" spans="1:6" s="82" customFormat="1" ht="12" customHeight="1">
      <c r="A56" s="659"/>
      <c r="B56" s="86" t="s">
        <v>309</v>
      </c>
      <c r="C56" s="93"/>
      <c r="D56" s="98">
        <v>3</v>
      </c>
      <c r="E56" s="98">
        <v>11</v>
      </c>
      <c r="F56" s="106">
        <f t="shared" si="0"/>
        <v>14</v>
      </c>
    </row>
    <row r="57" spans="1:6" s="82" customFormat="1" ht="12" customHeight="1">
      <c r="A57" s="659"/>
      <c r="B57" s="86" t="s">
        <v>201</v>
      </c>
      <c r="C57" s="93"/>
      <c r="D57" s="97"/>
      <c r="E57" s="98">
        <v>4</v>
      </c>
      <c r="F57" s="106">
        <f t="shared" si="0"/>
        <v>4</v>
      </c>
    </row>
    <row r="58" spans="1:6" s="82" customFormat="1" ht="12" customHeight="1">
      <c r="A58" s="658"/>
      <c r="B58" s="89" t="s">
        <v>432</v>
      </c>
      <c r="C58" s="94"/>
      <c r="D58" s="98">
        <v>2</v>
      </c>
      <c r="E58" s="97"/>
      <c r="F58" s="106">
        <f t="shared" si="0"/>
        <v>2</v>
      </c>
    </row>
    <row r="59" spans="1:6" s="82" customFormat="1" ht="12" customHeight="1">
      <c r="A59" s="88" t="s">
        <v>549</v>
      </c>
      <c r="B59" s="86" t="s">
        <v>361</v>
      </c>
      <c r="C59" s="93"/>
      <c r="D59" s="98">
        <v>76</v>
      </c>
      <c r="E59" s="97"/>
      <c r="F59" s="106">
        <f t="shared" si="0"/>
        <v>76</v>
      </c>
    </row>
    <row r="60" spans="1:6" s="82" customFormat="1" ht="12" customHeight="1">
      <c r="A60" s="647" t="s">
        <v>243</v>
      </c>
      <c r="B60" s="649"/>
      <c r="C60" s="648"/>
      <c r="D60" s="101">
        <v>55</v>
      </c>
      <c r="E60" s="97"/>
      <c r="F60" s="106">
        <f t="shared" si="0"/>
        <v>55</v>
      </c>
    </row>
    <row r="61" spans="1:6" s="82" customFormat="1" ht="12" customHeight="1">
      <c r="A61" s="657" t="s">
        <v>545</v>
      </c>
      <c r="B61" s="86" t="s">
        <v>436</v>
      </c>
      <c r="C61" s="93"/>
      <c r="D61" s="98">
        <v>44</v>
      </c>
      <c r="E61" s="98">
        <v>134</v>
      </c>
      <c r="F61" s="106">
        <f t="shared" si="0"/>
        <v>178</v>
      </c>
    </row>
    <row r="62" spans="1:6" s="82" customFormat="1" ht="12" customHeight="1">
      <c r="A62" s="658"/>
      <c r="B62" s="86" t="s">
        <v>313</v>
      </c>
      <c r="C62" s="93"/>
      <c r="D62" s="98">
        <v>7</v>
      </c>
      <c r="E62" s="97"/>
      <c r="F62" s="106">
        <f t="shared" si="0"/>
        <v>7</v>
      </c>
    </row>
    <row r="63" spans="1:6" s="82" customFormat="1" ht="12" customHeight="1">
      <c r="A63" s="643" t="s">
        <v>296</v>
      </c>
      <c r="B63" s="650"/>
      <c r="C63" s="644"/>
      <c r="D63" s="98">
        <v>11</v>
      </c>
      <c r="E63" s="98">
        <v>76</v>
      </c>
      <c r="F63" s="106">
        <f t="shared" si="0"/>
        <v>87</v>
      </c>
    </row>
    <row r="64" spans="1:6" s="83" customFormat="1" ht="12" customHeight="1">
      <c r="A64" s="651" t="s">
        <v>264</v>
      </c>
      <c r="B64" s="651"/>
      <c r="C64" s="651"/>
      <c r="D64" s="102">
        <f>SUM(D5:D63)</f>
        <v>409</v>
      </c>
      <c r="E64" s="102">
        <f>SUM(E5:E63)</f>
        <v>2357</v>
      </c>
      <c r="F64" s="102">
        <f>SUM(F5:F63)</f>
        <v>2766</v>
      </c>
    </row>
    <row r="65" spans="1:6" s="83" customFormat="1" ht="12" customHeight="1">
      <c r="A65" s="83" t="s">
        <v>281</v>
      </c>
      <c r="B65" s="92"/>
      <c r="C65" s="92"/>
      <c r="D65" s="103"/>
      <c r="E65" s="103"/>
      <c r="F65" s="103"/>
    </row>
    <row r="66" spans="1:6" s="83" customFormat="1" ht="12" customHeight="1">
      <c r="A66" s="90" t="s">
        <v>222</v>
      </c>
      <c r="B66" s="92"/>
      <c r="C66" s="92"/>
      <c r="D66" s="104"/>
      <c r="E66" s="104"/>
      <c r="F66" s="104"/>
    </row>
  </sheetData>
  <mergeCells count="32">
    <mergeCell ref="A64:C64"/>
    <mergeCell ref="A3:C4"/>
    <mergeCell ref="A5:A6"/>
    <mergeCell ref="A10:A15"/>
    <mergeCell ref="A16:A20"/>
    <mergeCell ref="B40:B43"/>
    <mergeCell ref="A44:A45"/>
    <mergeCell ref="A61:A62"/>
    <mergeCell ref="A23:A43"/>
    <mergeCell ref="B23:B30"/>
    <mergeCell ref="B31:B39"/>
    <mergeCell ref="A46:A58"/>
    <mergeCell ref="B22:C22"/>
    <mergeCell ref="B45:C45"/>
    <mergeCell ref="B52:C52"/>
    <mergeCell ref="A60:C60"/>
    <mergeCell ref="A63:C63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D3:F3"/>
    <mergeCell ref="B5:C5"/>
    <mergeCell ref="B6:C6"/>
    <mergeCell ref="B7:C7"/>
    <mergeCell ref="B10:C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H10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8" customHeight="1"/>
  <cols>
    <col min="1" max="2" width="10.625" style="107" customWidth="1"/>
    <col min="3" max="7" width="9.625" style="107" customWidth="1"/>
    <col min="8" max="8" width="9.625" style="108" customWidth="1"/>
    <col min="9" max="9" width="9" style="107" customWidth="1"/>
    <col min="10" max="16384" width="9" style="107"/>
  </cols>
  <sheetData>
    <row r="1" spans="1:8" ht="20.100000000000001" customHeight="1">
      <c r="A1" s="2" t="s">
        <v>402</v>
      </c>
      <c r="B1" s="1"/>
      <c r="C1" s="1"/>
      <c r="D1" s="1"/>
      <c r="E1" s="1"/>
      <c r="F1" s="1"/>
    </row>
    <row r="2" spans="1:8" ht="13.5" customHeight="1">
      <c r="A2" s="1" t="s">
        <v>190</v>
      </c>
      <c r="B2" s="1"/>
      <c r="C2" s="46"/>
      <c r="D2" s="46"/>
      <c r="E2" s="60"/>
      <c r="F2" s="117" t="s">
        <v>459</v>
      </c>
    </row>
    <row r="3" spans="1:8" ht="27" customHeight="1">
      <c r="A3" s="110" t="s">
        <v>105</v>
      </c>
      <c r="B3" s="111" t="s">
        <v>7</v>
      </c>
      <c r="C3" s="114" t="s">
        <v>47</v>
      </c>
      <c r="D3" s="111" t="s">
        <v>53</v>
      </c>
      <c r="E3" s="111" t="s">
        <v>32</v>
      </c>
      <c r="F3" s="111" t="s">
        <v>33</v>
      </c>
      <c r="G3" s="108"/>
    </row>
    <row r="4" spans="1:8" ht="13.5" customHeight="1">
      <c r="A4" s="660" t="s">
        <v>528</v>
      </c>
      <c r="B4" s="112" t="s">
        <v>275</v>
      </c>
      <c r="C4" s="115">
        <v>3394</v>
      </c>
      <c r="D4" s="115">
        <v>3269</v>
      </c>
      <c r="E4" s="115">
        <v>1474</v>
      </c>
      <c r="F4" s="115">
        <v>1795</v>
      </c>
      <c r="G4" s="108"/>
    </row>
    <row r="5" spans="1:8" ht="13.5" customHeight="1">
      <c r="A5" s="661"/>
      <c r="B5" s="113" t="s">
        <v>276</v>
      </c>
      <c r="C5" s="115">
        <v>714</v>
      </c>
      <c r="D5" s="115">
        <v>674</v>
      </c>
      <c r="E5" s="115">
        <v>290</v>
      </c>
      <c r="F5" s="115">
        <v>384</v>
      </c>
      <c r="G5" s="108"/>
    </row>
    <row r="6" spans="1:8" ht="13.5" customHeight="1">
      <c r="A6" s="660" t="s">
        <v>543</v>
      </c>
      <c r="B6" s="113" t="s">
        <v>275</v>
      </c>
      <c r="C6" s="115">
        <v>3397</v>
      </c>
      <c r="D6" s="115">
        <v>3281</v>
      </c>
      <c r="E6" s="115">
        <v>1471</v>
      </c>
      <c r="F6" s="115">
        <v>1810</v>
      </c>
      <c r="G6" s="108"/>
    </row>
    <row r="7" spans="1:8" ht="13.5" customHeight="1">
      <c r="A7" s="661"/>
      <c r="B7" s="113" t="s">
        <v>276</v>
      </c>
      <c r="C7" s="115">
        <v>717</v>
      </c>
      <c r="D7" s="115">
        <v>682</v>
      </c>
      <c r="E7" s="115">
        <v>292</v>
      </c>
      <c r="F7" s="115">
        <v>390</v>
      </c>
      <c r="G7" s="108"/>
    </row>
    <row r="8" spans="1:8" s="109" customFormat="1" ht="13.5" customHeight="1">
      <c r="A8" s="660" t="s">
        <v>565</v>
      </c>
      <c r="B8" s="112" t="s">
        <v>275</v>
      </c>
      <c r="C8" s="115">
        <v>3399</v>
      </c>
      <c r="D8" s="115">
        <v>3146</v>
      </c>
      <c r="E8" s="115">
        <v>1403</v>
      </c>
      <c r="F8" s="115">
        <v>1743</v>
      </c>
      <c r="G8" s="108"/>
      <c r="H8" s="108"/>
    </row>
    <row r="9" spans="1:8" s="109" customFormat="1" ht="13.5" customHeight="1">
      <c r="A9" s="661"/>
      <c r="B9" s="113" t="s">
        <v>276</v>
      </c>
      <c r="C9" s="115">
        <v>717</v>
      </c>
      <c r="D9" s="115">
        <v>668</v>
      </c>
      <c r="E9" s="115">
        <v>293</v>
      </c>
      <c r="F9" s="115">
        <v>375</v>
      </c>
      <c r="G9" s="108"/>
      <c r="H9" s="108"/>
    </row>
    <row r="10" spans="1:8" ht="13.5" customHeight="1">
      <c r="A10" s="22" t="s">
        <v>54</v>
      </c>
      <c r="B10" s="1"/>
      <c r="C10" s="1"/>
      <c r="D10" s="1"/>
      <c r="E10" s="116"/>
      <c r="F10" s="1"/>
      <c r="G10" s="108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10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 activeCell="A2" sqref="A2"/>
    </sheetView>
  </sheetViews>
  <sheetFormatPr defaultRowHeight="18" customHeight="1"/>
  <cols>
    <col min="1" max="2" width="10.625" style="107" customWidth="1"/>
    <col min="3" max="7" width="9.625" style="107" customWidth="1"/>
    <col min="8" max="8" width="9.625" style="108" customWidth="1"/>
    <col min="9" max="9" width="9" style="107" customWidth="1"/>
    <col min="10" max="16384" width="9" style="107"/>
  </cols>
  <sheetData>
    <row r="1" spans="1:8" ht="20.100000000000001" customHeight="1">
      <c r="A1" s="118"/>
    </row>
    <row r="2" spans="1:8" s="108" customFormat="1" ht="13.5" customHeight="1">
      <c r="A2" s="1" t="s">
        <v>468</v>
      </c>
      <c r="B2" s="119"/>
      <c r="C2" s="79"/>
      <c r="D2" s="79"/>
      <c r="E2" s="79"/>
      <c r="F2" s="79"/>
      <c r="G2" s="124"/>
      <c r="H2" s="117" t="s">
        <v>459</v>
      </c>
    </row>
    <row r="3" spans="1:8" ht="27" customHeight="1">
      <c r="A3" s="110" t="s">
        <v>105</v>
      </c>
      <c r="B3" s="111" t="s">
        <v>7</v>
      </c>
      <c r="C3" s="121" t="s">
        <v>161</v>
      </c>
      <c r="D3" s="121" t="s">
        <v>363</v>
      </c>
      <c r="E3" s="121" t="s">
        <v>72</v>
      </c>
      <c r="F3" s="121" t="s">
        <v>144</v>
      </c>
      <c r="G3" s="121" t="s">
        <v>364</v>
      </c>
      <c r="H3" s="121" t="s">
        <v>51</v>
      </c>
    </row>
    <row r="4" spans="1:8" ht="13.5" customHeight="1">
      <c r="A4" s="660" t="s">
        <v>528</v>
      </c>
      <c r="B4" s="113" t="s">
        <v>275</v>
      </c>
      <c r="C4" s="122">
        <v>229</v>
      </c>
      <c r="D4" s="122">
        <v>26</v>
      </c>
      <c r="E4" s="122">
        <v>1</v>
      </c>
      <c r="F4" s="122">
        <v>2</v>
      </c>
      <c r="G4" s="122">
        <v>187</v>
      </c>
      <c r="H4" s="122">
        <v>13</v>
      </c>
    </row>
    <row r="5" spans="1:8" ht="13.5" customHeight="1">
      <c r="A5" s="661"/>
      <c r="B5" s="113" t="s">
        <v>276</v>
      </c>
      <c r="C5" s="122">
        <v>54</v>
      </c>
      <c r="D5" s="122">
        <v>1</v>
      </c>
      <c r="E5" s="122" t="s">
        <v>57</v>
      </c>
      <c r="F5" s="122" t="s">
        <v>57</v>
      </c>
      <c r="G5" s="122">
        <v>41</v>
      </c>
      <c r="H5" s="122">
        <v>12</v>
      </c>
    </row>
    <row r="6" spans="1:8" ht="13.5" customHeight="1">
      <c r="A6" s="660" t="s">
        <v>543</v>
      </c>
      <c r="B6" s="112" t="s">
        <v>275</v>
      </c>
      <c r="C6" s="115">
        <v>229</v>
      </c>
      <c r="D6" s="115">
        <v>26</v>
      </c>
      <c r="E6" s="115">
        <v>1</v>
      </c>
      <c r="F6" s="115">
        <v>2</v>
      </c>
      <c r="G6" s="115">
        <v>187</v>
      </c>
      <c r="H6" s="115">
        <v>13</v>
      </c>
    </row>
    <row r="7" spans="1:8" s="109" customFormat="1" ht="13.5" customHeight="1">
      <c r="A7" s="661"/>
      <c r="B7" s="113" t="s">
        <v>276</v>
      </c>
      <c r="C7" s="122">
        <v>54</v>
      </c>
      <c r="D7" s="122">
        <v>1</v>
      </c>
      <c r="E7" s="122" t="s">
        <v>57</v>
      </c>
      <c r="F7" s="122" t="s">
        <v>57</v>
      </c>
      <c r="G7" s="122">
        <v>41</v>
      </c>
      <c r="H7" s="122">
        <v>12</v>
      </c>
    </row>
    <row r="8" spans="1:8" s="109" customFormat="1" ht="13.5" customHeight="1">
      <c r="A8" s="660" t="s">
        <v>565</v>
      </c>
      <c r="B8" s="112" t="s">
        <v>275</v>
      </c>
      <c r="C8" s="115">
        <v>228</v>
      </c>
      <c r="D8" s="115">
        <v>26</v>
      </c>
      <c r="E8" s="115">
        <v>1</v>
      </c>
      <c r="F8" s="115">
        <v>2</v>
      </c>
      <c r="G8" s="115">
        <v>186</v>
      </c>
      <c r="H8" s="115">
        <v>13</v>
      </c>
    </row>
    <row r="9" spans="1:8" s="109" customFormat="1" ht="13.5" customHeight="1">
      <c r="A9" s="661"/>
      <c r="B9" s="113" t="s">
        <v>276</v>
      </c>
      <c r="C9" s="115">
        <v>54</v>
      </c>
      <c r="D9" s="122">
        <v>1</v>
      </c>
      <c r="E9" s="122" t="s">
        <v>57</v>
      </c>
      <c r="F9" s="122" t="s">
        <v>57</v>
      </c>
      <c r="G9" s="122">
        <v>41</v>
      </c>
      <c r="H9" s="122">
        <v>12</v>
      </c>
    </row>
    <row r="10" spans="1:8" s="109" customFormat="1" ht="13.5" customHeight="1">
      <c r="A10" s="22" t="s">
        <v>571</v>
      </c>
      <c r="B10" s="120"/>
      <c r="C10" s="123"/>
      <c r="D10" s="123"/>
      <c r="E10" s="116"/>
      <c r="F10" s="124"/>
      <c r="G10" s="124"/>
      <c r="H10" s="124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H10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A2" sqref="A2"/>
    </sheetView>
  </sheetViews>
  <sheetFormatPr defaultRowHeight="18" customHeight="1"/>
  <cols>
    <col min="1" max="2" width="10.625" style="107" customWidth="1"/>
    <col min="3" max="7" width="9.625" style="107" customWidth="1"/>
    <col min="8" max="8" width="9.625" style="108" customWidth="1"/>
    <col min="9" max="9" width="9" style="107" customWidth="1"/>
    <col min="10" max="16384" width="9" style="107"/>
  </cols>
  <sheetData>
    <row r="1" spans="1:8" ht="20.100000000000001" customHeight="1">
      <c r="A1" s="118"/>
    </row>
    <row r="2" spans="1:8" ht="13.5" customHeight="1">
      <c r="A2" s="1" t="s">
        <v>121</v>
      </c>
      <c r="B2" s="1"/>
      <c r="C2" s="1"/>
      <c r="D2" s="117" t="s">
        <v>459</v>
      </c>
      <c r="G2" s="108"/>
    </row>
    <row r="3" spans="1:8" ht="13.5" customHeight="1">
      <c r="A3" s="110" t="s">
        <v>105</v>
      </c>
      <c r="B3" s="125" t="s">
        <v>7</v>
      </c>
      <c r="C3" s="121" t="s">
        <v>12</v>
      </c>
      <c r="D3" s="121" t="s">
        <v>356</v>
      </c>
      <c r="E3" s="108"/>
      <c r="F3" s="108"/>
      <c r="G3" s="108"/>
    </row>
    <row r="4" spans="1:8" ht="13.5" customHeight="1">
      <c r="A4" s="660" t="s">
        <v>528</v>
      </c>
      <c r="B4" s="113" t="s">
        <v>275</v>
      </c>
      <c r="C4" s="122">
        <v>1476</v>
      </c>
      <c r="D4" s="122">
        <v>51409</v>
      </c>
      <c r="E4" s="108"/>
      <c r="F4" s="108"/>
      <c r="G4" s="108"/>
    </row>
    <row r="5" spans="1:8" ht="13.5" customHeight="1">
      <c r="A5" s="661"/>
      <c r="B5" s="113" t="s">
        <v>276</v>
      </c>
      <c r="C5" s="122">
        <v>152</v>
      </c>
      <c r="D5" s="122">
        <v>5081</v>
      </c>
      <c r="E5" s="108"/>
      <c r="F5" s="108"/>
      <c r="G5" s="108"/>
    </row>
    <row r="6" spans="1:8" ht="13.5" customHeight="1">
      <c r="A6" s="660" t="s">
        <v>543</v>
      </c>
      <c r="B6" s="112" t="s">
        <v>275</v>
      </c>
      <c r="C6" s="115">
        <v>1368</v>
      </c>
      <c r="D6" s="115">
        <v>45963</v>
      </c>
      <c r="E6" s="108"/>
      <c r="F6" s="108"/>
      <c r="G6" s="108"/>
    </row>
    <row r="7" spans="1:8" s="109" customFormat="1" ht="13.5" customHeight="1">
      <c r="A7" s="661"/>
      <c r="B7" s="113" t="s">
        <v>276</v>
      </c>
      <c r="C7" s="122">
        <v>129</v>
      </c>
      <c r="D7" s="122">
        <v>4123</v>
      </c>
      <c r="E7" s="108"/>
      <c r="F7" s="108"/>
      <c r="G7" s="108"/>
      <c r="H7" s="108"/>
    </row>
    <row r="8" spans="1:8" s="109" customFormat="1" ht="13.5" customHeight="1">
      <c r="A8" s="660" t="s">
        <v>565</v>
      </c>
      <c r="B8" s="112" t="s">
        <v>275</v>
      </c>
      <c r="C8" s="115">
        <v>1283</v>
      </c>
      <c r="D8" s="115">
        <v>42088</v>
      </c>
      <c r="E8" s="108"/>
      <c r="F8" s="108"/>
      <c r="G8" s="108"/>
      <c r="H8" s="108"/>
    </row>
    <row r="9" spans="1:8" s="109" customFormat="1" ht="13.5" customHeight="1">
      <c r="A9" s="661"/>
      <c r="B9" s="113" t="s">
        <v>276</v>
      </c>
      <c r="C9" s="122">
        <v>122</v>
      </c>
      <c r="D9" s="122">
        <v>3700</v>
      </c>
      <c r="E9" s="108"/>
      <c r="F9" s="108"/>
      <c r="G9" s="108"/>
      <c r="H9" s="108"/>
    </row>
    <row r="10" spans="1:8" ht="13.5" customHeight="1">
      <c r="A10" s="22" t="s">
        <v>229</v>
      </c>
      <c r="B10" s="1"/>
      <c r="C10" s="123"/>
      <c r="D10" s="116"/>
      <c r="E10" s="108"/>
      <c r="F10" s="108"/>
      <c r="G10" s="108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H8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8" customHeight="1"/>
  <cols>
    <col min="1" max="1" width="11.5" style="107" customWidth="1"/>
    <col min="2" max="5" width="13.75" style="107" customWidth="1"/>
    <col min="6" max="6" width="9" style="107" customWidth="1"/>
    <col min="7" max="16384" width="9" style="107"/>
  </cols>
  <sheetData>
    <row r="1" spans="1:8" ht="20.100000000000001" customHeight="1">
      <c r="A1" s="118"/>
      <c r="H1" s="108"/>
    </row>
    <row r="2" spans="1:8" s="126" customFormat="1" ht="13.5" customHeight="1">
      <c r="A2" s="60" t="s">
        <v>19</v>
      </c>
      <c r="B2" s="128"/>
      <c r="C2" s="128"/>
      <c r="D2" s="128"/>
      <c r="E2" s="131" t="s">
        <v>156</v>
      </c>
    </row>
    <row r="3" spans="1:8" ht="13.5" customHeight="1">
      <c r="A3" s="664" t="s">
        <v>515</v>
      </c>
      <c r="B3" s="662" t="s">
        <v>64</v>
      </c>
      <c r="C3" s="663"/>
      <c r="D3" s="662" t="s">
        <v>37</v>
      </c>
      <c r="E3" s="663"/>
    </row>
    <row r="4" spans="1:8" ht="13.5" customHeight="1">
      <c r="A4" s="665"/>
      <c r="B4" s="129" t="s">
        <v>365</v>
      </c>
      <c r="C4" s="130" t="s">
        <v>62</v>
      </c>
      <c r="D4" s="129" t="s">
        <v>365</v>
      </c>
      <c r="E4" s="130" t="s">
        <v>63</v>
      </c>
    </row>
    <row r="5" spans="1:8" ht="13.5" customHeight="1">
      <c r="A5" s="127" t="s">
        <v>415</v>
      </c>
      <c r="B5" s="115">
        <v>1514</v>
      </c>
      <c r="C5" s="115">
        <v>21313</v>
      </c>
      <c r="D5" s="115">
        <v>513</v>
      </c>
      <c r="E5" s="132">
        <v>2250</v>
      </c>
    </row>
    <row r="6" spans="1:8" ht="13.5" customHeight="1">
      <c r="A6" s="127" t="s">
        <v>544</v>
      </c>
      <c r="B6" s="115">
        <v>1554</v>
      </c>
      <c r="C6" s="115">
        <v>20409</v>
      </c>
      <c r="D6" s="115">
        <v>436</v>
      </c>
      <c r="E6" s="132">
        <v>1971</v>
      </c>
    </row>
    <row r="7" spans="1:8" ht="13.5" customHeight="1">
      <c r="A7" s="127" t="s">
        <v>435</v>
      </c>
      <c r="B7" s="115">
        <v>1516</v>
      </c>
      <c r="C7" s="115">
        <v>18947</v>
      </c>
      <c r="D7" s="115">
        <v>387</v>
      </c>
      <c r="E7" s="115">
        <v>2079</v>
      </c>
    </row>
    <row r="8" spans="1:8" ht="13.5" customHeight="1">
      <c r="A8" s="15" t="s">
        <v>547</v>
      </c>
      <c r="B8" s="1"/>
      <c r="C8" s="1"/>
      <c r="D8" s="1"/>
      <c r="E8" s="1"/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E14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2.625" style="120" customWidth="1"/>
    <col min="2" max="2" width="27.375" style="120" customWidth="1"/>
    <col min="3" max="4" width="14.25" style="120" customWidth="1"/>
    <col min="5" max="5" width="14.25" style="120" bestFit="1" customWidth="1"/>
    <col min="6" max="6" width="9" style="120" customWidth="1"/>
    <col min="7" max="16384" width="9" style="120"/>
  </cols>
  <sheetData>
    <row r="1" spans="1:5" ht="20.100000000000001" customHeight="1">
      <c r="A1" s="133" t="s">
        <v>469</v>
      </c>
      <c r="B1" s="133"/>
      <c r="C1" s="124"/>
      <c r="E1" s="117" t="s">
        <v>184</v>
      </c>
    </row>
    <row r="2" spans="1:5" ht="13.5">
      <c r="A2" s="623" t="s">
        <v>245</v>
      </c>
      <c r="B2" s="666"/>
      <c r="C2" s="138" t="s">
        <v>279</v>
      </c>
      <c r="D2" s="142" t="s">
        <v>542</v>
      </c>
      <c r="E2" s="146" t="s">
        <v>567</v>
      </c>
    </row>
    <row r="3" spans="1:5" ht="13.5">
      <c r="A3" s="667" t="s">
        <v>339</v>
      </c>
      <c r="B3" s="668"/>
      <c r="C3" s="139">
        <v>229679</v>
      </c>
      <c r="D3" s="143">
        <v>230796</v>
      </c>
      <c r="E3" s="147">
        <v>225393</v>
      </c>
    </row>
    <row r="4" spans="1:5" ht="13.5">
      <c r="A4" s="669" t="s">
        <v>422</v>
      </c>
      <c r="B4" s="670"/>
      <c r="C4" s="140">
        <v>182498</v>
      </c>
      <c r="D4" s="144">
        <v>184993</v>
      </c>
      <c r="E4" s="148">
        <v>181091</v>
      </c>
    </row>
    <row r="5" spans="1:5" ht="13.5">
      <c r="A5" s="134"/>
      <c r="B5" s="60" t="s">
        <v>67</v>
      </c>
      <c r="C5" s="139">
        <v>150254</v>
      </c>
      <c r="D5" s="143">
        <v>148392</v>
      </c>
      <c r="E5" s="147">
        <v>146824</v>
      </c>
    </row>
    <row r="6" spans="1:5" ht="13.5">
      <c r="A6" s="134"/>
      <c r="B6" s="60" t="s">
        <v>283</v>
      </c>
      <c r="C6" s="139">
        <v>365</v>
      </c>
      <c r="D6" s="143">
        <v>325</v>
      </c>
      <c r="E6" s="147">
        <v>388</v>
      </c>
    </row>
    <row r="7" spans="1:5" ht="13.5">
      <c r="A7" s="134"/>
      <c r="B7" s="60" t="s">
        <v>25</v>
      </c>
      <c r="C7" s="139">
        <v>14156</v>
      </c>
      <c r="D7" s="143">
        <v>18654</v>
      </c>
      <c r="E7" s="147">
        <v>16962</v>
      </c>
    </row>
    <row r="8" spans="1:5" ht="13.5">
      <c r="A8" s="134"/>
      <c r="B8" s="60" t="s">
        <v>23</v>
      </c>
      <c r="C8" s="139">
        <v>6127</v>
      </c>
      <c r="D8" s="143">
        <v>6151</v>
      </c>
      <c r="E8" s="147">
        <v>5907</v>
      </c>
    </row>
    <row r="9" spans="1:5" ht="13.5">
      <c r="A9" s="134"/>
      <c r="B9" s="60" t="s">
        <v>73</v>
      </c>
      <c r="C9" s="139">
        <v>5523</v>
      </c>
      <c r="D9" s="143">
        <v>5394</v>
      </c>
      <c r="E9" s="147">
        <v>4570</v>
      </c>
    </row>
    <row r="10" spans="1:5" ht="13.5">
      <c r="A10" s="134"/>
      <c r="B10" s="60" t="s">
        <v>77</v>
      </c>
      <c r="C10" s="139">
        <v>6073</v>
      </c>
      <c r="D10" s="143">
        <v>6077</v>
      </c>
      <c r="E10" s="147">
        <v>6440</v>
      </c>
    </row>
    <row r="11" spans="1:5" ht="13.5">
      <c r="A11" s="669" t="s">
        <v>159</v>
      </c>
      <c r="B11" s="670"/>
      <c r="C11" s="140">
        <v>47181</v>
      </c>
      <c r="D11" s="144">
        <v>45803</v>
      </c>
      <c r="E11" s="148">
        <v>44302</v>
      </c>
    </row>
    <row r="12" spans="1:5" ht="13.5">
      <c r="A12" s="135"/>
      <c r="B12" s="120" t="s">
        <v>17</v>
      </c>
      <c r="C12" s="139">
        <v>41289</v>
      </c>
      <c r="D12" s="143">
        <v>40891</v>
      </c>
      <c r="E12" s="147">
        <v>40401</v>
      </c>
    </row>
    <row r="13" spans="1:5" ht="13.5">
      <c r="A13" s="136"/>
      <c r="B13" s="137" t="s">
        <v>78</v>
      </c>
      <c r="C13" s="141">
        <v>5892</v>
      </c>
      <c r="D13" s="145">
        <v>4912</v>
      </c>
      <c r="E13" s="149">
        <v>3901</v>
      </c>
    </row>
    <row r="14" spans="1:5" ht="13.5">
      <c r="A14" s="82" t="s">
        <v>224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E24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1" max="1" width="3.125" style="120" customWidth="1"/>
    <col min="2" max="2" width="44.625" style="120" customWidth="1"/>
    <col min="3" max="5" width="13.625" style="120" customWidth="1"/>
    <col min="6" max="239" width="9" style="120" customWidth="1"/>
    <col min="240" max="240" width="3.125" style="120" customWidth="1"/>
    <col min="241" max="241" width="43.625" style="120" customWidth="1"/>
    <col min="242" max="244" width="10.25" style="120" customWidth="1"/>
    <col min="245" max="495" width="9" style="120" customWidth="1"/>
    <col min="496" max="496" width="3.125" style="120" customWidth="1"/>
    <col min="497" max="497" width="43.625" style="120" customWidth="1"/>
    <col min="498" max="500" width="10.25" style="120" customWidth="1"/>
    <col min="501" max="751" width="9" style="120" customWidth="1"/>
    <col min="752" max="752" width="3.125" style="120" customWidth="1"/>
    <col min="753" max="753" width="43.625" style="120" customWidth="1"/>
    <col min="754" max="756" width="10.25" style="120" customWidth="1"/>
    <col min="757" max="1007" width="9" style="120" customWidth="1"/>
    <col min="1008" max="1008" width="3.125" style="120" customWidth="1"/>
    <col min="1009" max="1009" width="43.625" style="120" customWidth="1"/>
    <col min="1010" max="1012" width="10.25" style="120" customWidth="1"/>
    <col min="1013" max="1263" width="9" style="120" customWidth="1"/>
    <col min="1264" max="1264" width="3.125" style="120" customWidth="1"/>
    <col min="1265" max="1265" width="43.625" style="120" customWidth="1"/>
    <col min="1266" max="1268" width="10.25" style="120" customWidth="1"/>
    <col min="1269" max="1519" width="9" style="120" customWidth="1"/>
    <col min="1520" max="1520" width="3.125" style="120" customWidth="1"/>
    <col min="1521" max="1521" width="43.625" style="120" customWidth="1"/>
    <col min="1522" max="1524" width="10.25" style="120" customWidth="1"/>
    <col min="1525" max="1775" width="9" style="120" customWidth="1"/>
    <col min="1776" max="1776" width="3.125" style="120" customWidth="1"/>
    <col min="1777" max="1777" width="43.625" style="120" customWidth="1"/>
    <col min="1778" max="1780" width="10.25" style="120" customWidth="1"/>
    <col min="1781" max="2031" width="9" style="120" customWidth="1"/>
    <col min="2032" max="2032" width="3.125" style="120" customWidth="1"/>
    <col min="2033" max="2033" width="43.625" style="120" customWidth="1"/>
    <col min="2034" max="2036" width="10.25" style="120" customWidth="1"/>
    <col min="2037" max="2287" width="9" style="120" customWidth="1"/>
    <col min="2288" max="2288" width="3.125" style="120" customWidth="1"/>
    <col min="2289" max="2289" width="43.625" style="120" customWidth="1"/>
    <col min="2290" max="2292" width="10.25" style="120" customWidth="1"/>
    <col min="2293" max="2543" width="9" style="120" customWidth="1"/>
    <col min="2544" max="2544" width="3.125" style="120" customWidth="1"/>
    <col min="2545" max="2545" width="43.625" style="120" customWidth="1"/>
    <col min="2546" max="2548" width="10.25" style="120" customWidth="1"/>
    <col min="2549" max="2799" width="9" style="120" customWidth="1"/>
    <col min="2800" max="2800" width="3.125" style="120" customWidth="1"/>
    <col min="2801" max="2801" width="43.625" style="120" customWidth="1"/>
    <col min="2802" max="2804" width="10.25" style="120" customWidth="1"/>
    <col min="2805" max="3055" width="9" style="120" customWidth="1"/>
    <col min="3056" max="3056" width="3.125" style="120" customWidth="1"/>
    <col min="3057" max="3057" width="43.625" style="120" customWidth="1"/>
    <col min="3058" max="3060" width="10.25" style="120" customWidth="1"/>
    <col min="3061" max="3311" width="9" style="120" customWidth="1"/>
    <col min="3312" max="3312" width="3.125" style="120" customWidth="1"/>
    <col min="3313" max="3313" width="43.625" style="120" customWidth="1"/>
    <col min="3314" max="3316" width="10.25" style="120" customWidth="1"/>
    <col min="3317" max="3567" width="9" style="120" customWidth="1"/>
    <col min="3568" max="3568" width="3.125" style="120" customWidth="1"/>
    <col min="3569" max="3569" width="43.625" style="120" customWidth="1"/>
    <col min="3570" max="3572" width="10.25" style="120" customWidth="1"/>
    <col min="3573" max="3823" width="9" style="120" customWidth="1"/>
    <col min="3824" max="3824" width="3.125" style="120" customWidth="1"/>
    <col min="3825" max="3825" width="43.625" style="120" customWidth="1"/>
    <col min="3826" max="3828" width="10.25" style="120" customWidth="1"/>
    <col min="3829" max="4079" width="9" style="120" customWidth="1"/>
    <col min="4080" max="4080" width="3.125" style="120" customWidth="1"/>
    <col min="4081" max="4081" width="43.625" style="120" customWidth="1"/>
    <col min="4082" max="4084" width="10.25" style="120" customWidth="1"/>
    <col min="4085" max="4335" width="9" style="120" customWidth="1"/>
    <col min="4336" max="4336" width="3.125" style="120" customWidth="1"/>
    <col min="4337" max="4337" width="43.625" style="120" customWidth="1"/>
    <col min="4338" max="4340" width="10.25" style="120" customWidth="1"/>
    <col min="4341" max="4591" width="9" style="120" customWidth="1"/>
    <col min="4592" max="4592" width="3.125" style="120" customWidth="1"/>
    <col min="4593" max="4593" width="43.625" style="120" customWidth="1"/>
    <col min="4594" max="4596" width="10.25" style="120" customWidth="1"/>
    <col min="4597" max="4847" width="9" style="120" customWidth="1"/>
    <col min="4848" max="4848" width="3.125" style="120" customWidth="1"/>
    <col min="4849" max="4849" width="43.625" style="120" customWidth="1"/>
    <col min="4850" max="4852" width="10.25" style="120" customWidth="1"/>
    <col min="4853" max="5103" width="9" style="120" customWidth="1"/>
    <col min="5104" max="5104" width="3.125" style="120" customWidth="1"/>
    <col min="5105" max="5105" width="43.625" style="120" customWidth="1"/>
    <col min="5106" max="5108" width="10.25" style="120" customWidth="1"/>
    <col min="5109" max="5359" width="9" style="120" customWidth="1"/>
    <col min="5360" max="5360" width="3.125" style="120" customWidth="1"/>
    <col min="5361" max="5361" width="43.625" style="120" customWidth="1"/>
    <col min="5362" max="5364" width="10.25" style="120" customWidth="1"/>
    <col min="5365" max="5615" width="9" style="120" customWidth="1"/>
    <col min="5616" max="5616" width="3.125" style="120" customWidth="1"/>
    <col min="5617" max="5617" width="43.625" style="120" customWidth="1"/>
    <col min="5618" max="5620" width="10.25" style="120" customWidth="1"/>
    <col min="5621" max="5871" width="9" style="120" customWidth="1"/>
    <col min="5872" max="5872" width="3.125" style="120" customWidth="1"/>
    <col min="5873" max="5873" width="43.625" style="120" customWidth="1"/>
    <col min="5874" max="5876" width="10.25" style="120" customWidth="1"/>
    <col min="5877" max="6127" width="9" style="120" customWidth="1"/>
    <col min="6128" max="6128" width="3.125" style="120" customWidth="1"/>
    <col min="6129" max="6129" width="43.625" style="120" customWidth="1"/>
    <col min="6130" max="6132" width="10.25" style="120" customWidth="1"/>
    <col min="6133" max="6383" width="9" style="120" customWidth="1"/>
    <col min="6384" max="6384" width="3.125" style="120" customWidth="1"/>
    <col min="6385" max="6385" width="43.625" style="120" customWidth="1"/>
    <col min="6386" max="6388" width="10.25" style="120" customWidth="1"/>
    <col min="6389" max="6639" width="9" style="120" customWidth="1"/>
    <col min="6640" max="6640" width="3.125" style="120" customWidth="1"/>
    <col min="6641" max="6641" width="43.625" style="120" customWidth="1"/>
    <col min="6642" max="6644" width="10.25" style="120" customWidth="1"/>
    <col min="6645" max="6895" width="9" style="120" customWidth="1"/>
    <col min="6896" max="6896" width="3.125" style="120" customWidth="1"/>
    <col min="6897" max="6897" width="43.625" style="120" customWidth="1"/>
    <col min="6898" max="6900" width="10.25" style="120" customWidth="1"/>
    <col min="6901" max="7151" width="9" style="120" customWidth="1"/>
    <col min="7152" max="7152" width="3.125" style="120" customWidth="1"/>
    <col min="7153" max="7153" width="43.625" style="120" customWidth="1"/>
    <col min="7154" max="7156" width="10.25" style="120" customWidth="1"/>
    <col min="7157" max="7407" width="9" style="120" customWidth="1"/>
    <col min="7408" max="7408" width="3.125" style="120" customWidth="1"/>
    <col min="7409" max="7409" width="43.625" style="120" customWidth="1"/>
    <col min="7410" max="7412" width="10.25" style="120" customWidth="1"/>
    <col min="7413" max="7663" width="9" style="120" customWidth="1"/>
    <col min="7664" max="7664" width="3.125" style="120" customWidth="1"/>
    <col min="7665" max="7665" width="43.625" style="120" customWidth="1"/>
    <col min="7666" max="7668" width="10.25" style="120" customWidth="1"/>
    <col min="7669" max="7919" width="9" style="120" customWidth="1"/>
    <col min="7920" max="7920" width="3.125" style="120" customWidth="1"/>
    <col min="7921" max="7921" width="43.625" style="120" customWidth="1"/>
    <col min="7922" max="7924" width="10.25" style="120" customWidth="1"/>
    <col min="7925" max="8175" width="9" style="120" customWidth="1"/>
    <col min="8176" max="8176" width="3.125" style="120" customWidth="1"/>
    <col min="8177" max="8177" width="43.625" style="120" customWidth="1"/>
    <col min="8178" max="8180" width="10.25" style="120" customWidth="1"/>
    <col min="8181" max="8431" width="9" style="120" customWidth="1"/>
    <col min="8432" max="8432" width="3.125" style="120" customWidth="1"/>
    <col min="8433" max="8433" width="43.625" style="120" customWidth="1"/>
    <col min="8434" max="8436" width="10.25" style="120" customWidth="1"/>
    <col min="8437" max="8687" width="9" style="120" customWidth="1"/>
    <col min="8688" max="8688" width="3.125" style="120" customWidth="1"/>
    <col min="8689" max="8689" width="43.625" style="120" customWidth="1"/>
    <col min="8690" max="8692" width="10.25" style="120" customWidth="1"/>
    <col min="8693" max="8943" width="9" style="120" customWidth="1"/>
    <col min="8944" max="8944" width="3.125" style="120" customWidth="1"/>
    <col min="8945" max="8945" width="43.625" style="120" customWidth="1"/>
    <col min="8946" max="8948" width="10.25" style="120" customWidth="1"/>
    <col min="8949" max="9199" width="9" style="120" customWidth="1"/>
    <col min="9200" max="9200" width="3.125" style="120" customWidth="1"/>
    <col min="9201" max="9201" width="43.625" style="120" customWidth="1"/>
    <col min="9202" max="9204" width="10.25" style="120" customWidth="1"/>
    <col min="9205" max="9455" width="9" style="120" customWidth="1"/>
    <col min="9456" max="9456" width="3.125" style="120" customWidth="1"/>
    <col min="9457" max="9457" width="43.625" style="120" customWidth="1"/>
    <col min="9458" max="9460" width="10.25" style="120" customWidth="1"/>
    <col min="9461" max="9711" width="9" style="120" customWidth="1"/>
    <col min="9712" max="9712" width="3.125" style="120" customWidth="1"/>
    <col min="9713" max="9713" width="43.625" style="120" customWidth="1"/>
    <col min="9714" max="9716" width="10.25" style="120" customWidth="1"/>
    <col min="9717" max="9967" width="9" style="120" customWidth="1"/>
    <col min="9968" max="9968" width="3.125" style="120" customWidth="1"/>
    <col min="9969" max="9969" width="43.625" style="120" customWidth="1"/>
    <col min="9970" max="9972" width="10.25" style="120" customWidth="1"/>
    <col min="9973" max="10223" width="9" style="120" customWidth="1"/>
    <col min="10224" max="10224" width="3.125" style="120" customWidth="1"/>
    <col min="10225" max="10225" width="43.625" style="120" customWidth="1"/>
    <col min="10226" max="10228" width="10.25" style="120" customWidth="1"/>
    <col min="10229" max="10479" width="9" style="120" customWidth="1"/>
    <col min="10480" max="10480" width="3.125" style="120" customWidth="1"/>
    <col min="10481" max="10481" width="43.625" style="120" customWidth="1"/>
    <col min="10482" max="10484" width="10.25" style="120" customWidth="1"/>
    <col min="10485" max="10735" width="9" style="120" customWidth="1"/>
    <col min="10736" max="10736" width="3.125" style="120" customWidth="1"/>
    <col min="10737" max="10737" width="43.625" style="120" customWidth="1"/>
    <col min="10738" max="10740" width="10.25" style="120" customWidth="1"/>
    <col min="10741" max="10991" width="9" style="120" customWidth="1"/>
    <col min="10992" max="10992" width="3.125" style="120" customWidth="1"/>
    <col min="10993" max="10993" width="43.625" style="120" customWidth="1"/>
    <col min="10994" max="10996" width="10.25" style="120" customWidth="1"/>
    <col min="10997" max="11247" width="9" style="120" customWidth="1"/>
    <col min="11248" max="11248" width="3.125" style="120" customWidth="1"/>
    <col min="11249" max="11249" width="43.625" style="120" customWidth="1"/>
    <col min="11250" max="11252" width="10.25" style="120" customWidth="1"/>
    <col min="11253" max="11503" width="9" style="120" customWidth="1"/>
    <col min="11504" max="11504" width="3.125" style="120" customWidth="1"/>
    <col min="11505" max="11505" width="43.625" style="120" customWidth="1"/>
    <col min="11506" max="11508" width="10.25" style="120" customWidth="1"/>
    <col min="11509" max="11759" width="9" style="120" customWidth="1"/>
    <col min="11760" max="11760" width="3.125" style="120" customWidth="1"/>
    <col min="11761" max="11761" width="43.625" style="120" customWidth="1"/>
    <col min="11762" max="11764" width="10.25" style="120" customWidth="1"/>
    <col min="11765" max="12015" width="9" style="120" customWidth="1"/>
    <col min="12016" max="12016" width="3.125" style="120" customWidth="1"/>
    <col min="12017" max="12017" width="43.625" style="120" customWidth="1"/>
    <col min="12018" max="12020" width="10.25" style="120" customWidth="1"/>
    <col min="12021" max="12271" width="9" style="120" customWidth="1"/>
    <col min="12272" max="12272" width="3.125" style="120" customWidth="1"/>
    <col min="12273" max="12273" width="43.625" style="120" customWidth="1"/>
    <col min="12274" max="12276" width="10.25" style="120" customWidth="1"/>
    <col min="12277" max="12527" width="9" style="120" customWidth="1"/>
    <col min="12528" max="12528" width="3.125" style="120" customWidth="1"/>
    <col min="12529" max="12529" width="43.625" style="120" customWidth="1"/>
    <col min="12530" max="12532" width="10.25" style="120" customWidth="1"/>
    <col min="12533" max="12783" width="9" style="120" customWidth="1"/>
    <col min="12784" max="12784" width="3.125" style="120" customWidth="1"/>
    <col min="12785" max="12785" width="43.625" style="120" customWidth="1"/>
    <col min="12786" max="12788" width="10.25" style="120" customWidth="1"/>
    <col min="12789" max="13039" width="9" style="120" customWidth="1"/>
    <col min="13040" max="13040" width="3.125" style="120" customWidth="1"/>
    <col min="13041" max="13041" width="43.625" style="120" customWidth="1"/>
    <col min="13042" max="13044" width="10.25" style="120" customWidth="1"/>
    <col min="13045" max="13295" width="9" style="120" customWidth="1"/>
    <col min="13296" max="13296" width="3.125" style="120" customWidth="1"/>
    <col min="13297" max="13297" width="43.625" style="120" customWidth="1"/>
    <col min="13298" max="13300" width="10.25" style="120" customWidth="1"/>
    <col min="13301" max="13551" width="9" style="120" customWidth="1"/>
    <col min="13552" max="13552" width="3.125" style="120" customWidth="1"/>
    <col min="13553" max="13553" width="43.625" style="120" customWidth="1"/>
    <col min="13554" max="13556" width="10.25" style="120" customWidth="1"/>
    <col min="13557" max="13807" width="9" style="120" customWidth="1"/>
    <col min="13808" max="13808" width="3.125" style="120" customWidth="1"/>
    <col min="13809" max="13809" width="43.625" style="120" customWidth="1"/>
    <col min="13810" max="13812" width="10.25" style="120" customWidth="1"/>
    <col min="13813" max="14063" width="9" style="120" customWidth="1"/>
    <col min="14064" max="14064" width="3.125" style="120" customWidth="1"/>
    <col min="14065" max="14065" width="43.625" style="120" customWidth="1"/>
    <col min="14066" max="14068" width="10.25" style="120" customWidth="1"/>
    <col min="14069" max="14319" width="9" style="120" customWidth="1"/>
    <col min="14320" max="14320" width="3.125" style="120" customWidth="1"/>
    <col min="14321" max="14321" width="43.625" style="120" customWidth="1"/>
    <col min="14322" max="14324" width="10.25" style="120" customWidth="1"/>
    <col min="14325" max="14575" width="9" style="120" customWidth="1"/>
    <col min="14576" max="14576" width="3.125" style="120" customWidth="1"/>
    <col min="14577" max="14577" width="43.625" style="120" customWidth="1"/>
    <col min="14578" max="14580" width="10.25" style="120" customWidth="1"/>
    <col min="14581" max="14831" width="9" style="120" customWidth="1"/>
    <col min="14832" max="14832" width="3.125" style="120" customWidth="1"/>
    <col min="14833" max="14833" width="43.625" style="120" customWidth="1"/>
    <col min="14834" max="14836" width="10.25" style="120" customWidth="1"/>
    <col min="14837" max="15087" width="9" style="120" customWidth="1"/>
    <col min="15088" max="15088" width="3.125" style="120" customWidth="1"/>
    <col min="15089" max="15089" width="43.625" style="120" customWidth="1"/>
    <col min="15090" max="15092" width="10.25" style="120" customWidth="1"/>
    <col min="15093" max="15343" width="9" style="120" customWidth="1"/>
    <col min="15344" max="15344" width="3.125" style="120" customWidth="1"/>
    <col min="15345" max="15345" width="43.625" style="120" customWidth="1"/>
    <col min="15346" max="15348" width="10.25" style="120" customWidth="1"/>
    <col min="15349" max="15599" width="9" style="120" customWidth="1"/>
    <col min="15600" max="15600" width="3.125" style="120" customWidth="1"/>
    <col min="15601" max="15601" width="43.625" style="120" customWidth="1"/>
    <col min="15602" max="15604" width="10.25" style="120" customWidth="1"/>
    <col min="15605" max="15855" width="9" style="120" customWidth="1"/>
    <col min="15856" max="15856" width="3.125" style="120" customWidth="1"/>
    <col min="15857" max="15857" width="43.625" style="120" customWidth="1"/>
    <col min="15858" max="15860" width="10.25" style="120" customWidth="1"/>
    <col min="15861" max="16111" width="9" style="120" customWidth="1"/>
    <col min="16112" max="16112" width="3.125" style="120" customWidth="1"/>
    <col min="16113" max="16113" width="43.625" style="120" customWidth="1"/>
    <col min="16114" max="16116" width="10.25" style="120" customWidth="1"/>
    <col min="16117" max="16384" width="9" style="120" customWidth="1"/>
  </cols>
  <sheetData>
    <row r="1" spans="1:5" ht="20.100000000000001" customHeight="1">
      <c r="A1" s="133" t="s">
        <v>241</v>
      </c>
      <c r="B1" s="124"/>
      <c r="D1" s="166"/>
      <c r="E1" s="117" t="s">
        <v>71</v>
      </c>
    </row>
    <row r="2" spans="1:5" ht="13.5" customHeight="1">
      <c r="A2" s="671" t="s">
        <v>29</v>
      </c>
      <c r="B2" s="672"/>
      <c r="C2" s="157" t="s">
        <v>279</v>
      </c>
      <c r="D2" s="157" t="s">
        <v>542</v>
      </c>
      <c r="E2" s="157" t="s">
        <v>567</v>
      </c>
    </row>
    <row r="3" spans="1:5" ht="13.5" customHeight="1">
      <c r="A3" s="150" t="s">
        <v>65</v>
      </c>
      <c r="B3" s="150"/>
      <c r="C3" s="158">
        <v>229658804</v>
      </c>
      <c r="D3" s="158">
        <v>230797393</v>
      </c>
      <c r="E3" s="158">
        <v>225392738</v>
      </c>
    </row>
    <row r="4" spans="1:5" ht="13.5" customHeight="1">
      <c r="A4" s="673" t="s">
        <v>75</v>
      </c>
      <c r="B4" s="674"/>
      <c r="C4" s="158">
        <v>15856228</v>
      </c>
      <c r="D4" s="158">
        <v>25895158</v>
      </c>
      <c r="E4" s="158">
        <v>12512380</v>
      </c>
    </row>
    <row r="5" spans="1:5" ht="13.5" customHeight="1">
      <c r="A5" s="675"/>
      <c r="B5" s="153" t="s">
        <v>58</v>
      </c>
      <c r="C5" s="159" t="s">
        <v>526</v>
      </c>
      <c r="D5" s="159" t="s">
        <v>526</v>
      </c>
      <c r="E5" s="159">
        <v>500000</v>
      </c>
    </row>
    <row r="6" spans="1:5" ht="13.5" customHeight="1">
      <c r="A6" s="676"/>
      <c r="B6" s="154" t="s">
        <v>83</v>
      </c>
      <c r="C6" s="160">
        <v>3210998</v>
      </c>
      <c r="D6" s="160">
        <v>11346978</v>
      </c>
      <c r="E6" s="160">
        <v>2517000</v>
      </c>
    </row>
    <row r="7" spans="1:5" ht="13.5" customHeight="1">
      <c r="A7" s="676"/>
      <c r="B7" s="154" t="s">
        <v>85</v>
      </c>
      <c r="C7" s="161">
        <v>1493598</v>
      </c>
      <c r="D7" s="161">
        <v>2375180</v>
      </c>
      <c r="E7" s="161">
        <v>2296380</v>
      </c>
    </row>
    <row r="8" spans="1:5" ht="13.5" customHeight="1">
      <c r="A8" s="676"/>
      <c r="B8" s="154" t="s">
        <v>87</v>
      </c>
      <c r="C8" s="160">
        <v>5001632</v>
      </c>
      <c r="D8" s="160">
        <v>4745000</v>
      </c>
      <c r="E8" s="160">
        <v>1374000</v>
      </c>
    </row>
    <row r="9" spans="1:5" ht="13.5" customHeight="1">
      <c r="A9" s="676"/>
      <c r="B9" s="155" t="s">
        <v>9</v>
      </c>
      <c r="C9" s="162">
        <v>6150000</v>
      </c>
      <c r="D9" s="162">
        <v>2828000</v>
      </c>
      <c r="E9" s="162">
        <v>2825000</v>
      </c>
    </row>
    <row r="10" spans="1:5" ht="13.5" customHeight="1">
      <c r="A10" s="677"/>
      <c r="B10" s="155" t="s">
        <v>546</v>
      </c>
      <c r="C10" s="163" t="s">
        <v>526</v>
      </c>
      <c r="D10" s="163">
        <v>4600000</v>
      </c>
      <c r="E10" s="167">
        <v>3000000</v>
      </c>
    </row>
    <row r="11" spans="1:5" ht="13.5" customHeight="1">
      <c r="A11" s="673" t="s">
        <v>31</v>
      </c>
      <c r="B11" s="674"/>
      <c r="C11" s="158">
        <v>116579471</v>
      </c>
      <c r="D11" s="158">
        <v>114740100</v>
      </c>
      <c r="E11" s="158">
        <v>118638830</v>
      </c>
    </row>
    <row r="12" spans="1:5" ht="13.5" customHeight="1">
      <c r="A12" s="675"/>
      <c r="B12" s="153" t="s">
        <v>46</v>
      </c>
      <c r="C12" s="164">
        <v>97826907</v>
      </c>
      <c r="D12" s="164">
        <v>98917907</v>
      </c>
      <c r="E12" s="164">
        <v>102022997</v>
      </c>
    </row>
    <row r="13" spans="1:5" ht="13.5" customHeight="1">
      <c r="A13" s="677"/>
      <c r="B13" s="156" t="s">
        <v>68</v>
      </c>
      <c r="C13" s="165">
        <v>18752564</v>
      </c>
      <c r="D13" s="165">
        <v>15822193</v>
      </c>
      <c r="E13" s="165">
        <v>16615833</v>
      </c>
    </row>
    <row r="14" spans="1:5" ht="13.5" customHeight="1">
      <c r="A14" s="151" t="s">
        <v>56</v>
      </c>
      <c r="B14" s="152"/>
      <c r="C14" s="158">
        <v>9958000</v>
      </c>
      <c r="D14" s="158">
        <v>8800000</v>
      </c>
      <c r="E14" s="158">
        <v>9420000</v>
      </c>
    </row>
    <row r="15" spans="1:5" ht="13.5" customHeight="1">
      <c r="A15" s="675"/>
      <c r="B15" s="153" t="s">
        <v>92</v>
      </c>
      <c r="C15" s="164">
        <v>3158000</v>
      </c>
      <c r="D15" s="164">
        <v>2000000</v>
      </c>
      <c r="E15" s="164">
        <v>2720000</v>
      </c>
    </row>
    <row r="16" spans="1:5" ht="13.5" customHeight="1">
      <c r="A16" s="677"/>
      <c r="B16" s="156" t="s">
        <v>49</v>
      </c>
      <c r="C16" s="165">
        <v>6800000</v>
      </c>
      <c r="D16" s="165">
        <v>6800000</v>
      </c>
      <c r="E16" s="165">
        <v>6700000</v>
      </c>
    </row>
    <row r="17" spans="1:5" ht="13.5" customHeight="1">
      <c r="A17" s="151" t="s">
        <v>95</v>
      </c>
      <c r="B17" s="152"/>
      <c r="C17" s="158">
        <v>41552330</v>
      </c>
      <c r="D17" s="158">
        <v>41858180</v>
      </c>
      <c r="E17" s="158">
        <v>44715624</v>
      </c>
    </row>
    <row r="18" spans="1:5" ht="13.5" customHeight="1">
      <c r="A18" s="675" t="s">
        <v>308</v>
      </c>
      <c r="B18" s="153" t="s">
        <v>40</v>
      </c>
      <c r="C18" s="164">
        <v>28707574</v>
      </c>
      <c r="D18" s="164">
        <v>28920545</v>
      </c>
      <c r="E18" s="164">
        <v>31781699</v>
      </c>
    </row>
    <row r="19" spans="1:5" ht="13.5" customHeight="1">
      <c r="A19" s="677"/>
      <c r="B19" s="156" t="s">
        <v>90</v>
      </c>
      <c r="C19" s="165">
        <v>12844756</v>
      </c>
      <c r="D19" s="165">
        <v>12937635</v>
      </c>
      <c r="E19" s="165">
        <v>12933925</v>
      </c>
    </row>
    <row r="20" spans="1:5" ht="13.5" customHeight="1">
      <c r="A20" s="151" t="s">
        <v>99</v>
      </c>
      <c r="B20" s="152"/>
      <c r="C20" s="158">
        <v>36967846</v>
      </c>
      <c r="D20" s="158">
        <v>35842473</v>
      </c>
      <c r="E20" s="158">
        <v>36519210</v>
      </c>
    </row>
    <row r="21" spans="1:5" ht="13.5" customHeight="1">
      <c r="A21" s="675" t="s">
        <v>308</v>
      </c>
      <c r="B21" s="153" t="s">
        <v>27</v>
      </c>
      <c r="C21" s="164">
        <v>5286000</v>
      </c>
      <c r="D21" s="164">
        <v>5415000</v>
      </c>
      <c r="E21" s="164">
        <v>5533000</v>
      </c>
    </row>
    <row r="22" spans="1:5" ht="13.5" customHeight="1">
      <c r="A22" s="677"/>
      <c r="B22" s="156" t="s">
        <v>285</v>
      </c>
      <c r="C22" s="165">
        <v>31681846</v>
      </c>
      <c r="D22" s="165">
        <v>30427473</v>
      </c>
      <c r="E22" s="165">
        <v>30986210</v>
      </c>
    </row>
    <row r="23" spans="1:5" ht="13.5" customHeight="1">
      <c r="A23" s="151" t="s">
        <v>341</v>
      </c>
      <c r="B23" s="152"/>
      <c r="C23" s="158">
        <v>8744929</v>
      </c>
      <c r="D23" s="158">
        <v>3661482</v>
      </c>
      <c r="E23" s="158">
        <v>3586694</v>
      </c>
    </row>
    <row r="24" spans="1:5" ht="13.5" customHeight="1">
      <c r="A24" s="82" t="s">
        <v>368</v>
      </c>
      <c r="C24" s="116"/>
    </row>
  </sheetData>
  <mergeCells count="8">
    <mergeCell ref="A15:A16"/>
    <mergeCell ref="A18:A19"/>
    <mergeCell ref="A21:A22"/>
    <mergeCell ref="A2:B2"/>
    <mergeCell ref="A4:B4"/>
    <mergeCell ref="A11:B11"/>
    <mergeCell ref="A5:A10"/>
    <mergeCell ref="A12:A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E17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/>
  <cols>
    <col min="1" max="1" width="14.5" style="168" customWidth="1"/>
    <col min="2" max="2" width="31.25" style="169" customWidth="1"/>
    <col min="3" max="5" width="13.625" style="168" customWidth="1"/>
    <col min="6" max="6" width="9" style="168" customWidth="1"/>
    <col min="7" max="16384" width="9" style="168"/>
  </cols>
  <sheetData>
    <row r="1" spans="1:5" s="107" customFormat="1" ht="20.100000000000001" customHeight="1">
      <c r="A1" s="118" t="s">
        <v>470</v>
      </c>
      <c r="B1" s="173"/>
      <c r="C1" s="181"/>
      <c r="D1" s="181"/>
      <c r="E1" s="189" t="s">
        <v>61</v>
      </c>
    </row>
    <row r="2" spans="1:5" ht="13.5" customHeight="1">
      <c r="A2" s="678" t="s">
        <v>69</v>
      </c>
      <c r="B2" s="679"/>
      <c r="C2" s="182" t="s">
        <v>120</v>
      </c>
      <c r="D2" s="182" t="s">
        <v>538</v>
      </c>
      <c r="E2" s="182" t="s">
        <v>568</v>
      </c>
    </row>
    <row r="3" spans="1:5" ht="13.5" customHeight="1">
      <c r="A3" s="680" t="s">
        <v>97</v>
      </c>
      <c r="B3" s="174" t="s">
        <v>1</v>
      </c>
      <c r="C3" s="183">
        <v>130710</v>
      </c>
      <c r="D3" s="183">
        <f>SUM(D4:D6)</f>
        <v>126435</v>
      </c>
      <c r="E3" s="183">
        <v>120993</v>
      </c>
    </row>
    <row r="4" spans="1:5" ht="13.5" customHeight="1">
      <c r="A4" s="681"/>
      <c r="B4" s="175" t="s">
        <v>50</v>
      </c>
      <c r="C4" s="184">
        <v>87468</v>
      </c>
      <c r="D4" s="184">
        <v>85775</v>
      </c>
      <c r="E4" s="184">
        <v>82701</v>
      </c>
    </row>
    <row r="5" spans="1:5" ht="13.5" customHeight="1">
      <c r="A5" s="681"/>
      <c r="B5" s="175" t="s">
        <v>100</v>
      </c>
      <c r="C5" s="184">
        <v>835</v>
      </c>
      <c r="D5" s="184">
        <v>860</v>
      </c>
      <c r="E5" s="184">
        <v>859</v>
      </c>
    </row>
    <row r="6" spans="1:5" ht="13.5" customHeight="1">
      <c r="A6" s="682"/>
      <c r="B6" s="176" t="s">
        <v>101</v>
      </c>
      <c r="C6" s="185">
        <v>42407</v>
      </c>
      <c r="D6" s="185">
        <v>39800</v>
      </c>
      <c r="E6" s="185">
        <v>37433</v>
      </c>
    </row>
    <row r="7" spans="1:5" ht="13.5" customHeight="1">
      <c r="A7" s="680" t="s">
        <v>102</v>
      </c>
      <c r="B7" s="174" t="s">
        <v>104</v>
      </c>
      <c r="C7" s="183">
        <v>39851</v>
      </c>
      <c r="D7" s="183">
        <v>39788</v>
      </c>
      <c r="E7" s="183">
        <v>38954</v>
      </c>
    </row>
    <row r="8" spans="1:5" ht="13.5" customHeight="1">
      <c r="A8" s="681"/>
      <c r="B8" s="175" t="s">
        <v>107</v>
      </c>
      <c r="C8" s="184">
        <v>11904</v>
      </c>
      <c r="D8" s="184">
        <v>12051</v>
      </c>
      <c r="E8" s="184">
        <v>12088</v>
      </c>
    </row>
    <row r="9" spans="1:5" ht="13.5" customHeight="1">
      <c r="A9" s="681"/>
      <c r="B9" s="175" t="s">
        <v>112</v>
      </c>
      <c r="C9" s="184">
        <v>13966</v>
      </c>
      <c r="D9" s="184">
        <v>14220</v>
      </c>
      <c r="E9" s="184">
        <v>13916</v>
      </c>
    </row>
    <row r="10" spans="1:5" ht="13.5" customHeight="1">
      <c r="A10" s="681"/>
      <c r="B10" s="175" t="s">
        <v>114</v>
      </c>
      <c r="C10" s="184">
        <v>10005</v>
      </c>
      <c r="D10" s="184">
        <v>9541</v>
      </c>
      <c r="E10" s="184">
        <v>9050</v>
      </c>
    </row>
    <row r="11" spans="1:5" ht="13.5" customHeight="1">
      <c r="A11" s="681"/>
      <c r="B11" s="175" t="s">
        <v>20</v>
      </c>
      <c r="C11" s="184">
        <v>3976</v>
      </c>
      <c r="D11" s="184">
        <v>3976</v>
      </c>
      <c r="E11" s="184">
        <v>3900</v>
      </c>
    </row>
    <row r="12" spans="1:5" ht="13.5" customHeight="1">
      <c r="A12" s="682"/>
      <c r="B12" s="177" t="s">
        <v>119</v>
      </c>
      <c r="C12" s="186">
        <v>45.6</v>
      </c>
      <c r="D12" s="186">
        <v>46.4</v>
      </c>
      <c r="E12" s="186">
        <v>47.1</v>
      </c>
    </row>
    <row r="13" spans="1:5" ht="13.5" customHeight="1">
      <c r="A13" s="681" t="s">
        <v>122</v>
      </c>
      <c r="B13" s="178" t="s">
        <v>123</v>
      </c>
      <c r="C13" s="184">
        <v>2979</v>
      </c>
      <c r="D13" s="184">
        <v>2447</v>
      </c>
      <c r="E13" s="184">
        <v>2393</v>
      </c>
    </row>
    <row r="14" spans="1:5" ht="13.5" customHeight="1">
      <c r="A14" s="682"/>
      <c r="B14" s="177" t="s">
        <v>125</v>
      </c>
      <c r="C14" s="187">
        <v>3.4</v>
      </c>
      <c r="D14" s="187">
        <v>2.9</v>
      </c>
      <c r="E14" s="187">
        <v>2.9</v>
      </c>
    </row>
    <row r="15" spans="1:5" s="107" customFormat="1" ht="13.5" customHeight="1">
      <c r="A15" s="170" t="s">
        <v>127</v>
      </c>
      <c r="B15" s="179" t="s">
        <v>149</v>
      </c>
      <c r="C15" s="188">
        <v>78.099999999999994</v>
      </c>
      <c r="D15" s="188">
        <v>79.900000000000006</v>
      </c>
      <c r="E15" s="188">
        <v>82</v>
      </c>
    </row>
    <row r="16" spans="1:5" s="107" customFormat="1" ht="13.5" customHeight="1">
      <c r="A16" s="171" t="s">
        <v>132</v>
      </c>
      <c r="B16" s="173"/>
    </row>
    <row r="17" spans="1:2" ht="13.5" customHeight="1">
      <c r="A17" s="172" t="s">
        <v>128</v>
      </c>
      <c r="B17" s="180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I15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2.875" style="107" customWidth="1"/>
    <col min="2" max="2" width="2.375" style="107" customWidth="1"/>
    <col min="3" max="3" width="10.625" style="107" customWidth="1"/>
    <col min="4" max="4" width="11.625" style="107" customWidth="1"/>
    <col min="5" max="5" width="12.625" style="107" customWidth="1"/>
    <col min="6" max="6" width="11.625" style="107" customWidth="1"/>
    <col min="7" max="7" width="12.625" style="107" customWidth="1"/>
    <col min="8" max="8" width="11.625" style="107" customWidth="1"/>
    <col min="9" max="9" width="12.625" style="107" customWidth="1"/>
    <col min="10" max="10" width="9" style="107" customWidth="1"/>
    <col min="11" max="16384" width="9" style="107"/>
  </cols>
  <sheetData>
    <row r="1" spans="1:9" ht="20.100000000000001" customHeight="1">
      <c r="A1" s="118" t="s">
        <v>471</v>
      </c>
      <c r="B1" s="118"/>
      <c r="C1" s="194"/>
      <c r="D1" s="173"/>
      <c r="E1" s="209"/>
      <c r="F1" s="220"/>
      <c r="I1" s="222" t="s">
        <v>48</v>
      </c>
    </row>
    <row r="2" spans="1:9" ht="13.5" customHeight="1">
      <c r="A2" s="701" t="s">
        <v>69</v>
      </c>
      <c r="B2" s="702"/>
      <c r="C2" s="703"/>
      <c r="D2" s="683" t="s">
        <v>76</v>
      </c>
      <c r="E2" s="684"/>
      <c r="F2" s="683" t="s">
        <v>539</v>
      </c>
      <c r="G2" s="684"/>
      <c r="H2" s="683" t="s">
        <v>566</v>
      </c>
      <c r="I2" s="684"/>
    </row>
    <row r="3" spans="1:9" ht="13.5" customHeight="1">
      <c r="A3" s="704"/>
      <c r="B3" s="705"/>
      <c r="C3" s="706"/>
      <c r="D3" s="199" t="s">
        <v>134</v>
      </c>
      <c r="E3" s="210" t="s">
        <v>79</v>
      </c>
      <c r="F3" s="199" t="s">
        <v>134</v>
      </c>
      <c r="G3" s="210" t="s">
        <v>79</v>
      </c>
      <c r="H3" s="199" t="s">
        <v>134</v>
      </c>
      <c r="I3" s="210" t="s">
        <v>79</v>
      </c>
    </row>
    <row r="4" spans="1:9" s="109" customFormat="1" ht="13.5" customHeight="1">
      <c r="A4" s="685" t="s">
        <v>344</v>
      </c>
      <c r="B4" s="686"/>
      <c r="C4" s="687"/>
      <c r="D4" s="200">
        <v>374179</v>
      </c>
      <c r="E4" s="211">
        <v>249570464</v>
      </c>
      <c r="F4" s="200">
        <f>F5+F10</f>
        <v>376060</v>
      </c>
      <c r="G4" s="211">
        <v>251937779</v>
      </c>
      <c r="H4" s="200">
        <f>H5+H10</f>
        <v>375703</v>
      </c>
      <c r="I4" s="211">
        <v>251937779</v>
      </c>
    </row>
    <row r="5" spans="1:9" s="109" customFormat="1" ht="13.5" customHeight="1">
      <c r="A5" s="707" t="s">
        <v>331</v>
      </c>
      <c r="B5" s="688" t="s">
        <v>346</v>
      </c>
      <c r="C5" s="689"/>
      <c r="D5" s="201">
        <v>9833</v>
      </c>
      <c r="E5" s="212">
        <v>3908727</v>
      </c>
      <c r="F5" s="201">
        <f>SUM(F6:F9)</f>
        <v>7962</v>
      </c>
      <c r="G5" s="212">
        <f>SUM(G6:G9)</f>
        <v>3187110</v>
      </c>
      <c r="H5" s="201">
        <f>SUM(H6:H9)</f>
        <v>6344</v>
      </c>
      <c r="I5" s="212">
        <f>SUM(I6:I9)</f>
        <v>2555111</v>
      </c>
    </row>
    <row r="6" spans="1:9" s="109" customFormat="1" ht="13.5" customHeight="1">
      <c r="A6" s="707"/>
      <c r="B6" s="190" t="s">
        <v>157</v>
      </c>
      <c r="C6" s="195"/>
      <c r="D6" s="202">
        <v>5796</v>
      </c>
      <c r="E6" s="213">
        <v>2550523</v>
      </c>
      <c r="F6" s="202">
        <v>4569</v>
      </c>
      <c r="G6" s="213">
        <v>2017415</v>
      </c>
      <c r="H6" s="202">
        <v>3561</v>
      </c>
      <c r="I6" s="213">
        <v>1565942</v>
      </c>
    </row>
    <row r="7" spans="1:9" s="109" customFormat="1" ht="13.5" customHeight="1">
      <c r="A7" s="707"/>
      <c r="B7" s="690" t="s">
        <v>370</v>
      </c>
      <c r="C7" s="691"/>
      <c r="D7" s="203">
        <v>3132</v>
      </c>
      <c r="E7" s="214">
        <v>686143</v>
      </c>
      <c r="F7" s="203">
        <v>2577</v>
      </c>
      <c r="G7" s="214">
        <v>564740</v>
      </c>
      <c r="H7" s="203">
        <v>2051</v>
      </c>
      <c r="I7" s="214">
        <v>448800</v>
      </c>
    </row>
    <row r="8" spans="1:9" s="109" customFormat="1" ht="13.5" customHeight="1">
      <c r="A8" s="707"/>
      <c r="B8" s="191" t="s">
        <v>372</v>
      </c>
      <c r="C8" s="196"/>
      <c r="D8" s="204">
        <v>628</v>
      </c>
      <c r="E8" s="215">
        <v>549775</v>
      </c>
      <c r="F8" s="204">
        <v>565</v>
      </c>
      <c r="G8" s="215">
        <v>495207</v>
      </c>
      <c r="H8" s="204">
        <v>506</v>
      </c>
      <c r="I8" s="215">
        <v>442906</v>
      </c>
    </row>
    <row r="9" spans="1:9" s="109" customFormat="1" ht="13.5" customHeight="1">
      <c r="A9" s="708"/>
      <c r="B9" s="192" t="s">
        <v>136</v>
      </c>
      <c r="C9" s="197"/>
      <c r="D9" s="205">
        <v>277</v>
      </c>
      <c r="E9" s="216">
        <v>122286</v>
      </c>
      <c r="F9" s="205">
        <v>251</v>
      </c>
      <c r="G9" s="216">
        <v>109748</v>
      </c>
      <c r="H9" s="205">
        <v>226</v>
      </c>
      <c r="I9" s="216">
        <v>97463</v>
      </c>
    </row>
    <row r="10" spans="1:9" s="109" customFormat="1" ht="13.5" customHeight="1">
      <c r="A10" s="709" t="s">
        <v>140</v>
      </c>
      <c r="B10" s="688" t="s">
        <v>347</v>
      </c>
      <c r="C10" s="689"/>
      <c r="D10" s="206">
        <v>365641</v>
      </c>
      <c r="E10" s="212">
        <v>245661337</v>
      </c>
      <c r="F10" s="206">
        <f>SUM(F11:F13)</f>
        <v>368098</v>
      </c>
      <c r="G10" s="212">
        <v>248750668</v>
      </c>
      <c r="H10" s="206">
        <f>SUM(H11:H13)</f>
        <v>369359</v>
      </c>
      <c r="I10" s="212">
        <f>SUM(I11:I13)</f>
        <v>250221098</v>
      </c>
    </row>
    <row r="11" spans="1:9" s="109" customFormat="1" ht="13.5" customHeight="1">
      <c r="A11" s="707"/>
      <c r="B11" s="692" t="s">
        <v>373</v>
      </c>
      <c r="C11" s="693"/>
      <c r="D11" s="207">
        <v>342877</v>
      </c>
      <c r="E11" s="217">
        <v>226101507</v>
      </c>
      <c r="F11" s="207">
        <v>345332</v>
      </c>
      <c r="G11" s="217">
        <v>229175512</v>
      </c>
      <c r="H11" s="207">
        <v>346508</v>
      </c>
      <c r="I11" s="217">
        <v>230613936</v>
      </c>
    </row>
    <row r="12" spans="1:9" s="109" customFormat="1" ht="13.5" customHeight="1">
      <c r="A12" s="707"/>
      <c r="B12" s="694" t="s">
        <v>96</v>
      </c>
      <c r="C12" s="695"/>
      <c r="D12" s="203">
        <v>20737</v>
      </c>
      <c r="E12" s="214">
        <v>17977374</v>
      </c>
      <c r="F12" s="203">
        <v>20854</v>
      </c>
      <c r="G12" s="214">
        <v>18069007</v>
      </c>
      <c r="H12" s="203">
        <v>21051</v>
      </c>
      <c r="I12" s="214">
        <v>18185266</v>
      </c>
    </row>
    <row r="13" spans="1:9" s="109" customFormat="1" ht="13.5" customHeight="1">
      <c r="A13" s="708"/>
      <c r="B13" s="696" t="s">
        <v>141</v>
      </c>
      <c r="C13" s="697"/>
      <c r="D13" s="207">
        <v>2027</v>
      </c>
      <c r="E13" s="217">
        <v>1582456</v>
      </c>
      <c r="F13" s="207">
        <v>1912</v>
      </c>
      <c r="G13" s="217">
        <v>1506150</v>
      </c>
      <c r="H13" s="207">
        <v>1800</v>
      </c>
      <c r="I13" s="217">
        <v>1421896</v>
      </c>
    </row>
    <row r="14" spans="1:9" s="109" customFormat="1" ht="13.5" customHeight="1">
      <c r="A14" s="698" t="s">
        <v>349</v>
      </c>
      <c r="B14" s="699"/>
      <c r="C14" s="700"/>
      <c r="D14" s="208">
        <v>1</v>
      </c>
      <c r="E14" s="218">
        <v>400</v>
      </c>
      <c r="F14" s="208" t="s">
        <v>57</v>
      </c>
      <c r="G14" s="218" t="s">
        <v>57</v>
      </c>
      <c r="H14" s="208" t="s">
        <v>57</v>
      </c>
      <c r="I14" s="218" t="s">
        <v>57</v>
      </c>
    </row>
    <row r="15" spans="1:9" ht="13.5" customHeight="1">
      <c r="A15" s="171" t="s">
        <v>132</v>
      </c>
      <c r="B15" s="173"/>
      <c r="E15" s="219"/>
      <c r="F15" s="219"/>
      <c r="G15" s="221"/>
      <c r="H15" s="219"/>
      <c r="I15" s="219"/>
    </row>
  </sheetData>
  <mergeCells count="14">
    <mergeCell ref="A14:C14"/>
    <mergeCell ref="A2:C3"/>
    <mergeCell ref="A5:A9"/>
    <mergeCell ref="A10:A13"/>
    <mergeCell ref="B7:C7"/>
    <mergeCell ref="B10:C10"/>
    <mergeCell ref="B11:C11"/>
    <mergeCell ref="B12:C12"/>
    <mergeCell ref="B13:C13"/>
    <mergeCell ref="D2:E2"/>
    <mergeCell ref="F2:G2"/>
    <mergeCell ref="H2:I2"/>
    <mergeCell ref="A4:C4"/>
    <mergeCell ref="B5:C5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G15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2.625" style="223" customWidth="1"/>
    <col min="2" max="2" width="9.625" style="223" customWidth="1"/>
    <col min="3" max="4" width="11.625" style="223" customWidth="1"/>
    <col min="5" max="6" width="12.625" style="223" customWidth="1"/>
    <col min="7" max="7" width="11.625" style="223" customWidth="1"/>
    <col min="8" max="8" width="9" style="223" customWidth="1"/>
    <col min="9" max="16384" width="9" style="223"/>
  </cols>
  <sheetData>
    <row r="1" spans="1:7" ht="20.100000000000001" customHeight="1">
      <c r="A1" s="224" t="s">
        <v>472</v>
      </c>
      <c r="B1" s="232"/>
      <c r="C1" s="232"/>
      <c r="D1" s="235"/>
      <c r="E1" s="235"/>
    </row>
    <row r="2" spans="1:7" ht="15" customHeight="1">
      <c r="A2" s="712" t="s">
        <v>205</v>
      </c>
      <c r="B2" s="710" t="s">
        <v>145</v>
      </c>
      <c r="C2" s="711"/>
      <c r="D2" s="225" t="s">
        <v>374</v>
      </c>
      <c r="E2" s="225" t="s">
        <v>375</v>
      </c>
      <c r="F2" s="225" t="s">
        <v>378</v>
      </c>
      <c r="G2" s="243" t="s">
        <v>146</v>
      </c>
    </row>
    <row r="3" spans="1:7" ht="30" customHeight="1">
      <c r="A3" s="713"/>
      <c r="B3" s="233" t="s">
        <v>379</v>
      </c>
      <c r="C3" s="233" t="s">
        <v>380</v>
      </c>
      <c r="D3" s="240" t="s">
        <v>39</v>
      </c>
      <c r="E3" s="240" t="s">
        <v>381</v>
      </c>
      <c r="F3" s="226" t="s">
        <v>148</v>
      </c>
      <c r="G3" s="228" t="s">
        <v>149</v>
      </c>
    </row>
    <row r="4" spans="1:7" ht="15" customHeight="1">
      <c r="A4" s="227" t="s">
        <v>76</v>
      </c>
      <c r="B4" s="234">
        <v>16343</v>
      </c>
      <c r="C4" s="234">
        <v>232605</v>
      </c>
      <c r="D4" s="234">
        <v>244941</v>
      </c>
      <c r="E4" s="241">
        <v>144017301</v>
      </c>
      <c r="F4" s="241">
        <v>143235693</v>
      </c>
      <c r="G4" s="244">
        <v>99.5</v>
      </c>
    </row>
    <row r="5" spans="1:7" ht="15" customHeight="1">
      <c r="A5" s="227" t="s">
        <v>539</v>
      </c>
      <c r="B5" s="235">
        <v>16568</v>
      </c>
      <c r="C5" s="235">
        <v>229546</v>
      </c>
      <c r="D5" s="235">
        <v>245109</v>
      </c>
      <c r="E5" s="242">
        <v>143263694</v>
      </c>
      <c r="F5" s="242">
        <v>141554314</v>
      </c>
      <c r="G5" s="244">
        <v>98.8</v>
      </c>
    </row>
    <row r="6" spans="1:7" ht="15" customHeight="1">
      <c r="A6" s="228" t="s">
        <v>566</v>
      </c>
      <c r="B6" s="236">
        <v>16702</v>
      </c>
      <c r="C6" s="236">
        <v>228345</v>
      </c>
      <c r="D6" s="236">
        <v>248956</v>
      </c>
      <c r="E6" s="236">
        <v>146134619</v>
      </c>
      <c r="F6" s="236">
        <v>144298395</v>
      </c>
      <c r="G6" s="245">
        <v>98.7</v>
      </c>
    </row>
    <row r="7" spans="1:7" ht="15" customHeight="1">
      <c r="A7" s="229" t="s">
        <v>132</v>
      </c>
      <c r="B7" s="237"/>
      <c r="C7" s="237"/>
      <c r="D7" s="237"/>
      <c r="E7" s="237"/>
      <c r="F7" s="237"/>
      <c r="G7" s="237"/>
    </row>
    <row r="8" spans="1:7" ht="15" customHeight="1">
      <c r="A8" s="230" t="s">
        <v>130</v>
      </c>
      <c r="B8" s="238"/>
      <c r="C8" s="238"/>
      <c r="D8" s="238"/>
      <c r="E8" s="238"/>
      <c r="F8" s="238"/>
      <c r="G8" s="238"/>
    </row>
    <row r="9" spans="1:7" ht="15" customHeight="1">
      <c r="A9" s="230" t="s">
        <v>271</v>
      </c>
      <c r="B9" s="238"/>
      <c r="C9" s="238"/>
      <c r="D9" s="238"/>
      <c r="E9" s="238"/>
      <c r="F9" s="238"/>
      <c r="G9" s="238"/>
    </row>
    <row r="10" spans="1:7" ht="15" customHeight="1">
      <c r="A10" s="231" t="s">
        <v>446</v>
      </c>
    </row>
    <row r="11" spans="1:7" ht="15" customHeight="1">
      <c r="A11" s="230" t="s">
        <v>397</v>
      </c>
      <c r="B11" s="238"/>
      <c r="C11" s="238"/>
      <c r="D11" s="238"/>
      <c r="E11" s="238"/>
      <c r="F11" s="238"/>
      <c r="G11" s="238"/>
    </row>
    <row r="12" spans="1:7" ht="15" customHeight="1">
      <c r="A12" s="231" t="s">
        <v>449</v>
      </c>
    </row>
    <row r="13" spans="1:7" ht="15" customHeight="1">
      <c r="A13" s="230" t="s">
        <v>397</v>
      </c>
      <c r="B13" s="238"/>
      <c r="C13" s="238"/>
      <c r="D13" s="238"/>
      <c r="E13" s="238"/>
      <c r="F13" s="238"/>
      <c r="G13" s="238"/>
    </row>
    <row r="14" spans="1:7" ht="15" customHeight="1">
      <c r="A14" s="231" t="s">
        <v>388</v>
      </c>
      <c r="B14" s="239"/>
    </row>
    <row r="15" spans="1:7" ht="15" customHeight="1">
      <c r="A15" s="231" t="s">
        <v>442</v>
      </c>
      <c r="B15" s="239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O1048575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4.625" style="223" customWidth="1"/>
    <col min="2" max="2" width="12.625" style="223" customWidth="1"/>
    <col min="3" max="8" width="11.875" style="223" customWidth="1"/>
    <col min="9" max="9" width="2" style="223" customWidth="1"/>
    <col min="10" max="10" width="8.5" style="223" customWidth="1"/>
    <col min="11" max="12" width="5.5" style="223" customWidth="1"/>
    <col min="13" max="13" width="9" style="223" customWidth="1"/>
    <col min="14" max="14" width="14.875" style="223" customWidth="1"/>
    <col min="15" max="253" width="9" style="223" customWidth="1"/>
    <col min="254" max="254" width="11.875" style="223" customWidth="1"/>
    <col min="255" max="255" width="7" style="223" customWidth="1"/>
    <col min="256" max="256" width="11.625" style="223" customWidth="1"/>
    <col min="257" max="257" width="8.625" style="223" customWidth="1"/>
    <col min="258" max="258" width="11.375" style="223" customWidth="1"/>
    <col min="259" max="259" width="7.5" style="223" customWidth="1"/>
    <col min="260" max="260" width="11.375" style="223" customWidth="1"/>
    <col min="261" max="261" width="7.5" style="223" customWidth="1"/>
    <col min="262" max="262" width="11.25" style="223" customWidth="1"/>
    <col min="263" max="509" width="9" style="223" customWidth="1"/>
    <col min="510" max="510" width="11.875" style="223" customWidth="1"/>
    <col min="511" max="511" width="7" style="223" customWidth="1"/>
    <col min="512" max="512" width="11.625" style="223" customWidth="1"/>
    <col min="513" max="513" width="8.625" style="223" customWidth="1"/>
    <col min="514" max="514" width="11.375" style="223" customWidth="1"/>
    <col min="515" max="515" width="7.5" style="223" customWidth="1"/>
    <col min="516" max="516" width="11.375" style="223" customWidth="1"/>
    <col min="517" max="517" width="7.5" style="223" customWidth="1"/>
    <col min="518" max="518" width="11.25" style="223" customWidth="1"/>
    <col min="519" max="765" width="9" style="223" customWidth="1"/>
    <col min="766" max="766" width="11.875" style="223" customWidth="1"/>
    <col min="767" max="767" width="7" style="223" customWidth="1"/>
    <col min="768" max="768" width="11.625" style="223" customWidth="1"/>
    <col min="769" max="769" width="8.625" style="223" customWidth="1"/>
    <col min="770" max="770" width="11.375" style="223" customWidth="1"/>
    <col min="771" max="771" width="7.5" style="223" customWidth="1"/>
    <col min="772" max="772" width="11.375" style="223" customWidth="1"/>
    <col min="773" max="773" width="7.5" style="223" customWidth="1"/>
    <col min="774" max="774" width="11.25" style="223" customWidth="1"/>
    <col min="775" max="1021" width="9" style="223" customWidth="1"/>
    <col min="1022" max="1022" width="11.875" style="223" customWidth="1"/>
    <col min="1023" max="1023" width="7" style="223" customWidth="1"/>
    <col min="1024" max="1024" width="11.625" style="223" customWidth="1"/>
    <col min="1025" max="1025" width="8.625" style="223" customWidth="1"/>
    <col min="1026" max="1026" width="11.375" style="223" customWidth="1"/>
    <col min="1027" max="1027" width="7.5" style="223" customWidth="1"/>
    <col min="1028" max="1028" width="11.375" style="223" customWidth="1"/>
    <col min="1029" max="1029" width="7.5" style="223" customWidth="1"/>
    <col min="1030" max="1030" width="11.25" style="223" customWidth="1"/>
    <col min="1031" max="1277" width="9" style="223" customWidth="1"/>
    <col min="1278" max="1278" width="11.875" style="223" customWidth="1"/>
    <col min="1279" max="1279" width="7" style="223" customWidth="1"/>
    <col min="1280" max="1280" width="11.625" style="223" customWidth="1"/>
    <col min="1281" max="1281" width="8.625" style="223" customWidth="1"/>
    <col min="1282" max="1282" width="11.375" style="223" customWidth="1"/>
    <col min="1283" max="1283" width="7.5" style="223" customWidth="1"/>
    <col min="1284" max="1284" width="11.375" style="223" customWidth="1"/>
    <col min="1285" max="1285" width="7.5" style="223" customWidth="1"/>
    <col min="1286" max="1286" width="11.25" style="223" customWidth="1"/>
    <col min="1287" max="1533" width="9" style="223" customWidth="1"/>
    <col min="1534" max="1534" width="11.875" style="223" customWidth="1"/>
    <col min="1535" max="1535" width="7" style="223" customWidth="1"/>
    <col min="1536" max="1536" width="11.625" style="223" customWidth="1"/>
    <col min="1537" max="1537" width="8.625" style="223" customWidth="1"/>
    <col min="1538" max="1538" width="11.375" style="223" customWidth="1"/>
    <col min="1539" max="1539" width="7.5" style="223" customWidth="1"/>
    <col min="1540" max="1540" width="11.375" style="223" customWidth="1"/>
    <col min="1541" max="1541" width="7.5" style="223" customWidth="1"/>
    <col min="1542" max="1542" width="11.25" style="223" customWidth="1"/>
    <col min="1543" max="1789" width="9" style="223" customWidth="1"/>
    <col min="1790" max="1790" width="11.875" style="223" customWidth="1"/>
    <col min="1791" max="1791" width="7" style="223" customWidth="1"/>
    <col min="1792" max="1792" width="11.625" style="223" customWidth="1"/>
    <col min="1793" max="1793" width="8.625" style="223" customWidth="1"/>
    <col min="1794" max="1794" width="11.375" style="223" customWidth="1"/>
    <col min="1795" max="1795" width="7.5" style="223" customWidth="1"/>
    <col min="1796" max="1796" width="11.375" style="223" customWidth="1"/>
    <col min="1797" max="1797" width="7.5" style="223" customWidth="1"/>
    <col min="1798" max="1798" width="11.25" style="223" customWidth="1"/>
    <col min="1799" max="2045" width="9" style="223" customWidth="1"/>
    <col min="2046" max="2046" width="11.875" style="223" customWidth="1"/>
    <col min="2047" max="2047" width="7" style="223" customWidth="1"/>
    <col min="2048" max="2048" width="11.625" style="223" customWidth="1"/>
    <col min="2049" max="2049" width="8.625" style="223" customWidth="1"/>
    <col min="2050" max="2050" width="11.375" style="223" customWidth="1"/>
    <col min="2051" max="2051" width="7.5" style="223" customWidth="1"/>
    <col min="2052" max="2052" width="11.375" style="223" customWidth="1"/>
    <col min="2053" max="2053" width="7.5" style="223" customWidth="1"/>
    <col min="2054" max="2054" width="11.25" style="223" customWidth="1"/>
    <col min="2055" max="2301" width="9" style="223" customWidth="1"/>
    <col min="2302" max="2302" width="11.875" style="223" customWidth="1"/>
    <col min="2303" max="2303" width="7" style="223" customWidth="1"/>
    <col min="2304" max="2304" width="11.625" style="223" customWidth="1"/>
    <col min="2305" max="2305" width="8.625" style="223" customWidth="1"/>
    <col min="2306" max="2306" width="11.375" style="223" customWidth="1"/>
    <col min="2307" max="2307" width="7.5" style="223" customWidth="1"/>
    <col min="2308" max="2308" width="11.375" style="223" customWidth="1"/>
    <col min="2309" max="2309" width="7.5" style="223" customWidth="1"/>
    <col min="2310" max="2310" width="11.25" style="223" customWidth="1"/>
    <col min="2311" max="2557" width="9" style="223" customWidth="1"/>
    <col min="2558" max="2558" width="11.875" style="223" customWidth="1"/>
    <col min="2559" max="2559" width="7" style="223" customWidth="1"/>
    <col min="2560" max="2560" width="11.625" style="223" customWidth="1"/>
    <col min="2561" max="2561" width="8.625" style="223" customWidth="1"/>
    <col min="2562" max="2562" width="11.375" style="223" customWidth="1"/>
    <col min="2563" max="2563" width="7.5" style="223" customWidth="1"/>
    <col min="2564" max="2564" width="11.375" style="223" customWidth="1"/>
    <col min="2565" max="2565" width="7.5" style="223" customWidth="1"/>
    <col min="2566" max="2566" width="11.25" style="223" customWidth="1"/>
    <col min="2567" max="2813" width="9" style="223" customWidth="1"/>
    <col min="2814" max="2814" width="11.875" style="223" customWidth="1"/>
    <col min="2815" max="2815" width="7" style="223" customWidth="1"/>
    <col min="2816" max="2816" width="11.625" style="223" customWidth="1"/>
    <col min="2817" max="2817" width="8.625" style="223" customWidth="1"/>
    <col min="2818" max="2818" width="11.375" style="223" customWidth="1"/>
    <col min="2819" max="2819" width="7.5" style="223" customWidth="1"/>
    <col min="2820" max="2820" width="11.375" style="223" customWidth="1"/>
    <col min="2821" max="2821" width="7.5" style="223" customWidth="1"/>
    <col min="2822" max="2822" width="11.25" style="223" customWidth="1"/>
    <col min="2823" max="3069" width="9" style="223" customWidth="1"/>
    <col min="3070" max="3070" width="11.875" style="223" customWidth="1"/>
    <col min="3071" max="3071" width="7" style="223" customWidth="1"/>
    <col min="3072" max="3072" width="11.625" style="223" customWidth="1"/>
    <col min="3073" max="3073" width="8.625" style="223" customWidth="1"/>
    <col min="3074" max="3074" width="11.375" style="223" customWidth="1"/>
    <col min="3075" max="3075" width="7.5" style="223" customWidth="1"/>
    <col min="3076" max="3076" width="11.375" style="223" customWidth="1"/>
    <col min="3077" max="3077" width="7.5" style="223" customWidth="1"/>
    <col min="3078" max="3078" width="11.25" style="223" customWidth="1"/>
    <col min="3079" max="3325" width="9" style="223" customWidth="1"/>
    <col min="3326" max="3326" width="11.875" style="223" customWidth="1"/>
    <col min="3327" max="3327" width="7" style="223" customWidth="1"/>
    <col min="3328" max="3328" width="11.625" style="223" customWidth="1"/>
    <col min="3329" max="3329" width="8.625" style="223" customWidth="1"/>
    <col min="3330" max="3330" width="11.375" style="223" customWidth="1"/>
    <col min="3331" max="3331" width="7.5" style="223" customWidth="1"/>
    <col min="3332" max="3332" width="11.375" style="223" customWidth="1"/>
    <col min="3333" max="3333" width="7.5" style="223" customWidth="1"/>
    <col min="3334" max="3334" width="11.25" style="223" customWidth="1"/>
    <col min="3335" max="3581" width="9" style="223" customWidth="1"/>
    <col min="3582" max="3582" width="11.875" style="223" customWidth="1"/>
    <col min="3583" max="3583" width="7" style="223" customWidth="1"/>
    <col min="3584" max="3584" width="11.625" style="223" customWidth="1"/>
    <col min="3585" max="3585" width="8.625" style="223" customWidth="1"/>
    <col min="3586" max="3586" width="11.375" style="223" customWidth="1"/>
    <col min="3587" max="3587" width="7.5" style="223" customWidth="1"/>
    <col min="3588" max="3588" width="11.375" style="223" customWidth="1"/>
    <col min="3589" max="3589" width="7.5" style="223" customWidth="1"/>
    <col min="3590" max="3590" width="11.25" style="223" customWidth="1"/>
    <col min="3591" max="3837" width="9" style="223" customWidth="1"/>
    <col min="3838" max="3838" width="11.875" style="223" customWidth="1"/>
    <col min="3839" max="3839" width="7" style="223" customWidth="1"/>
    <col min="3840" max="3840" width="11.625" style="223" customWidth="1"/>
    <col min="3841" max="3841" width="8.625" style="223" customWidth="1"/>
    <col min="3842" max="3842" width="11.375" style="223" customWidth="1"/>
    <col min="3843" max="3843" width="7.5" style="223" customWidth="1"/>
    <col min="3844" max="3844" width="11.375" style="223" customWidth="1"/>
    <col min="3845" max="3845" width="7.5" style="223" customWidth="1"/>
    <col min="3846" max="3846" width="11.25" style="223" customWidth="1"/>
    <col min="3847" max="4093" width="9" style="223" customWidth="1"/>
    <col min="4094" max="4094" width="11.875" style="223" customWidth="1"/>
    <col min="4095" max="4095" width="7" style="223" customWidth="1"/>
    <col min="4096" max="4096" width="11.625" style="223" customWidth="1"/>
    <col min="4097" max="4097" width="8.625" style="223" customWidth="1"/>
    <col min="4098" max="4098" width="11.375" style="223" customWidth="1"/>
    <col min="4099" max="4099" width="7.5" style="223" customWidth="1"/>
    <col min="4100" max="4100" width="11.375" style="223" customWidth="1"/>
    <col min="4101" max="4101" width="7.5" style="223" customWidth="1"/>
    <col min="4102" max="4102" width="11.25" style="223" customWidth="1"/>
    <col min="4103" max="4349" width="9" style="223" customWidth="1"/>
    <col min="4350" max="4350" width="11.875" style="223" customWidth="1"/>
    <col min="4351" max="4351" width="7" style="223" customWidth="1"/>
    <col min="4352" max="4352" width="11.625" style="223" customWidth="1"/>
    <col min="4353" max="4353" width="8.625" style="223" customWidth="1"/>
    <col min="4354" max="4354" width="11.375" style="223" customWidth="1"/>
    <col min="4355" max="4355" width="7.5" style="223" customWidth="1"/>
    <col min="4356" max="4356" width="11.375" style="223" customWidth="1"/>
    <col min="4357" max="4357" width="7.5" style="223" customWidth="1"/>
    <col min="4358" max="4358" width="11.25" style="223" customWidth="1"/>
    <col min="4359" max="4605" width="9" style="223" customWidth="1"/>
    <col min="4606" max="4606" width="11.875" style="223" customWidth="1"/>
    <col min="4607" max="4607" width="7" style="223" customWidth="1"/>
    <col min="4608" max="4608" width="11.625" style="223" customWidth="1"/>
    <col min="4609" max="4609" width="8.625" style="223" customWidth="1"/>
    <col min="4610" max="4610" width="11.375" style="223" customWidth="1"/>
    <col min="4611" max="4611" width="7.5" style="223" customWidth="1"/>
    <col min="4612" max="4612" width="11.375" style="223" customWidth="1"/>
    <col min="4613" max="4613" width="7.5" style="223" customWidth="1"/>
    <col min="4614" max="4614" width="11.25" style="223" customWidth="1"/>
    <col min="4615" max="4861" width="9" style="223" customWidth="1"/>
    <col min="4862" max="4862" width="11.875" style="223" customWidth="1"/>
    <col min="4863" max="4863" width="7" style="223" customWidth="1"/>
    <col min="4864" max="4864" width="11.625" style="223" customWidth="1"/>
    <col min="4865" max="4865" width="8.625" style="223" customWidth="1"/>
    <col min="4866" max="4866" width="11.375" style="223" customWidth="1"/>
    <col min="4867" max="4867" width="7.5" style="223" customWidth="1"/>
    <col min="4868" max="4868" width="11.375" style="223" customWidth="1"/>
    <col min="4869" max="4869" width="7.5" style="223" customWidth="1"/>
    <col min="4870" max="4870" width="11.25" style="223" customWidth="1"/>
    <col min="4871" max="5117" width="9" style="223" customWidth="1"/>
    <col min="5118" max="5118" width="11.875" style="223" customWidth="1"/>
    <col min="5119" max="5119" width="7" style="223" customWidth="1"/>
    <col min="5120" max="5120" width="11.625" style="223" customWidth="1"/>
    <col min="5121" max="5121" width="8.625" style="223" customWidth="1"/>
    <col min="5122" max="5122" width="11.375" style="223" customWidth="1"/>
    <col min="5123" max="5123" width="7.5" style="223" customWidth="1"/>
    <col min="5124" max="5124" width="11.375" style="223" customWidth="1"/>
    <col min="5125" max="5125" width="7.5" style="223" customWidth="1"/>
    <col min="5126" max="5126" width="11.25" style="223" customWidth="1"/>
    <col min="5127" max="5373" width="9" style="223" customWidth="1"/>
    <col min="5374" max="5374" width="11.875" style="223" customWidth="1"/>
    <col min="5375" max="5375" width="7" style="223" customWidth="1"/>
    <col min="5376" max="5376" width="11.625" style="223" customWidth="1"/>
    <col min="5377" max="5377" width="8.625" style="223" customWidth="1"/>
    <col min="5378" max="5378" width="11.375" style="223" customWidth="1"/>
    <col min="5379" max="5379" width="7.5" style="223" customWidth="1"/>
    <col min="5380" max="5380" width="11.375" style="223" customWidth="1"/>
    <col min="5381" max="5381" width="7.5" style="223" customWidth="1"/>
    <col min="5382" max="5382" width="11.25" style="223" customWidth="1"/>
    <col min="5383" max="5629" width="9" style="223" customWidth="1"/>
    <col min="5630" max="5630" width="11.875" style="223" customWidth="1"/>
    <col min="5631" max="5631" width="7" style="223" customWidth="1"/>
    <col min="5632" max="5632" width="11.625" style="223" customWidth="1"/>
    <col min="5633" max="5633" width="8.625" style="223" customWidth="1"/>
    <col min="5634" max="5634" width="11.375" style="223" customWidth="1"/>
    <col min="5635" max="5635" width="7.5" style="223" customWidth="1"/>
    <col min="5636" max="5636" width="11.375" style="223" customWidth="1"/>
    <col min="5637" max="5637" width="7.5" style="223" customWidth="1"/>
    <col min="5638" max="5638" width="11.25" style="223" customWidth="1"/>
    <col min="5639" max="5885" width="9" style="223" customWidth="1"/>
    <col min="5886" max="5886" width="11.875" style="223" customWidth="1"/>
    <col min="5887" max="5887" width="7" style="223" customWidth="1"/>
    <col min="5888" max="5888" width="11.625" style="223" customWidth="1"/>
    <col min="5889" max="5889" width="8.625" style="223" customWidth="1"/>
    <col min="5890" max="5890" width="11.375" style="223" customWidth="1"/>
    <col min="5891" max="5891" width="7.5" style="223" customWidth="1"/>
    <col min="5892" max="5892" width="11.375" style="223" customWidth="1"/>
    <col min="5893" max="5893" width="7.5" style="223" customWidth="1"/>
    <col min="5894" max="5894" width="11.25" style="223" customWidth="1"/>
    <col min="5895" max="6141" width="9" style="223" customWidth="1"/>
    <col min="6142" max="6142" width="11.875" style="223" customWidth="1"/>
    <col min="6143" max="6143" width="7" style="223" customWidth="1"/>
    <col min="6144" max="6144" width="11.625" style="223" customWidth="1"/>
    <col min="6145" max="6145" width="8.625" style="223" customWidth="1"/>
    <col min="6146" max="6146" width="11.375" style="223" customWidth="1"/>
    <col min="6147" max="6147" width="7.5" style="223" customWidth="1"/>
    <col min="6148" max="6148" width="11.375" style="223" customWidth="1"/>
    <col min="6149" max="6149" width="7.5" style="223" customWidth="1"/>
    <col min="6150" max="6150" width="11.25" style="223" customWidth="1"/>
    <col min="6151" max="6397" width="9" style="223" customWidth="1"/>
    <col min="6398" max="6398" width="11.875" style="223" customWidth="1"/>
    <col min="6399" max="6399" width="7" style="223" customWidth="1"/>
    <col min="6400" max="6400" width="11.625" style="223" customWidth="1"/>
    <col min="6401" max="6401" width="8.625" style="223" customWidth="1"/>
    <col min="6402" max="6402" width="11.375" style="223" customWidth="1"/>
    <col min="6403" max="6403" width="7.5" style="223" customWidth="1"/>
    <col min="6404" max="6404" width="11.375" style="223" customWidth="1"/>
    <col min="6405" max="6405" width="7.5" style="223" customWidth="1"/>
    <col min="6406" max="6406" width="11.25" style="223" customWidth="1"/>
    <col min="6407" max="6653" width="9" style="223" customWidth="1"/>
    <col min="6654" max="6654" width="11.875" style="223" customWidth="1"/>
    <col min="6655" max="6655" width="7" style="223" customWidth="1"/>
    <col min="6656" max="6656" width="11.625" style="223" customWidth="1"/>
    <col min="6657" max="6657" width="8.625" style="223" customWidth="1"/>
    <col min="6658" max="6658" width="11.375" style="223" customWidth="1"/>
    <col min="6659" max="6659" width="7.5" style="223" customWidth="1"/>
    <col min="6660" max="6660" width="11.375" style="223" customWidth="1"/>
    <col min="6661" max="6661" width="7.5" style="223" customWidth="1"/>
    <col min="6662" max="6662" width="11.25" style="223" customWidth="1"/>
    <col min="6663" max="6909" width="9" style="223" customWidth="1"/>
    <col min="6910" max="6910" width="11.875" style="223" customWidth="1"/>
    <col min="6911" max="6911" width="7" style="223" customWidth="1"/>
    <col min="6912" max="6912" width="11.625" style="223" customWidth="1"/>
    <col min="6913" max="6913" width="8.625" style="223" customWidth="1"/>
    <col min="6914" max="6914" width="11.375" style="223" customWidth="1"/>
    <col min="6915" max="6915" width="7.5" style="223" customWidth="1"/>
    <col min="6916" max="6916" width="11.375" style="223" customWidth="1"/>
    <col min="6917" max="6917" width="7.5" style="223" customWidth="1"/>
    <col min="6918" max="6918" width="11.25" style="223" customWidth="1"/>
    <col min="6919" max="7165" width="9" style="223" customWidth="1"/>
    <col min="7166" max="7166" width="11.875" style="223" customWidth="1"/>
    <col min="7167" max="7167" width="7" style="223" customWidth="1"/>
    <col min="7168" max="7168" width="11.625" style="223" customWidth="1"/>
    <col min="7169" max="7169" width="8.625" style="223" customWidth="1"/>
    <col min="7170" max="7170" width="11.375" style="223" customWidth="1"/>
    <col min="7171" max="7171" width="7.5" style="223" customWidth="1"/>
    <col min="7172" max="7172" width="11.375" style="223" customWidth="1"/>
    <col min="7173" max="7173" width="7.5" style="223" customWidth="1"/>
    <col min="7174" max="7174" width="11.25" style="223" customWidth="1"/>
    <col min="7175" max="7421" width="9" style="223" customWidth="1"/>
    <col min="7422" max="7422" width="11.875" style="223" customWidth="1"/>
    <col min="7423" max="7423" width="7" style="223" customWidth="1"/>
    <col min="7424" max="7424" width="11.625" style="223" customWidth="1"/>
    <col min="7425" max="7425" width="8.625" style="223" customWidth="1"/>
    <col min="7426" max="7426" width="11.375" style="223" customWidth="1"/>
    <col min="7427" max="7427" width="7.5" style="223" customWidth="1"/>
    <col min="7428" max="7428" width="11.375" style="223" customWidth="1"/>
    <col min="7429" max="7429" width="7.5" style="223" customWidth="1"/>
    <col min="7430" max="7430" width="11.25" style="223" customWidth="1"/>
    <col min="7431" max="7677" width="9" style="223" customWidth="1"/>
    <col min="7678" max="7678" width="11.875" style="223" customWidth="1"/>
    <col min="7679" max="7679" width="7" style="223" customWidth="1"/>
    <col min="7680" max="7680" width="11.625" style="223" customWidth="1"/>
    <col min="7681" max="7681" width="8.625" style="223" customWidth="1"/>
    <col min="7682" max="7682" width="11.375" style="223" customWidth="1"/>
    <col min="7683" max="7683" width="7.5" style="223" customWidth="1"/>
    <col min="7684" max="7684" width="11.375" style="223" customWidth="1"/>
    <col min="7685" max="7685" width="7.5" style="223" customWidth="1"/>
    <col min="7686" max="7686" width="11.25" style="223" customWidth="1"/>
    <col min="7687" max="7933" width="9" style="223" customWidth="1"/>
    <col min="7934" max="7934" width="11.875" style="223" customWidth="1"/>
    <col min="7935" max="7935" width="7" style="223" customWidth="1"/>
    <col min="7936" max="7936" width="11.625" style="223" customWidth="1"/>
    <col min="7937" max="7937" width="8.625" style="223" customWidth="1"/>
    <col min="7938" max="7938" width="11.375" style="223" customWidth="1"/>
    <col min="7939" max="7939" width="7.5" style="223" customWidth="1"/>
    <col min="7940" max="7940" width="11.375" style="223" customWidth="1"/>
    <col min="7941" max="7941" width="7.5" style="223" customWidth="1"/>
    <col min="7942" max="7942" width="11.25" style="223" customWidth="1"/>
    <col min="7943" max="8189" width="9" style="223" customWidth="1"/>
    <col min="8190" max="8190" width="11.875" style="223" customWidth="1"/>
    <col min="8191" max="8191" width="7" style="223" customWidth="1"/>
    <col min="8192" max="8192" width="11.625" style="223" customWidth="1"/>
    <col min="8193" max="8193" width="8.625" style="223" customWidth="1"/>
    <col min="8194" max="8194" width="11.375" style="223" customWidth="1"/>
    <col min="8195" max="8195" width="7.5" style="223" customWidth="1"/>
    <col min="8196" max="8196" width="11.375" style="223" customWidth="1"/>
    <col min="8197" max="8197" width="7.5" style="223" customWidth="1"/>
    <col min="8198" max="8198" width="11.25" style="223" customWidth="1"/>
    <col min="8199" max="8445" width="9" style="223" customWidth="1"/>
    <col min="8446" max="8446" width="11.875" style="223" customWidth="1"/>
    <col min="8447" max="8447" width="7" style="223" customWidth="1"/>
    <col min="8448" max="8448" width="11.625" style="223" customWidth="1"/>
    <col min="8449" max="8449" width="8.625" style="223" customWidth="1"/>
    <col min="8450" max="8450" width="11.375" style="223" customWidth="1"/>
    <col min="8451" max="8451" width="7.5" style="223" customWidth="1"/>
    <col min="8452" max="8452" width="11.375" style="223" customWidth="1"/>
    <col min="8453" max="8453" width="7.5" style="223" customWidth="1"/>
    <col min="8454" max="8454" width="11.25" style="223" customWidth="1"/>
    <col min="8455" max="8701" width="9" style="223" customWidth="1"/>
    <col min="8702" max="8702" width="11.875" style="223" customWidth="1"/>
    <col min="8703" max="8703" width="7" style="223" customWidth="1"/>
    <col min="8704" max="8704" width="11.625" style="223" customWidth="1"/>
    <col min="8705" max="8705" width="8.625" style="223" customWidth="1"/>
    <col min="8706" max="8706" width="11.375" style="223" customWidth="1"/>
    <col min="8707" max="8707" width="7.5" style="223" customWidth="1"/>
    <col min="8708" max="8708" width="11.375" style="223" customWidth="1"/>
    <col min="8709" max="8709" width="7.5" style="223" customWidth="1"/>
    <col min="8710" max="8710" width="11.25" style="223" customWidth="1"/>
    <col min="8711" max="8957" width="9" style="223" customWidth="1"/>
    <col min="8958" max="8958" width="11.875" style="223" customWidth="1"/>
    <col min="8959" max="8959" width="7" style="223" customWidth="1"/>
    <col min="8960" max="8960" width="11.625" style="223" customWidth="1"/>
    <col min="8961" max="8961" width="8.625" style="223" customWidth="1"/>
    <col min="8962" max="8962" width="11.375" style="223" customWidth="1"/>
    <col min="8963" max="8963" width="7.5" style="223" customWidth="1"/>
    <col min="8964" max="8964" width="11.375" style="223" customWidth="1"/>
    <col min="8965" max="8965" width="7.5" style="223" customWidth="1"/>
    <col min="8966" max="8966" width="11.25" style="223" customWidth="1"/>
    <col min="8967" max="9213" width="9" style="223" customWidth="1"/>
    <col min="9214" max="9214" width="11.875" style="223" customWidth="1"/>
    <col min="9215" max="9215" width="7" style="223" customWidth="1"/>
    <col min="9216" max="9216" width="11.625" style="223" customWidth="1"/>
    <col min="9217" max="9217" width="8.625" style="223" customWidth="1"/>
    <col min="9218" max="9218" width="11.375" style="223" customWidth="1"/>
    <col min="9219" max="9219" width="7.5" style="223" customWidth="1"/>
    <col min="9220" max="9220" width="11.375" style="223" customWidth="1"/>
    <col min="9221" max="9221" width="7.5" style="223" customWidth="1"/>
    <col min="9222" max="9222" width="11.25" style="223" customWidth="1"/>
    <col min="9223" max="9469" width="9" style="223" customWidth="1"/>
    <col min="9470" max="9470" width="11.875" style="223" customWidth="1"/>
    <col min="9471" max="9471" width="7" style="223" customWidth="1"/>
    <col min="9472" max="9472" width="11.625" style="223" customWidth="1"/>
    <col min="9473" max="9473" width="8.625" style="223" customWidth="1"/>
    <col min="9474" max="9474" width="11.375" style="223" customWidth="1"/>
    <col min="9475" max="9475" width="7.5" style="223" customWidth="1"/>
    <col min="9476" max="9476" width="11.375" style="223" customWidth="1"/>
    <col min="9477" max="9477" width="7.5" style="223" customWidth="1"/>
    <col min="9478" max="9478" width="11.25" style="223" customWidth="1"/>
    <col min="9479" max="9725" width="9" style="223" customWidth="1"/>
    <col min="9726" max="9726" width="11.875" style="223" customWidth="1"/>
    <col min="9727" max="9727" width="7" style="223" customWidth="1"/>
    <col min="9728" max="9728" width="11.625" style="223" customWidth="1"/>
    <col min="9729" max="9729" width="8.625" style="223" customWidth="1"/>
    <col min="9730" max="9730" width="11.375" style="223" customWidth="1"/>
    <col min="9731" max="9731" width="7.5" style="223" customWidth="1"/>
    <col min="9732" max="9732" width="11.375" style="223" customWidth="1"/>
    <col min="9733" max="9733" width="7.5" style="223" customWidth="1"/>
    <col min="9734" max="9734" width="11.25" style="223" customWidth="1"/>
    <col min="9735" max="9981" width="9" style="223" customWidth="1"/>
    <col min="9982" max="9982" width="11.875" style="223" customWidth="1"/>
    <col min="9983" max="9983" width="7" style="223" customWidth="1"/>
    <col min="9984" max="9984" width="11.625" style="223" customWidth="1"/>
    <col min="9985" max="9985" width="8.625" style="223" customWidth="1"/>
    <col min="9986" max="9986" width="11.375" style="223" customWidth="1"/>
    <col min="9987" max="9987" width="7.5" style="223" customWidth="1"/>
    <col min="9988" max="9988" width="11.375" style="223" customWidth="1"/>
    <col min="9989" max="9989" width="7.5" style="223" customWidth="1"/>
    <col min="9990" max="9990" width="11.25" style="223" customWidth="1"/>
    <col min="9991" max="10237" width="9" style="223" customWidth="1"/>
    <col min="10238" max="10238" width="11.875" style="223" customWidth="1"/>
    <col min="10239" max="10239" width="7" style="223" customWidth="1"/>
    <col min="10240" max="10240" width="11.625" style="223" customWidth="1"/>
    <col min="10241" max="10241" width="8.625" style="223" customWidth="1"/>
    <col min="10242" max="10242" width="11.375" style="223" customWidth="1"/>
    <col min="10243" max="10243" width="7.5" style="223" customWidth="1"/>
    <col min="10244" max="10244" width="11.375" style="223" customWidth="1"/>
    <col min="10245" max="10245" width="7.5" style="223" customWidth="1"/>
    <col min="10246" max="10246" width="11.25" style="223" customWidth="1"/>
    <col min="10247" max="10493" width="9" style="223" customWidth="1"/>
    <col min="10494" max="10494" width="11.875" style="223" customWidth="1"/>
    <col min="10495" max="10495" width="7" style="223" customWidth="1"/>
    <col min="10496" max="10496" width="11.625" style="223" customWidth="1"/>
    <col min="10497" max="10497" width="8.625" style="223" customWidth="1"/>
    <col min="10498" max="10498" width="11.375" style="223" customWidth="1"/>
    <col min="10499" max="10499" width="7.5" style="223" customWidth="1"/>
    <col min="10500" max="10500" width="11.375" style="223" customWidth="1"/>
    <col min="10501" max="10501" width="7.5" style="223" customWidth="1"/>
    <col min="10502" max="10502" width="11.25" style="223" customWidth="1"/>
    <col min="10503" max="10749" width="9" style="223" customWidth="1"/>
    <col min="10750" max="10750" width="11.875" style="223" customWidth="1"/>
    <col min="10751" max="10751" width="7" style="223" customWidth="1"/>
    <col min="10752" max="10752" width="11.625" style="223" customWidth="1"/>
    <col min="10753" max="10753" width="8.625" style="223" customWidth="1"/>
    <col min="10754" max="10754" width="11.375" style="223" customWidth="1"/>
    <col min="10755" max="10755" width="7.5" style="223" customWidth="1"/>
    <col min="10756" max="10756" width="11.375" style="223" customWidth="1"/>
    <col min="10757" max="10757" width="7.5" style="223" customWidth="1"/>
    <col min="10758" max="10758" width="11.25" style="223" customWidth="1"/>
    <col min="10759" max="11005" width="9" style="223" customWidth="1"/>
    <col min="11006" max="11006" width="11.875" style="223" customWidth="1"/>
    <col min="11007" max="11007" width="7" style="223" customWidth="1"/>
    <col min="11008" max="11008" width="11.625" style="223" customWidth="1"/>
    <col min="11009" max="11009" width="8.625" style="223" customWidth="1"/>
    <col min="11010" max="11010" width="11.375" style="223" customWidth="1"/>
    <col min="11011" max="11011" width="7.5" style="223" customWidth="1"/>
    <col min="11012" max="11012" width="11.375" style="223" customWidth="1"/>
    <col min="11013" max="11013" width="7.5" style="223" customWidth="1"/>
    <col min="11014" max="11014" width="11.25" style="223" customWidth="1"/>
    <col min="11015" max="11261" width="9" style="223" customWidth="1"/>
    <col min="11262" max="11262" width="11.875" style="223" customWidth="1"/>
    <col min="11263" max="11263" width="7" style="223" customWidth="1"/>
    <col min="11264" max="11264" width="11.625" style="223" customWidth="1"/>
    <col min="11265" max="11265" width="8.625" style="223" customWidth="1"/>
    <col min="11266" max="11266" width="11.375" style="223" customWidth="1"/>
    <col min="11267" max="11267" width="7.5" style="223" customWidth="1"/>
    <col min="11268" max="11268" width="11.375" style="223" customWidth="1"/>
    <col min="11269" max="11269" width="7.5" style="223" customWidth="1"/>
    <col min="11270" max="11270" width="11.25" style="223" customWidth="1"/>
    <col min="11271" max="11517" width="9" style="223" customWidth="1"/>
    <col min="11518" max="11518" width="11.875" style="223" customWidth="1"/>
    <col min="11519" max="11519" width="7" style="223" customWidth="1"/>
    <col min="11520" max="11520" width="11.625" style="223" customWidth="1"/>
    <col min="11521" max="11521" width="8.625" style="223" customWidth="1"/>
    <col min="11522" max="11522" width="11.375" style="223" customWidth="1"/>
    <col min="11523" max="11523" width="7.5" style="223" customWidth="1"/>
    <col min="11524" max="11524" width="11.375" style="223" customWidth="1"/>
    <col min="11525" max="11525" width="7.5" style="223" customWidth="1"/>
    <col min="11526" max="11526" width="11.25" style="223" customWidth="1"/>
    <col min="11527" max="11773" width="9" style="223" customWidth="1"/>
    <col min="11774" max="11774" width="11.875" style="223" customWidth="1"/>
    <col min="11775" max="11775" width="7" style="223" customWidth="1"/>
    <col min="11776" max="11776" width="11.625" style="223" customWidth="1"/>
    <col min="11777" max="11777" width="8.625" style="223" customWidth="1"/>
    <col min="11778" max="11778" width="11.375" style="223" customWidth="1"/>
    <col min="11779" max="11779" width="7.5" style="223" customWidth="1"/>
    <col min="11780" max="11780" width="11.375" style="223" customWidth="1"/>
    <col min="11781" max="11781" width="7.5" style="223" customWidth="1"/>
    <col min="11782" max="11782" width="11.25" style="223" customWidth="1"/>
    <col min="11783" max="12029" width="9" style="223" customWidth="1"/>
    <col min="12030" max="12030" width="11.875" style="223" customWidth="1"/>
    <col min="12031" max="12031" width="7" style="223" customWidth="1"/>
    <col min="12032" max="12032" width="11.625" style="223" customWidth="1"/>
    <col min="12033" max="12033" width="8.625" style="223" customWidth="1"/>
    <col min="12034" max="12034" width="11.375" style="223" customWidth="1"/>
    <col min="12035" max="12035" width="7.5" style="223" customWidth="1"/>
    <col min="12036" max="12036" width="11.375" style="223" customWidth="1"/>
    <col min="12037" max="12037" width="7.5" style="223" customWidth="1"/>
    <col min="12038" max="12038" width="11.25" style="223" customWidth="1"/>
    <col min="12039" max="12285" width="9" style="223" customWidth="1"/>
    <col min="12286" max="12286" width="11.875" style="223" customWidth="1"/>
    <col min="12287" max="12287" width="7" style="223" customWidth="1"/>
    <col min="12288" max="12288" width="11.625" style="223" customWidth="1"/>
    <col min="12289" max="12289" width="8.625" style="223" customWidth="1"/>
    <col min="12290" max="12290" width="11.375" style="223" customWidth="1"/>
    <col min="12291" max="12291" width="7.5" style="223" customWidth="1"/>
    <col min="12292" max="12292" width="11.375" style="223" customWidth="1"/>
    <col min="12293" max="12293" width="7.5" style="223" customWidth="1"/>
    <col min="12294" max="12294" width="11.25" style="223" customWidth="1"/>
    <col min="12295" max="12541" width="9" style="223" customWidth="1"/>
    <col min="12542" max="12542" width="11.875" style="223" customWidth="1"/>
    <col min="12543" max="12543" width="7" style="223" customWidth="1"/>
    <col min="12544" max="12544" width="11.625" style="223" customWidth="1"/>
    <col min="12545" max="12545" width="8.625" style="223" customWidth="1"/>
    <col min="12546" max="12546" width="11.375" style="223" customWidth="1"/>
    <col min="12547" max="12547" width="7.5" style="223" customWidth="1"/>
    <col min="12548" max="12548" width="11.375" style="223" customWidth="1"/>
    <col min="12549" max="12549" width="7.5" style="223" customWidth="1"/>
    <col min="12550" max="12550" width="11.25" style="223" customWidth="1"/>
    <col min="12551" max="12797" width="9" style="223" customWidth="1"/>
    <col min="12798" max="12798" width="11.875" style="223" customWidth="1"/>
    <col min="12799" max="12799" width="7" style="223" customWidth="1"/>
    <col min="12800" max="12800" width="11.625" style="223" customWidth="1"/>
    <col min="12801" max="12801" width="8.625" style="223" customWidth="1"/>
    <col min="12802" max="12802" width="11.375" style="223" customWidth="1"/>
    <col min="12803" max="12803" width="7.5" style="223" customWidth="1"/>
    <col min="12804" max="12804" width="11.375" style="223" customWidth="1"/>
    <col min="12805" max="12805" width="7.5" style="223" customWidth="1"/>
    <col min="12806" max="12806" width="11.25" style="223" customWidth="1"/>
    <col min="12807" max="13053" width="9" style="223" customWidth="1"/>
    <col min="13054" max="13054" width="11.875" style="223" customWidth="1"/>
    <col min="13055" max="13055" width="7" style="223" customWidth="1"/>
    <col min="13056" max="13056" width="11.625" style="223" customWidth="1"/>
    <col min="13057" max="13057" width="8.625" style="223" customWidth="1"/>
    <col min="13058" max="13058" width="11.375" style="223" customWidth="1"/>
    <col min="13059" max="13059" width="7.5" style="223" customWidth="1"/>
    <col min="13060" max="13060" width="11.375" style="223" customWidth="1"/>
    <col min="13061" max="13061" width="7.5" style="223" customWidth="1"/>
    <col min="13062" max="13062" width="11.25" style="223" customWidth="1"/>
    <col min="13063" max="13309" width="9" style="223" customWidth="1"/>
    <col min="13310" max="13310" width="11.875" style="223" customWidth="1"/>
    <col min="13311" max="13311" width="7" style="223" customWidth="1"/>
    <col min="13312" max="13312" width="11.625" style="223" customWidth="1"/>
    <col min="13313" max="13313" width="8.625" style="223" customWidth="1"/>
    <col min="13314" max="13314" width="11.375" style="223" customWidth="1"/>
    <col min="13315" max="13315" width="7.5" style="223" customWidth="1"/>
    <col min="13316" max="13316" width="11.375" style="223" customWidth="1"/>
    <col min="13317" max="13317" width="7.5" style="223" customWidth="1"/>
    <col min="13318" max="13318" width="11.25" style="223" customWidth="1"/>
    <col min="13319" max="13565" width="9" style="223" customWidth="1"/>
    <col min="13566" max="13566" width="11.875" style="223" customWidth="1"/>
    <col min="13567" max="13567" width="7" style="223" customWidth="1"/>
    <col min="13568" max="13568" width="11.625" style="223" customWidth="1"/>
    <col min="13569" max="13569" width="8.625" style="223" customWidth="1"/>
    <col min="13570" max="13570" width="11.375" style="223" customWidth="1"/>
    <col min="13571" max="13571" width="7.5" style="223" customWidth="1"/>
    <col min="13572" max="13572" width="11.375" style="223" customWidth="1"/>
    <col min="13573" max="13573" width="7.5" style="223" customWidth="1"/>
    <col min="13574" max="13574" width="11.25" style="223" customWidth="1"/>
    <col min="13575" max="13821" width="9" style="223" customWidth="1"/>
    <col min="13822" max="13822" width="11.875" style="223" customWidth="1"/>
    <col min="13823" max="13823" width="7" style="223" customWidth="1"/>
    <col min="13824" max="13824" width="11.625" style="223" customWidth="1"/>
    <col min="13825" max="13825" width="8.625" style="223" customWidth="1"/>
    <col min="13826" max="13826" width="11.375" style="223" customWidth="1"/>
    <col min="13827" max="13827" width="7.5" style="223" customWidth="1"/>
    <col min="13828" max="13828" width="11.375" style="223" customWidth="1"/>
    <col min="13829" max="13829" width="7.5" style="223" customWidth="1"/>
    <col min="13830" max="13830" width="11.25" style="223" customWidth="1"/>
    <col min="13831" max="14077" width="9" style="223" customWidth="1"/>
    <col min="14078" max="14078" width="11.875" style="223" customWidth="1"/>
    <col min="14079" max="14079" width="7" style="223" customWidth="1"/>
    <col min="14080" max="14080" width="11.625" style="223" customWidth="1"/>
    <col min="14081" max="14081" width="8.625" style="223" customWidth="1"/>
    <col min="14082" max="14082" width="11.375" style="223" customWidth="1"/>
    <col min="14083" max="14083" width="7.5" style="223" customWidth="1"/>
    <col min="14084" max="14084" width="11.375" style="223" customWidth="1"/>
    <col min="14085" max="14085" width="7.5" style="223" customWidth="1"/>
    <col min="14086" max="14086" width="11.25" style="223" customWidth="1"/>
    <col min="14087" max="14333" width="9" style="223" customWidth="1"/>
    <col min="14334" max="14334" width="11.875" style="223" customWidth="1"/>
    <col min="14335" max="14335" width="7" style="223" customWidth="1"/>
    <col min="14336" max="14336" width="11.625" style="223" customWidth="1"/>
    <col min="14337" max="14337" width="8.625" style="223" customWidth="1"/>
    <col min="14338" max="14338" width="11.375" style="223" customWidth="1"/>
    <col min="14339" max="14339" width="7.5" style="223" customWidth="1"/>
    <col min="14340" max="14340" width="11.375" style="223" customWidth="1"/>
    <col min="14341" max="14341" width="7.5" style="223" customWidth="1"/>
    <col min="14342" max="14342" width="11.25" style="223" customWidth="1"/>
    <col min="14343" max="14589" width="9" style="223" customWidth="1"/>
    <col min="14590" max="14590" width="11.875" style="223" customWidth="1"/>
    <col min="14591" max="14591" width="7" style="223" customWidth="1"/>
    <col min="14592" max="14592" width="11.625" style="223" customWidth="1"/>
    <col min="14593" max="14593" width="8.625" style="223" customWidth="1"/>
    <col min="14594" max="14594" width="11.375" style="223" customWidth="1"/>
    <col min="14595" max="14595" width="7.5" style="223" customWidth="1"/>
    <col min="14596" max="14596" width="11.375" style="223" customWidth="1"/>
    <col min="14597" max="14597" width="7.5" style="223" customWidth="1"/>
    <col min="14598" max="14598" width="11.25" style="223" customWidth="1"/>
    <col min="14599" max="14845" width="9" style="223" customWidth="1"/>
    <col min="14846" max="14846" width="11.875" style="223" customWidth="1"/>
    <col min="14847" max="14847" width="7" style="223" customWidth="1"/>
    <col min="14848" max="14848" width="11.625" style="223" customWidth="1"/>
    <col min="14849" max="14849" width="8.625" style="223" customWidth="1"/>
    <col min="14850" max="14850" width="11.375" style="223" customWidth="1"/>
    <col min="14851" max="14851" width="7.5" style="223" customWidth="1"/>
    <col min="14852" max="14852" width="11.375" style="223" customWidth="1"/>
    <col min="14853" max="14853" width="7.5" style="223" customWidth="1"/>
    <col min="14854" max="14854" width="11.25" style="223" customWidth="1"/>
    <col min="14855" max="15101" width="9" style="223" customWidth="1"/>
    <col min="15102" max="15102" width="11.875" style="223" customWidth="1"/>
    <col min="15103" max="15103" width="7" style="223" customWidth="1"/>
    <col min="15104" max="15104" width="11.625" style="223" customWidth="1"/>
    <col min="15105" max="15105" width="8.625" style="223" customWidth="1"/>
    <col min="15106" max="15106" width="11.375" style="223" customWidth="1"/>
    <col min="15107" max="15107" width="7.5" style="223" customWidth="1"/>
    <col min="15108" max="15108" width="11.375" style="223" customWidth="1"/>
    <col min="15109" max="15109" width="7.5" style="223" customWidth="1"/>
    <col min="15110" max="15110" width="11.25" style="223" customWidth="1"/>
    <col min="15111" max="15357" width="9" style="223" customWidth="1"/>
    <col min="15358" max="15358" width="11.875" style="223" customWidth="1"/>
    <col min="15359" max="15359" width="7" style="223" customWidth="1"/>
    <col min="15360" max="15360" width="11.625" style="223" customWidth="1"/>
    <col min="15361" max="15361" width="8.625" style="223" customWidth="1"/>
    <col min="15362" max="15362" width="11.375" style="223" customWidth="1"/>
    <col min="15363" max="15363" width="7.5" style="223" customWidth="1"/>
    <col min="15364" max="15364" width="11.375" style="223" customWidth="1"/>
    <col min="15365" max="15365" width="7.5" style="223" customWidth="1"/>
    <col min="15366" max="15366" width="11.25" style="223" customWidth="1"/>
    <col min="15367" max="15613" width="9" style="223" customWidth="1"/>
    <col min="15614" max="15614" width="11.875" style="223" customWidth="1"/>
    <col min="15615" max="15615" width="7" style="223" customWidth="1"/>
    <col min="15616" max="15616" width="11.625" style="223" customWidth="1"/>
    <col min="15617" max="15617" width="8.625" style="223" customWidth="1"/>
    <col min="15618" max="15618" width="11.375" style="223" customWidth="1"/>
    <col min="15619" max="15619" width="7.5" style="223" customWidth="1"/>
    <col min="15620" max="15620" width="11.375" style="223" customWidth="1"/>
    <col min="15621" max="15621" width="7.5" style="223" customWidth="1"/>
    <col min="15622" max="15622" width="11.25" style="223" customWidth="1"/>
    <col min="15623" max="15869" width="9" style="223" customWidth="1"/>
    <col min="15870" max="15870" width="11.875" style="223" customWidth="1"/>
    <col min="15871" max="15871" width="7" style="223" customWidth="1"/>
    <col min="15872" max="15872" width="11.625" style="223" customWidth="1"/>
    <col min="15873" max="15873" width="8.625" style="223" customWidth="1"/>
    <col min="15874" max="15874" width="11.375" style="223" customWidth="1"/>
    <col min="15875" max="15875" width="7.5" style="223" customWidth="1"/>
    <col min="15876" max="15876" width="11.375" style="223" customWidth="1"/>
    <col min="15877" max="15877" width="7.5" style="223" customWidth="1"/>
    <col min="15878" max="15878" width="11.25" style="223" customWidth="1"/>
    <col min="15879" max="16125" width="9" style="223" customWidth="1"/>
    <col min="16126" max="16126" width="11.875" style="223" customWidth="1"/>
    <col min="16127" max="16127" width="7" style="223" customWidth="1"/>
    <col min="16128" max="16128" width="11.625" style="223" customWidth="1"/>
    <col min="16129" max="16129" width="8.625" style="223" customWidth="1"/>
    <col min="16130" max="16130" width="11.375" style="223" customWidth="1"/>
    <col min="16131" max="16131" width="7.5" style="223" customWidth="1"/>
    <col min="16132" max="16132" width="11.375" style="223" customWidth="1"/>
    <col min="16133" max="16133" width="7.5" style="223" customWidth="1"/>
    <col min="16134" max="16134" width="11.25" style="223" customWidth="1"/>
    <col min="16135" max="16384" width="9" style="223" customWidth="1"/>
  </cols>
  <sheetData>
    <row r="1" spans="1:15" ht="20.100000000000001" customHeight="1">
      <c r="A1" s="224" t="s">
        <v>42</v>
      </c>
      <c r="B1" s="224"/>
      <c r="G1" s="258"/>
      <c r="H1" s="259" t="s">
        <v>133</v>
      </c>
      <c r="L1" s="238"/>
      <c r="M1" s="238"/>
      <c r="N1" s="238"/>
      <c r="O1" s="238"/>
    </row>
    <row r="2" spans="1:15" ht="15" customHeight="1">
      <c r="A2" s="712" t="s">
        <v>168</v>
      </c>
      <c r="B2" s="714"/>
      <c r="C2" s="710" t="s">
        <v>4</v>
      </c>
      <c r="D2" s="711"/>
      <c r="E2" s="710" t="s">
        <v>540</v>
      </c>
      <c r="F2" s="711"/>
      <c r="G2" s="710" t="s">
        <v>59</v>
      </c>
      <c r="H2" s="711"/>
    </row>
    <row r="3" spans="1:15" ht="15" customHeight="1">
      <c r="A3" s="713"/>
      <c r="B3" s="715"/>
      <c r="C3" s="250" t="s">
        <v>150</v>
      </c>
      <c r="D3" s="253" t="s">
        <v>151</v>
      </c>
      <c r="E3" s="250" t="s">
        <v>150</v>
      </c>
      <c r="F3" s="253" t="s">
        <v>151</v>
      </c>
      <c r="G3" s="250" t="s">
        <v>150</v>
      </c>
      <c r="H3" s="253" t="s">
        <v>151</v>
      </c>
    </row>
    <row r="4" spans="1:15" ht="15" customHeight="1">
      <c r="A4" s="710" t="s">
        <v>438</v>
      </c>
      <c r="B4" s="711"/>
      <c r="C4" s="251">
        <v>370143</v>
      </c>
      <c r="D4" s="254">
        <v>200759618</v>
      </c>
      <c r="E4" s="251">
        <f>SUM(E5:E12)</f>
        <v>367217</v>
      </c>
      <c r="F4" s="254">
        <f>SUM(F5:F12)</f>
        <v>195775564</v>
      </c>
      <c r="G4" s="251">
        <f>SUM(G5:G12)</f>
        <v>367156</v>
      </c>
      <c r="H4" s="254">
        <f>SUM(H5:H12)</f>
        <v>196496746</v>
      </c>
    </row>
    <row r="5" spans="1:15" s="246" customFormat="1" ht="15" customHeight="1">
      <c r="A5" s="716" t="s">
        <v>451</v>
      </c>
      <c r="B5" s="247" t="s">
        <v>157</v>
      </c>
      <c r="C5" s="237">
        <v>2585</v>
      </c>
      <c r="D5" s="255">
        <v>3654233</v>
      </c>
      <c r="E5" s="237">
        <v>2181</v>
      </c>
      <c r="F5" s="255">
        <f>3038696+6664</f>
        <v>3045360</v>
      </c>
      <c r="G5" s="237">
        <v>1810</v>
      </c>
      <c r="H5" s="255">
        <f>2483436+6657</f>
        <v>2490093</v>
      </c>
      <c r="M5" s="238"/>
      <c r="N5" s="238"/>
    </row>
    <row r="6" spans="1:15" s="246" customFormat="1" ht="15" customHeight="1">
      <c r="A6" s="717"/>
      <c r="B6" s="248" t="s">
        <v>370</v>
      </c>
      <c r="C6" s="238">
        <v>2209</v>
      </c>
      <c r="D6" s="256">
        <v>718428</v>
      </c>
      <c r="E6" s="238">
        <v>1766</v>
      </c>
      <c r="F6" s="256">
        <f>571720+348</f>
        <v>572068</v>
      </c>
      <c r="G6" s="238">
        <v>1358</v>
      </c>
      <c r="H6" s="256">
        <f>442011+348</f>
        <v>442359</v>
      </c>
    </row>
    <row r="7" spans="1:15" s="246" customFormat="1" ht="15" customHeight="1">
      <c r="A7" s="717"/>
      <c r="B7" s="248" t="s">
        <v>372</v>
      </c>
      <c r="C7" s="238">
        <v>440</v>
      </c>
      <c r="D7" s="256">
        <v>480097</v>
      </c>
      <c r="E7" s="238">
        <v>414</v>
      </c>
      <c r="F7" s="256">
        <v>448817</v>
      </c>
      <c r="G7" s="238">
        <v>370</v>
      </c>
      <c r="H7" s="256">
        <v>398271</v>
      </c>
    </row>
    <row r="8" spans="1:15" s="246" customFormat="1" ht="15" customHeight="1">
      <c r="A8" s="717"/>
      <c r="B8" s="248" t="s">
        <v>335</v>
      </c>
      <c r="C8" s="238">
        <v>2868</v>
      </c>
      <c r="D8" s="256">
        <v>2858468</v>
      </c>
      <c r="E8" s="238">
        <v>2643</v>
      </c>
      <c r="F8" s="256">
        <v>2629445</v>
      </c>
      <c r="G8" s="238">
        <v>2433</v>
      </c>
      <c r="H8" s="256">
        <v>2416270</v>
      </c>
    </row>
    <row r="9" spans="1:15" s="246" customFormat="1" ht="15" customHeight="1">
      <c r="A9" s="718"/>
      <c r="B9" s="248" t="s">
        <v>382</v>
      </c>
      <c r="C9" s="238">
        <v>307</v>
      </c>
      <c r="D9" s="256">
        <v>63665</v>
      </c>
      <c r="E9" s="238">
        <v>266</v>
      </c>
      <c r="F9" s="256">
        <v>57880</v>
      </c>
      <c r="G9" s="238">
        <v>230</v>
      </c>
      <c r="H9" s="256">
        <v>50492</v>
      </c>
    </row>
    <row r="10" spans="1:15" s="246" customFormat="1" ht="15" customHeight="1">
      <c r="A10" s="719" t="s">
        <v>342</v>
      </c>
      <c r="B10" s="247" t="s">
        <v>277</v>
      </c>
      <c r="C10" s="237">
        <v>291619</v>
      </c>
      <c r="D10" s="255">
        <v>143105722</v>
      </c>
      <c r="E10" s="237">
        <v>295989</v>
      </c>
      <c r="F10" s="255">
        <v>145886411</v>
      </c>
      <c r="G10" s="237">
        <v>296243</v>
      </c>
      <c r="H10" s="255">
        <v>147302410</v>
      </c>
    </row>
    <row r="11" spans="1:15" s="246" customFormat="1" ht="15" customHeight="1">
      <c r="A11" s="720"/>
      <c r="B11" s="248" t="s">
        <v>383</v>
      </c>
      <c r="C11" s="238">
        <v>5403</v>
      </c>
      <c r="D11" s="256">
        <v>3331918</v>
      </c>
      <c r="E11" s="238">
        <v>5564</v>
      </c>
      <c r="F11" s="256">
        <v>3413233</v>
      </c>
      <c r="G11" s="238">
        <v>5707</v>
      </c>
      <c r="H11" s="256">
        <v>3467149</v>
      </c>
    </row>
    <row r="12" spans="1:15" s="246" customFormat="1" ht="15" customHeight="1">
      <c r="A12" s="721"/>
      <c r="B12" s="249" t="s">
        <v>338</v>
      </c>
      <c r="C12" s="252">
        <v>57785</v>
      </c>
      <c r="D12" s="257">
        <v>39291175</v>
      </c>
      <c r="E12" s="252">
        <v>58394</v>
      </c>
      <c r="F12" s="257">
        <v>39722350</v>
      </c>
      <c r="G12" s="252">
        <v>59005</v>
      </c>
      <c r="H12" s="257">
        <v>39929702</v>
      </c>
    </row>
    <row r="13" spans="1:15" ht="15" customHeight="1">
      <c r="A13" s="229" t="s">
        <v>132</v>
      </c>
      <c r="B13" s="237"/>
      <c r="C13" s="237"/>
      <c r="D13" s="237"/>
      <c r="E13" s="237"/>
      <c r="F13" s="237"/>
      <c r="G13" s="237"/>
      <c r="H13" s="237"/>
    </row>
    <row r="14" spans="1:15" ht="15" customHeight="1">
      <c r="A14" s="230" t="s">
        <v>130</v>
      </c>
    </row>
    <row r="15" spans="1:15" ht="15" customHeight="1">
      <c r="A15" s="230" t="s">
        <v>271</v>
      </c>
    </row>
    <row r="16" spans="1:15" ht="15" customHeight="1">
      <c r="A16" s="231" t="s">
        <v>446</v>
      </c>
    </row>
    <row r="17" spans="1:2" ht="15" customHeight="1">
      <c r="A17" s="230" t="s">
        <v>397</v>
      </c>
    </row>
    <row r="18" spans="1:2" ht="15" customHeight="1">
      <c r="A18" s="231" t="s">
        <v>449</v>
      </c>
    </row>
    <row r="19" spans="1:2" ht="15" customHeight="1">
      <c r="A19" s="230" t="s">
        <v>397</v>
      </c>
    </row>
    <row r="20" spans="1:2" ht="15" customHeight="1">
      <c r="A20" s="231" t="s">
        <v>388</v>
      </c>
      <c r="B20" s="239"/>
    </row>
    <row r="21" spans="1:2" ht="15" customHeight="1">
      <c r="A21" s="231" t="s">
        <v>442</v>
      </c>
      <c r="B21" s="239"/>
    </row>
    <row r="22" spans="1:2" ht="18" customHeight="1"/>
    <row r="23" spans="1:2" ht="18" customHeight="1"/>
    <row r="24" spans="1:2" ht="18" customHeight="1"/>
    <row r="25" spans="1:2" ht="18" customHeight="1"/>
    <row r="26" spans="1:2" ht="18" customHeight="1"/>
    <row r="27" spans="1:2" ht="18" customHeight="1"/>
    <row r="28" spans="1:2" ht="18" customHeight="1"/>
    <row r="29" spans="1:2" ht="18" customHeight="1"/>
    <row r="30" spans="1:2" ht="18" customHeight="1"/>
    <row r="31" spans="1:2" ht="18" customHeight="1"/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1048575" spans="12:15" ht="15.75" customHeight="1">
      <c r="L1048575" s="238"/>
      <c r="M1048575" s="238"/>
      <c r="N1048575" s="238"/>
      <c r="O1048575" s="238"/>
    </row>
  </sheetData>
  <mergeCells count="7">
    <mergeCell ref="A5:A9"/>
    <mergeCell ref="A10:A12"/>
    <mergeCell ref="C2:D2"/>
    <mergeCell ref="E2:F2"/>
    <mergeCell ref="G2:H2"/>
    <mergeCell ref="A4:B4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G64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1.125" style="223" customWidth="1"/>
    <col min="2" max="4" width="10.75" style="223" customWidth="1"/>
    <col min="5" max="6" width="13.25" style="223" bestFit="1" customWidth="1"/>
    <col min="7" max="7" width="9.125" style="223" customWidth="1"/>
    <col min="8" max="8" width="2" style="223" customWidth="1"/>
    <col min="9" max="9" width="11.875" style="223" customWidth="1"/>
    <col min="10" max="10" width="10.25" style="223" bestFit="1" customWidth="1"/>
    <col min="11" max="256" width="9" style="223" customWidth="1"/>
    <col min="257" max="257" width="11.125" style="223" customWidth="1"/>
    <col min="258" max="263" width="10.75" style="223" customWidth="1"/>
    <col min="264" max="264" width="11.625" style="223" customWidth="1"/>
    <col min="265" max="265" width="11.875" style="223" customWidth="1"/>
    <col min="266" max="266" width="10.25" style="223" bestFit="1" customWidth="1"/>
    <col min="267" max="512" width="9" style="223" customWidth="1"/>
    <col min="513" max="513" width="11.125" style="223" customWidth="1"/>
    <col min="514" max="519" width="10.75" style="223" customWidth="1"/>
    <col min="520" max="520" width="11.625" style="223" customWidth="1"/>
    <col min="521" max="521" width="11.875" style="223" customWidth="1"/>
    <col min="522" max="522" width="10.25" style="223" bestFit="1" customWidth="1"/>
    <col min="523" max="768" width="9" style="223" customWidth="1"/>
    <col min="769" max="769" width="11.125" style="223" customWidth="1"/>
    <col min="770" max="775" width="10.75" style="223" customWidth="1"/>
    <col min="776" max="776" width="11.625" style="223" customWidth="1"/>
    <col min="777" max="777" width="11.875" style="223" customWidth="1"/>
    <col min="778" max="778" width="10.25" style="223" bestFit="1" customWidth="1"/>
    <col min="779" max="1024" width="9" style="223" customWidth="1"/>
    <col min="1025" max="1025" width="11.125" style="223" customWidth="1"/>
    <col min="1026" max="1031" width="10.75" style="223" customWidth="1"/>
    <col min="1032" max="1032" width="11.625" style="223" customWidth="1"/>
    <col min="1033" max="1033" width="11.875" style="223" customWidth="1"/>
    <col min="1034" max="1034" width="10.25" style="223" bestFit="1" customWidth="1"/>
    <col min="1035" max="1280" width="9" style="223" customWidth="1"/>
    <col min="1281" max="1281" width="11.125" style="223" customWidth="1"/>
    <col min="1282" max="1287" width="10.75" style="223" customWidth="1"/>
    <col min="1288" max="1288" width="11.625" style="223" customWidth="1"/>
    <col min="1289" max="1289" width="11.875" style="223" customWidth="1"/>
    <col min="1290" max="1290" width="10.25" style="223" bestFit="1" customWidth="1"/>
    <col min="1291" max="1536" width="9" style="223" customWidth="1"/>
    <col min="1537" max="1537" width="11.125" style="223" customWidth="1"/>
    <col min="1538" max="1543" width="10.75" style="223" customWidth="1"/>
    <col min="1544" max="1544" width="11.625" style="223" customWidth="1"/>
    <col min="1545" max="1545" width="11.875" style="223" customWidth="1"/>
    <col min="1546" max="1546" width="10.25" style="223" bestFit="1" customWidth="1"/>
    <col min="1547" max="1792" width="9" style="223" customWidth="1"/>
    <col min="1793" max="1793" width="11.125" style="223" customWidth="1"/>
    <col min="1794" max="1799" width="10.75" style="223" customWidth="1"/>
    <col min="1800" max="1800" width="11.625" style="223" customWidth="1"/>
    <col min="1801" max="1801" width="11.875" style="223" customWidth="1"/>
    <col min="1802" max="1802" width="10.25" style="223" bestFit="1" customWidth="1"/>
    <col min="1803" max="2048" width="9" style="223" customWidth="1"/>
    <col min="2049" max="2049" width="11.125" style="223" customWidth="1"/>
    <col min="2050" max="2055" width="10.75" style="223" customWidth="1"/>
    <col min="2056" max="2056" width="11.625" style="223" customWidth="1"/>
    <col min="2057" max="2057" width="11.875" style="223" customWidth="1"/>
    <col min="2058" max="2058" width="10.25" style="223" bestFit="1" customWidth="1"/>
    <col min="2059" max="2304" width="9" style="223" customWidth="1"/>
    <col min="2305" max="2305" width="11.125" style="223" customWidth="1"/>
    <col min="2306" max="2311" width="10.75" style="223" customWidth="1"/>
    <col min="2312" max="2312" width="11.625" style="223" customWidth="1"/>
    <col min="2313" max="2313" width="11.875" style="223" customWidth="1"/>
    <col min="2314" max="2314" width="10.25" style="223" bestFit="1" customWidth="1"/>
    <col min="2315" max="2560" width="9" style="223" customWidth="1"/>
    <col min="2561" max="2561" width="11.125" style="223" customWidth="1"/>
    <col min="2562" max="2567" width="10.75" style="223" customWidth="1"/>
    <col min="2568" max="2568" width="11.625" style="223" customWidth="1"/>
    <col min="2569" max="2569" width="11.875" style="223" customWidth="1"/>
    <col min="2570" max="2570" width="10.25" style="223" bestFit="1" customWidth="1"/>
    <col min="2571" max="2816" width="9" style="223" customWidth="1"/>
    <col min="2817" max="2817" width="11.125" style="223" customWidth="1"/>
    <col min="2818" max="2823" width="10.75" style="223" customWidth="1"/>
    <col min="2824" max="2824" width="11.625" style="223" customWidth="1"/>
    <col min="2825" max="2825" width="11.875" style="223" customWidth="1"/>
    <col min="2826" max="2826" width="10.25" style="223" bestFit="1" customWidth="1"/>
    <col min="2827" max="3072" width="9" style="223" customWidth="1"/>
    <col min="3073" max="3073" width="11.125" style="223" customWidth="1"/>
    <col min="3074" max="3079" width="10.75" style="223" customWidth="1"/>
    <col min="3080" max="3080" width="11.625" style="223" customWidth="1"/>
    <col min="3081" max="3081" width="11.875" style="223" customWidth="1"/>
    <col min="3082" max="3082" width="10.25" style="223" bestFit="1" customWidth="1"/>
    <col min="3083" max="3328" width="9" style="223" customWidth="1"/>
    <col min="3329" max="3329" width="11.125" style="223" customWidth="1"/>
    <col min="3330" max="3335" width="10.75" style="223" customWidth="1"/>
    <col min="3336" max="3336" width="11.625" style="223" customWidth="1"/>
    <col min="3337" max="3337" width="11.875" style="223" customWidth="1"/>
    <col min="3338" max="3338" width="10.25" style="223" bestFit="1" customWidth="1"/>
    <col min="3339" max="3584" width="9" style="223" customWidth="1"/>
    <col min="3585" max="3585" width="11.125" style="223" customWidth="1"/>
    <col min="3586" max="3591" width="10.75" style="223" customWidth="1"/>
    <col min="3592" max="3592" width="11.625" style="223" customWidth="1"/>
    <col min="3593" max="3593" width="11.875" style="223" customWidth="1"/>
    <col min="3594" max="3594" width="10.25" style="223" bestFit="1" customWidth="1"/>
    <col min="3595" max="3840" width="9" style="223" customWidth="1"/>
    <col min="3841" max="3841" width="11.125" style="223" customWidth="1"/>
    <col min="3842" max="3847" width="10.75" style="223" customWidth="1"/>
    <col min="3848" max="3848" width="11.625" style="223" customWidth="1"/>
    <col min="3849" max="3849" width="11.875" style="223" customWidth="1"/>
    <col min="3850" max="3850" width="10.25" style="223" bestFit="1" customWidth="1"/>
    <col min="3851" max="4096" width="9" style="223" customWidth="1"/>
    <col min="4097" max="4097" width="11.125" style="223" customWidth="1"/>
    <col min="4098" max="4103" width="10.75" style="223" customWidth="1"/>
    <col min="4104" max="4104" width="11.625" style="223" customWidth="1"/>
    <col min="4105" max="4105" width="11.875" style="223" customWidth="1"/>
    <col min="4106" max="4106" width="10.25" style="223" bestFit="1" customWidth="1"/>
    <col min="4107" max="4352" width="9" style="223" customWidth="1"/>
    <col min="4353" max="4353" width="11.125" style="223" customWidth="1"/>
    <col min="4354" max="4359" width="10.75" style="223" customWidth="1"/>
    <col min="4360" max="4360" width="11.625" style="223" customWidth="1"/>
    <col min="4361" max="4361" width="11.875" style="223" customWidth="1"/>
    <col min="4362" max="4362" width="10.25" style="223" bestFit="1" customWidth="1"/>
    <col min="4363" max="4608" width="9" style="223" customWidth="1"/>
    <col min="4609" max="4609" width="11.125" style="223" customWidth="1"/>
    <col min="4610" max="4615" width="10.75" style="223" customWidth="1"/>
    <col min="4616" max="4616" width="11.625" style="223" customWidth="1"/>
    <col min="4617" max="4617" width="11.875" style="223" customWidth="1"/>
    <col min="4618" max="4618" width="10.25" style="223" bestFit="1" customWidth="1"/>
    <col min="4619" max="4864" width="9" style="223" customWidth="1"/>
    <col min="4865" max="4865" width="11.125" style="223" customWidth="1"/>
    <col min="4866" max="4871" width="10.75" style="223" customWidth="1"/>
    <col min="4872" max="4872" width="11.625" style="223" customWidth="1"/>
    <col min="4873" max="4873" width="11.875" style="223" customWidth="1"/>
    <col min="4874" max="4874" width="10.25" style="223" bestFit="1" customWidth="1"/>
    <col min="4875" max="5120" width="9" style="223" customWidth="1"/>
    <col min="5121" max="5121" width="11.125" style="223" customWidth="1"/>
    <col min="5122" max="5127" width="10.75" style="223" customWidth="1"/>
    <col min="5128" max="5128" width="11.625" style="223" customWidth="1"/>
    <col min="5129" max="5129" width="11.875" style="223" customWidth="1"/>
    <col min="5130" max="5130" width="10.25" style="223" bestFit="1" customWidth="1"/>
    <col min="5131" max="5376" width="9" style="223" customWidth="1"/>
    <col min="5377" max="5377" width="11.125" style="223" customWidth="1"/>
    <col min="5378" max="5383" width="10.75" style="223" customWidth="1"/>
    <col min="5384" max="5384" width="11.625" style="223" customWidth="1"/>
    <col min="5385" max="5385" width="11.875" style="223" customWidth="1"/>
    <col min="5386" max="5386" width="10.25" style="223" bestFit="1" customWidth="1"/>
    <col min="5387" max="5632" width="9" style="223" customWidth="1"/>
    <col min="5633" max="5633" width="11.125" style="223" customWidth="1"/>
    <col min="5634" max="5639" width="10.75" style="223" customWidth="1"/>
    <col min="5640" max="5640" width="11.625" style="223" customWidth="1"/>
    <col min="5641" max="5641" width="11.875" style="223" customWidth="1"/>
    <col min="5642" max="5642" width="10.25" style="223" bestFit="1" customWidth="1"/>
    <col min="5643" max="5888" width="9" style="223" customWidth="1"/>
    <col min="5889" max="5889" width="11.125" style="223" customWidth="1"/>
    <col min="5890" max="5895" width="10.75" style="223" customWidth="1"/>
    <col min="5896" max="5896" width="11.625" style="223" customWidth="1"/>
    <col min="5897" max="5897" width="11.875" style="223" customWidth="1"/>
    <col min="5898" max="5898" width="10.25" style="223" bestFit="1" customWidth="1"/>
    <col min="5899" max="6144" width="9" style="223" customWidth="1"/>
    <col min="6145" max="6145" width="11.125" style="223" customWidth="1"/>
    <col min="6146" max="6151" width="10.75" style="223" customWidth="1"/>
    <col min="6152" max="6152" width="11.625" style="223" customWidth="1"/>
    <col min="6153" max="6153" width="11.875" style="223" customWidth="1"/>
    <col min="6154" max="6154" width="10.25" style="223" bestFit="1" customWidth="1"/>
    <col min="6155" max="6400" width="9" style="223" customWidth="1"/>
    <col min="6401" max="6401" width="11.125" style="223" customWidth="1"/>
    <col min="6402" max="6407" width="10.75" style="223" customWidth="1"/>
    <col min="6408" max="6408" width="11.625" style="223" customWidth="1"/>
    <col min="6409" max="6409" width="11.875" style="223" customWidth="1"/>
    <col min="6410" max="6410" width="10.25" style="223" bestFit="1" customWidth="1"/>
    <col min="6411" max="6656" width="9" style="223" customWidth="1"/>
    <col min="6657" max="6657" width="11.125" style="223" customWidth="1"/>
    <col min="6658" max="6663" width="10.75" style="223" customWidth="1"/>
    <col min="6664" max="6664" width="11.625" style="223" customWidth="1"/>
    <col min="6665" max="6665" width="11.875" style="223" customWidth="1"/>
    <col min="6666" max="6666" width="10.25" style="223" bestFit="1" customWidth="1"/>
    <col min="6667" max="6912" width="9" style="223" customWidth="1"/>
    <col min="6913" max="6913" width="11.125" style="223" customWidth="1"/>
    <col min="6914" max="6919" width="10.75" style="223" customWidth="1"/>
    <col min="6920" max="6920" width="11.625" style="223" customWidth="1"/>
    <col min="6921" max="6921" width="11.875" style="223" customWidth="1"/>
    <col min="6922" max="6922" width="10.25" style="223" bestFit="1" customWidth="1"/>
    <col min="6923" max="7168" width="9" style="223" customWidth="1"/>
    <col min="7169" max="7169" width="11.125" style="223" customWidth="1"/>
    <col min="7170" max="7175" width="10.75" style="223" customWidth="1"/>
    <col min="7176" max="7176" width="11.625" style="223" customWidth="1"/>
    <col min="7177" max="7177" width="11.875" style="223" customWidth="1"/>
    <col min="7178" max="7178" width="10.25" style="223" bestFit="1" customWidth="1"/>
    <col min="7179" max="7424" width="9" style="223" customWidth="1"/>
    <col min="7425" max="7425" width="11.125" style="223" customWidth="1"/>
    <col min="7426" max="7431" width="10.75" style="223" customWidth="1"/>
    <col min="7432" max="7432" width="11.625" style="223" customWidth="1"/>
    <col min="7433" max="7433" width="11.875" style="223" customWidth="1"/>
    <col min="7434" max="7434" width="10.25" style="223" bestFit="1" customWidth="1"/>
    <col min="7435" max="7680" width="9" style="223" customWidth="1"/>
    <col min="7681" max="7681" width="11.125" style="223" customWidth="1"/>
    <col min="7682" max="7687" width="10.75" style="223" customWidth="1"/>
    <col min="7688" max="7688" width="11.625" style="223" customWidth="1"/>
    <col min="7689" max="7689" width="11.875" style="223" customWidth="1"/>
    <col min="7690" max="7690" width="10.25" style="223" bestFit="1" customWidth="1"/>
    <col min="7691" max="7936" width="9" style="223" customWidth="1"/>
    <col min="7937" max="7937" width="11.125" style="223" customWidth="1"/>
    <col min="7938" max="7943" width="10.75" style="223" customWidth="1"/>
    <col min="7944" max="7944" width="11.625" style="223" customWidth="1"/>
    <col min="7945" max="7945" width="11.875" style="223" customWidth="1"/>
    <col min="7946" max="7946" width="10.25" style="223" bestFit="1" customWidth="1"/>
    <col min="7947" max="8192" width="9" style="223" customWidth="1"/>
    <col min="8193" max="8193" width="11.125" style="223" customWidth="1"/>
    <col min="8194" max="8199" width="10.75" style="223" customWidth="1"/>
    <col min="8200" max="8200" width="11.625" style="223" customWidth="1"/>
    <col min="8201" max="8201" width="11.875" style="223" customWidth="1"/>
    <col min="8202" max="8202" width="10.25" style="223" bestFit="1" customWidth="1"/>
    <col min="8203" max="8448" width="9" style="223" customWidth="1"/>
    <col min="8449" max="8449" width="11.125" style="223" customWidth="1"/>
    <col min="8450" max="8455" width="10.75" style="223" customWidth="1"/>
    <col min="8456" max="8456" width="11.625" style="223" customWidth="1"/>
    <col min="8457" max="8457" width="11.875" style="223" customWidth="1"/>
    <col min="8458" max="8458" width="10.25" style="223" bestFit="1" customWidth="1"/>
    <col min="8459" max="8704" width="9" style="223" customWidth="1"/>
    <col min="8705" max="8705" width="11.125" style="223" customWidth="1"/>
    <col min="8706" max="8711" width="10.75" style="223" customWidth="1"/>
    <col min="8712" max="8712" width="11.625" style="223" customWidth="1"/>
    <col min="8713" max="8713" width="11.875" style="223" customWidth="1"/>
    <col min="8714" max="8714" width="10.25" style="223" bestFit="1" customWidth="1"/>
    <col min="8715" max="8960" width="9" style="223" customWidth="1"/>
    <col min="8961" max="8961" width="11.125" style="223" customWidth="1"/>
    <col min="8962" max="8967" width="10.75" style="223" customWidth="1"/>
    <col min="8968" max="8968" width="11.625" style="223" customWidth="1"/>
    <col min="8969" max="8969" width="11.875" style="223" customWidth="1"/>
    <col min="8970" max="8970" width="10.25" style="223" bestFit="1" customWidth="1"/>
    <col min="8971" max="9216" width="9" style="223" customWidth="1"/>
    <col min="9217" max="9217" width="11.125" style="223" customWidth="1"/>
    <col min="9218" max="9223" width="10.75" style="223" customWidth="1"/>
    <col min="9224" max="9224" width="11.625" style="223" customWidth="1"/>
    <col min="9225" max="9225" width="11.875" style="223" customWidth="1"/>
    <col min="9226" max="9226" width="10.25" style="223" bestFit="1" customWidth="1"/>
    <col min="9227" max="9472" width="9" style="223" customWidth="1"/>
    <col min="9473" max="9473" width="11.125" style="223" customWidth="1"/>
    <col min="9474" max="9479" width="10.75" style="223" customWidth="1"/>
    <col min="9480" max="9480" width="11.625" style="223" customWidth="1"/>
    <col min="9481" max="9481" width="11.875" style="223" customWidth="1"/>
    <col min="9482" max="9482" width="10.25" style="223" bestFit="1" customWidth="1"/>
    <col min="9483" max="9728" width="9" style="223" customWidth="1"/>
    <col min="9729" max="9729" width="11.125" style="223" customWidth="1"/>
    <col min="9730" max="9735" width="10.75" style="223" customWidth="1"/>
    <col min="9736" max="9736" width="11.625" style="223" customWidth="1"/>
    <col min="9737" max="9737" width="11.875" style="223" customWidth="1"/>
    <col min="9738" max="9738" width="10.25" style="223" bestFit="1" customWidth="1"/>
    <col min="9739" max="9984" width="9" style="223" customWidth="1"/>
    <col min="9985" max="9985" width="11.125" style="223" customWidth="1"/>
    <col min="9986" max="9991" width="10.75" style="223" customWidth="1"/>
    <col min="9992" max="9992" width="11.625" style="223" customWidth="1"/>
    <col min="9993" max="9993" width="11.875" style="223" customWidth="1"/>
    <col min="9994" max="9994" width="10.25" style="223" bestFit="1" customWidth="1"/>
    <col min="9995" max="10240" width="9" style="223" customWidth="1"/>
    <col min="10241" max="10241" width="11.125" style="223" customWidth="1"/>
    <col min="10242" max="10247" width="10.75" style="223" customWidth="1"/>
    <col min="10248" max="10248" width="11.625" style="223" customWidth="1"/>
    <col min="10249" max="10249" width="11.875" style="223" customWidth="1"/>
    <col min="10250" max="10250" width="10.25" style="223" bestFit="1" customWidth="1"/>
    <col min="10251" max="10496" width="9" style="223" customWidth="1"/>
    <col min="10497" max="10497" width="11.125" style="223" customWidth="1"/>
    <col min="10498" max="10503" width="10.75" style="223" customWidth="1"/>
    <col min="10504" max="10504" width="11.625" style="223" customWidth="1"/>
    <col min="10505" max="10505" width="11.875" style="223" customWidth="1"/>
    <col min="10506" max="10506" width="10.25" style="223" bestFit="1" customWidth="1"/>
    <col min="10507" max="10752" width="9" style="223" customWidth="1"/>
    <col min="10753" max="10753" width="11.125" style="223" customWidth="1"/>
    <col min="10754" max="10759" width="10.75" style="223" customWidth="1"/>
    <col min="10760" max="10760" width="11.625" style="223" customWidth="1"/>
    <col min="10761" max="10761" width="11.875" style="223" customWidth="1"/>
    <col min="10762" max="10762" width="10.25" style="223" bestFit="1" customWidth="1"/>
    <col min="10763" max="11008" width="9" style="223" customWidth="1"/>
    <col min="11009" max="11009" width="11.125" style="223" customWidth="1"/>
    <col min="11010" max="11015" width="10.75" style="223" customWidth="1"/>
    <col min="11016" max="11016" width="11.625" style="223" customWidth="1"/>
    <col min="11017" max="11017" width="11.875" style="223" customWidth="1"/>
    <col min="11018" max="11018" width="10.25" style="223" bestFit="1" customWidth="1"/>
    <col min="11019" max="11264" width="9" style="223" customWidth="1"/>
    <col min="11265" max="11265" width="11.125" style="223" customWidth="1"/>
    <col min="11266" max="11271" width="10.75" style="223" customWidth="1"/>
    <col min="11272" max="11272" width="11.625" style="223" customWidth="1"/>
    <col min="11273" max="11273" width="11.875" style="223" customWidth="1"/>
    <col min="11274" max="11274" width="10.25" style="223" bestFit="1" customWidth="1"/>
    <col min="11275" max="11520" width="9" style="223" customWidth="1"/>
    <col min="11521" max="11521" width="11.125" style="223" customWidth="1"/>
    <col min="11522" max="11527" width="10.75" style="223" customWidth="1"/>
    <col min="11528" max="11528" width="11.625" style="223" customWidth="1"/>
    <col min="11529" max="11529" width="11.875" style="223" customWidth="1"/>
    <col min="11530" max="11530" width="10.25" style="223" bestFit="1" customWidth="1"/>
    <col min="11531" max="11776" width="9" style="223" customWidth="1"/>
    <col min="11777" max="11777" width="11.125" style="223" customWidth="1"/>
    <col min="11778" max="11783" width="10.75" style="223" customWidth="1"/>
    <col min="11784" max="11784" width="11.625" style="223" customWidth="1"/>
    <col min="11785" max="11785" width="11.875" style="223" customWidth="1"/>
    <col min="11786" max="11786" width="10.25" style="223" bestFit="1" customWidth="1"/>
    <col min="11787" max="12032" width="9" style="223" customWidth="1"/>
    <col min="12033" max="12033" width="11.125" style="223" customWidth="1"/>
    <col min="12034" max="12039" width="10.75" style="223" customWidth="1"/>
    <col min="12040" max="12040" width="11.625" style="223" customWidth="1"/>
    <col min="12041" max="12041" width="11.875" style="223" customWidth="1"/>
    <col min="12042" max="12042" width="10.25" style="223" bestFit="1" customWidth="1"/>
    <col min="12043" max="12288" width="9" style="223" customWidth="1"/>
    <col min="12289" max="12289" width="11.125" style="223" customWidth="1"/>
    <col min="12290" max="12295" width="10.75" style="223" customWidth="1"/>
    <col min="12296" max="12296" width="11.625" style="223" customWidth="1"/>
    <col min="12297" max="12297" width="11.875" style="223" customWidth="1"/>
    <col min="12298" max="12298" width="10.25" style="223" bestFit="1" customWidth="1"/>
    <col min="12299" max="12544" width="9" style="223" customWidth="1"/>
    <col min="12545" max="12545" width="11.125" style="223" customWidth="1"/>
    <col min="12546" max="12551" width="10.75" style="223" customWidth="1"/>
    <col min="12552" max="12552" width="11.625" style="223" customWidth="1"/>
    <col min="12553" max="12553" width="11.875" style="223" customWidth="1"/>
    <col min="12554" max="12554" width="10.25" style="223" bestFit="1" customWidth="1"/>
    <col min="12555" max="12800" width="9" style="223" customWidth="1"/>
    <col min="12801" max="12801" width="11.125" style="223" customWidth="1"/>
    <col min="12802" max="12807" width="10.75" style="223" customWidth="1"/>
    <col min="12808" max="12808" width="11.625" style="223" customWidth="1"/>
    <col min="12809" max="12809" width="11.875" style="223" customWidth="1"/>
    <col min="12810" max="12810" width="10.25" style="223" bestFit="1" customWidth="1"/>
    <col min="12811" max="13056" width="9" style="223" customWidth="1"/>
    <col min="13057" max="13057" width="11.125" style="223" customWidth="1"/>
    <col min="13058" max="13063" width="10.75" style="223" customWidth="1"/>
    <col min="13064" max="13064" width="11.625" style="223" customWidth="1"/>
    <col min="13065" max="13065" width="11.875" style="223" customWidth="1"/>
    <col min="13066" max="13066" width="10.25" style="223" bestFit="1" customWidth="1"/>
    <col min="13067" max="13312" width="9" style="223" customWidth="1"/>
    <col min="13313" max="13313" width="11.125" style="223" customWidth="1"/>
    <col min="13314" max="13319" width="10.75" style="223" customWidth="1"/>
    <col min="13320" max="13320" width="11.625" style="223" customWidth="1"/>
    <col min="13321" max="13321" width="11.875" style="223" customWidth="1"/>
    <col min="13322" max="13322" width="10.25" style="223" bestFit="1" customWidth="1"/>
    <col min="13323" max="13568" width="9" style="223" customWidth="1"/>
    <col min="13569" max="13569" width="11.125" style="223" customWidth="1"/>
    <col min="13570" max="13575" width="10.75" style="223" customWidth="1"/>
    <col min="13576" max="13576" width="11.625" style="223" customWidth="1"/>
    <col min="13577" max="13577" width="11.875" style="223" customWidth="1"/>
    <col min="13578" max="13578" width="10.25" style="223" bestFit="1" customWidth="1"/>
    <col min="13579" max="13824" width="9" style="223" customWidth="1"/>
    <col min="13825" max="13825" width="11.125" style="223" customWidth="1"/>
    <col min="13826" max="13831" width="10.75" style="223" customWidth="1"/>
    <col min="13832" max="13832" width="11.625" style="223" customWidth="1"/>
    <col min="13833" max="13833" width="11.875" style="223" customWidth="1"/>
    <col min="13834" max="13834" width="10.25" style="223" bestFit="1" customWidth="1"/>
    <col min="13835" max="14080" width="9" style="223" customWidth="1"/>
    <col min="14081" max="14081" width="11.125" style="223" customWidth="1"/>
    <col min="14082" max="14087" width="10.75" style="223" customWidth="1"/>
    <col min="14088" max="14088" width="11.625" style="223" customWidth="1"/>
    <col min="14089" max="14089" width="11.875" style="223" customWidth="1"/>
    <col min="14090" max="14090" width="10.25" style="223" bestFit="1" customWidth="1"/>
    <col min="14091" max="14336" width="9" style="223" customWidth="1"/>
    <col min="14337" max="14337" width="11.125" style="223" customWidth="1"/>
    <col min="14338" max="14343" width="10.75" style="223" customWidth="1"/>
    <col min="14344" max="14344" width="11.625" style="223" customWidth="1"/>
    <col min="14345" max="14345" width="11.875" style="223" customWidth="1"/>
    <col min="14346" max="14346" width="10.25" style="223" bestFit="1" customWidth="1"/>
    <col min="14347" max="14592" width="9" style="223" customWidth="1"/>
    <col min="14593" max="14593" width="11.125" style="223" customWidth="1"/>
    <col min="14594" max="14599" width="10.75" style="223" customWidth="1"/>
    <col min="14600" max="14600" width="11.625" style="223" customWidth="1"/>
    <col min="14601" max="14601" width="11.875" style="223" customWidth="1"/>
    <col min="14602" max="14602" width="10.25" style="223" bestFit="1" customWidth="1"/>
    <col min="14603" max="14848" width="9" style="223" customWidth="1"/>
    <col min="14849" max="14849" width="11.125" style="223" customWidth="1"/>
    <col min="14850" max="14855" width="10.75" style="223" customWidth="1"/>
    <col min="14856" max="14856" width="11.625" style="223" customWidth="1"/>
    <col min="14857" max="14857" width="11.875" style="223" customWidth="1"/>
    <col min="14858" max="14858" width="10.25" style="223" bestFit="1" customWidth="1"/>
    <col min="14859" max="15104" width="9" style="223" customWidth="1"/>
    <col min="15105" max="15105" width="11.125" style="223" customWidth="1"/>
    <col min="15106" max="15111" width="10.75" style="223" customWidth="1"/>
    <col min="15112" max="15112" width="11.625" style="223" customWidth="1"/>
    <col min="15113" max="15113" width="11.875" style="223" customWidth="1"/>
    <col min="15114" max="15114" width="10.25" style="223" bestFit="1" customWidth="1"/>
    <col min="15115" max="15360" width="9" style="223" customWidth="1"/>
    <col min="15361" max="15361" width="11.125" style="223" customWidth="1"/>
    <col min="15362" max="15367" width="10.75" style="223" customWidth="1"/>
    <col min="15368" max="15368" width="11.625" style="223" customWidth="1"/>
    <col min="15369" max="15369" width="11.875" style="223" customWidth="1"/>
    <col min="15370" max="15370" width="10.25" style="223" bestFit="1" customWidth="1"/>
    <col min="15371" max="15616" width="9" style="223" customWidth="1"/>
    <col min="15617" max="15617" width="11.125" style="223" customWidth="1"/>
    <col min="15618" max="15623" width="10.75" style="223" customWidth="1"/>
    <col min="15624" max="15624" width="11.625" style="223" customWidth="1"/>
    <col min="15625" max="15625" width="11.875" style="223" customWidth="1"/>
    <col min="15626" max="15626" width="10.25" style="223" bestFit="1" customWidth="1"/>
    <col min="15627" max="15872" width="9" style="223" customWidth="1"/>
    <col min="15873" max="15873" width="11.125" style="223" customWidth="1"/>
    <col min="15874" max="15879" width="10.75" style="223" customWidth="1"/>
    <col min="15880" max="15880" width="11.625" style="223" customWidth="1"/>
    <col min="15881" max="15881" width="11.875" style="223" customWidth="1"/>
    <col min="15882" max="15882" width="10.25" style="223" bestFit="1" customWidth="1"/>
    <col min="15883" max="16128" width="9" style="223" customWidth="1"/>
    <col min="16129" max="16129" width="11.125" style="223" customWidth="1"/>
    <col min="16130" max="16135" width="10.75" style="223" customWidth="1"/>
    <col min="16136" max="16136" width="11.625" style="223" customWidth="1"/>
    <col min="16137" max="16137" width="11.875" style="223" customWidth="1"/>
    <col min="16138" max="16138" width="10.25" style="223" bestFit="1" customWidth="1"/>
    <col min="16139" max="16384" width="9" style="223" customWidth="1"/>
  </cols>
  <sheetData>
    <row r="1" spans="1:7" ht="20.100000000000001" customHeight="1">
      <c r="A1" s="224" t="s">
        <v>18</v>
      </c>
      <c r="B1" s="232"/>
      <c r="C1" s="232"/>
      <c r="D1" s="235"/>
      <c r="E1" s="235"/>
    </row>
    <row r="2" spans="1:7" ht="15" customHeight="1">
      <c r="A2" s="712" t="s">
        <v>205</v>
      </c>
      <c r="B2" s="710" t="s">
        <v>6</v>
      </c>
      <c r="C2" s="711"/>
      <c r="D2" s="225" t="s">
        <v>374</v>
      </c>
      <c r="E2" s="266" t="s">
        <v>369</v>
      </c>
      <c r="F2" s="723" t="s">
        <v>378</v>
      </c>
      <c r="G2" s="723" t="s">
        <v>146</v>
      </c>
    </row>
    <row r="3" spans="1:7" ht="15" customHeight="1">
      <c r="A3" s="722"/>
      <c r="B3" s="243" t="s">
        <v>453</v>
      </c>
      <c r="C3" s="243" t="s">
        <v>278</v>
      </c>
      <c r="D3" s="260" t="s">
        <v>423</v>
      </c>
      <c r="E3" s="267" t="s">
        <v>450</v>
      </c>
      <c r="F3" s="724"/>
      <c r="G3" s="724"/>
    </row>
    <row r="4" spans="1:7" ht="15" customHeight="1">
      <c r="A4" s="713"/>
      <c r="B4" s="263" t="s">
        <v>454</v>
      </c>
      <c r="C4" s="263" t="s">
        <v>377</v>
      </c>
      <c r="D4" s="240" t="s">
        <v>440</v>
      </c>
      <c r="E4" s="240" t="s">
        <v>148</v>
      </c>
      <c r="F4" s="226" t="s">
        <v>148</v>
      </c>
      <c r="G4" s="228" t="s">
        <v>149</v>
      </c>
    </row>
    <row r="5" spans="1:7" ht="15" customHeight="1">
      <c r="A5" s="227" t="s">
        <v>76</v>
      </c>
      <c r="B5" s="264">
        <v>16142</v>
      </c>
      <c r="C5" s="234">
        <v>204577</v>
      </c>
      <c r="D5" s="234">
        <v>243607</v>
      </c>
      <c r="E5" s="234">
        <v>75300146</v>
      </c>
      <c r="F5" s="234">
        <v>74816786</v>
      </c>
      <c r="G5" s="268">
        <v>99.4</v>
      </c>
    </row>
    <row r="6" spans="1:7" ht="15" customHeight="1">
      <c r="A6" s="227" t="s">
        <v>539</v>
      </c>
      <c r="B6" s="235">
        <v>16362</v>
      </c>
      <c r="C6" s="235">
        <v>202711</v>
      </c>
      <c r="D6" s="235">
        <v>243635</v>
      </c>
      <c r="E6" s="235">
        <v>76082665</v>
      </c>
      <c r="F6" s="235">
        <v>75013880</v>
      </c>
      <c r="G6" s="268">
        <v>98.6</v>
      </c>
    </row>
    <row r="7" spans="1:7" ht="15" customHeight="1">
      <c r="A7" s="228" t="s">
        <v>566</v>
      </c>
      <c r="B7" s="265">
        <v>16497</v>
      </c>
      <c r="C7" s="265">
        <v>201189</v>
      </c>
      <c r="D7" s="265">
        <v>247874</v>
      </c>
      <c r="E7" s="265">
        <v>77238719.686000004</v>
      </c>
      <c r="F7" s="265">
        <v>76065221.370000005</v>
      </c>
      <c r="G7" s="269">
        <v>98.5</v>
      </c>
    </row>
    <row r="8" spans="1:7" ht="15" customHeight="1">
      <c r="A8" s="261" t="s">
        <v>152</v>
      </c>
      <c r="B8" s="235"/>
      <c r="C8" s="235"/>
      <c r="D8" s="235"/>
      <c r="E8" s="239"/>
    </row>
    <row r="9" spans="1:7" ht="13.5">
      <c r="A9" s="262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J63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2.625" style="223" customWidth="1"/>
    <col min="2" max="2" width="23.125" style="270" customWidth="1"/>
    <col min="3" max="3" width="10.625" style="223" customWidth="1"/>
    <col min="4" max="4" width="11.875" style="223" bestFit="1" customWidth="1"/>
    <col min="5" max="5" width="10.625" style="223" customWidth="1"/>
    <col min="6" max="6" width="11.875" style="223" bestFit="1" customWidth="1"/>
    <col min="7" max="7" width="10.625" style="223" customWidth="1"/>
    <col min="8" max="8" width="11.875" style="223" bestFit="1" customWidth="1"/>
    <col min="9" max="9" width="2.25" style="223" customWidth="1"/>
    <col min="10" max="10" width="14.25" style="223" bestFit="1" customWidth="1"/>
    <col min="11" max="242" width="9" style="223" customWidth="1"/>
    <col min="243" max="243" width="2.625" style="223" customWidth="1"/>
    <col min="244" max="244" width="19.625" style="223" customWidth="1"/>
    <col min="245" max="250" width="11.625" style="223" customWidth="1"/>
    <col min="251" max="253" width="10.25" style="223" bestFit="1" customWidth="1"/>
    <col min="254" max="254" width="13.75" style="223" customWidth="1"/>
    <col min="255" max="255" width="9.375" style="223" bestFit="1" customWidth="1"/>
    <col min="256" max="256" width="11.125" style="223" customWidth="1"/>
    <col min="257" max="498" width="9" style="223" customWidth="1"/>
    <col min="499" max="499" width="2.625" style="223" customWidth="1"/>
    <col min="500" max="500" width="19.625" style="223" customWidth="1"/>
    <col min="501" max="506" width="11.625" style="223" customWidth="1"/>
    <col min="507" max="509" width="10.25" style="223" bestFit="1" customWidth="1"/>
    <col min="510" max="510" width="13.75" style="223" customWidth="1"/>
    <col min="511" max="511" width="9.375" style="223" bestFit="1" customWidth="1"/>
    <col min="512" max="512" width="11.125" style="223" customWidth="1"/>
    <col min="513" max="754" width="9" style="223" customWidth="1"/>
    <col min="755" max="755" width="2.625" style="223" customWidth="1"/>
    <col min="756" max="756" width="19.625" style="223" customWidth="1"/>
    <col min="757" max="762" width="11.625" style="223" customWidth="1"/>
    <col min="763" max="765" width="10.25" style="223" bestFit="1" customWidth="1"/>
    <col min="766" max="766" width="13.75" style="223" customWidth="1"/>
    <col min="767" max="767" width="9.375" style="223" bestFit="1" customWidth="1"/>
    <col min="768" max="768" width="11.125" style="223" customWidth="1"/>
    <col min="769" max="1010" width="9" style="223" customWidth="1"/>
    <col min="1011" max="1011" width="2.625" style="223" customWidth="1"/>
    <col min="1012" max="1012" width="19.625" style="223" customWidth="1"/>
    <col min="1013" max="1018" width="11.625" style="223" customWidth="1"/>
    <col min="1019" max="1021" width="10.25" style="223" bestFit="1" customWidth="1"/>
    <col min="1022" max="1022" width="13.75" style="223" customWidth="1"/>
    <col min="1023" max="1023" width="9.375" style="223" bestFit="1" customWidth="1"/>
    <col min="1024" max="1024" width="11.125" style="223" customWidth="1"/>
    <col min="1025" max="1266" width="9" style="223" customWidth="1"/>
    <col min="1267" max="1267" width="2.625" style="223" customWidth="1"/>
    <col min="1268" max="1268" width="19.625" style="223" customWidth="1"/>
    <col min="1269" max="1274" width="11.625" style="223" customWidth="1"/>
    <col min="1275" max="1277" width="10.25" style="223" bestFit="1" customWidth="1"/>
    <col min="1278" max="1278" width="13.75" style="223" customWidth="1"/>
    <col min="1279" max="1279" width="9.375" style="223" bestFit="1" customWidth="1"/>
    <col min="1280" max="1280" width="11.125" style="223" customWidth="1"/>
    <col min="1281" max="1522" width="9" style="223" customWidth="1"/>
    <col min="1523" max="1523" width="2.625" style="223" customWidth="1"/>
    <col min="1524" max="1524" width="19.625" style="223" customWidth="1"/>
    <col min="1525" max="1530" width="11.625" style="223" customWidth="1"/>
    <col min="1531" max="1533" width="10.25" style="223" bestFit="1" customWidth="1"/>
    <col min="1534" max="1534" width="13.75" style="223" customWidth="1"/>
    <col min="1535" max="1535" width="9.375" style="223" bestFit="1" customWidth="1"/>
    <col min="1536" max="1536" width="11.125" style="223" customWidth="1"/>
    <col min="1537" max="1778" width="9" style="223" customWidth="1"/>
    <col min="1779" max="1779" width="2.625" style="223" customWidth="1"/>
    <col min="1780" max="1780" width="19.625" style="223" customWidth="1"/>
    <col min="1781" max="1786" width="11.625" style="223" customWidth="1"/>
    <col min="1787" max="1789" width="10.25" style="223" bestFit="1" customWidth="1"/>
    <col min="1790" max="1790" width="13.75" style="223" customWidth="1"/>
    <col min="1791" max="1791" width="9.375" style="223" bestFit="1" customWidth="1"/>
    <col min="1792" max="1792" width="11.125" style="223" customWidth="1"/>
    <col min="1793" max="2034" width="9" style="223" customWidth="1"/>
    <col min="2035" max="2035" width="2.625" style="223" customWidth="1"/>
    <col min="2036" max="2036" width="19.625" style="223" customWidth="1"/>
    <col min="2037" max="2042" width="11.625" style="223" customWidth="1"/>
    <col min="2043" max="2045" width="10.25" style="223" bestFit="1" customWidth="1"/>
    <col min="2046" max="2046" width="13.75" style="223" customWidth="1"/>
    <col min="2047" max="2047" width="9.375" style="223" bestFit="1" customWidth="1"/>
    <col min="2048" max="2048" width="11.125" style="223" customWidth="1"/>
    <col min="2049" max="2290" width="9" style="223" customWidth="1"/>
    <col min="2291" max="2291" width="2.625" style="223" customWidth="1"/>
    <col min="2292" max="2292" width="19.625" style="223" customWidth="1"/>
    <col min="2293" max="2298" width="11.625" style="223" customWidth="1"/>
    <col min="2299" max="2301" width="10.25" style="223" bestFit="1" customWidth="1"/>
    <col min="2302" max="2302" width="13.75" style="223" customWidth="1"/>
    <col min="2303" max="2303" width="9.375" style="223" bestFit="1" customWidth="1"/>
    <col min="2304" max="2304" width="11.125" style="223" customWidth="1"/>
    <col min="2305" max="2546" width="9" style="223" customWidth="1"/>
    <col min="2547" max="2547" width="2.625" style="223" customWidth="1"/>
    <col min="2548" max="2548" width="19.625" style="223" customWidth="1"/>
    <col min="2549" max="2554" width="11.625" style="223" customWidth="1"/>
    <col min="2555" max="2557" width="10.25" style="223" bestFit="1" customWidth="1"/>
    <col min="2558" max="2558" width="13.75" style="223" customWidth="1"/>
    <col min="2559" max="2559" width="9.375" style="223" bestFit="1" customWidth="1"/>
    <col min="2560" max="2560" width="11.125" style="223" customWidth="1"/>
    <col min="2561" max="2802" width="9" style="223" customWidth="1"/>
    <col min="2803" max="2803" width="2.625" style="223" customWidth="1"/>
    <col min="2804" max="2804" width="19.625" style="223" customWidth="1"/>
    <col min="2805" max="2810" width="11.625" style="223" customWidth="1"/>
    <col min="2811" max="2813" width="10.25" style="223" bestFit="1" customWidth="1"/>
    <col min="2814" max="2814" width="13.75" style="223" customWidth="1"/>
    <col min="2815" max="2815" width="9.375" style="223" bestFit="1" customWidth="1"/>
    <col min="2816" max="2816" width="11.125" style="223" customWidth="1"/>
    <col min="2817" max="3058" width="9" style="223" customWidth="1"/>
    <col min="3059" max="3059" width="2.625" style="223" customWidth="1"/>
    <col min="3060" max="3060" width="19.625" style="223" customWidth="1"/>
    <col min="3061" max="3066" width="11.625" style="223" customWidth="1"/>
    <col min="3067" max="3069" width="10.25" style="223" bestFit="1" customWidth="1"/>
    <col min="3070" max="3070" width="13.75" style="223" customWidth="1"/>
    <col min="3071" max="3071" width="9.375" style="223" bestFit="1" customWidth="1"/>
    <col min="3072" max="3072" width="11.125" style="223" customWidth="1"/>
    <col min="3073" max="3314" width="9" style="223" customWidth="1"/>
    <col min="3315" max="3315" width="2.625" style="223" customWidth="1"/>
    <col min="3316" max="3316" width="19.625" style="223" customWidth="1"/>
    <col min="3317" max="3322" width="11.625" style="223" customWidth="1"/>
    <col min="3323" max="3325" width="10.25" style="223" bestFit="1" customWidth="1"/>
    <col min="3326" max="3326" width="13.75" style="223" customWidth="1"/>
    <col min="3327" max="3327" width="9.375" style="223" bestFit="1" customWidth="1"/>
    <col min="3328" max="3328" width="11.125" style="223" customWidth="1"/>
    <col min="3329" max="3570" width="9" style="223" customWidth="1"/>
    <col min="3571" max="3571" width="2.625" style="223" customWidth="1"/>
    <col min="3572" max="3572" width="19.625" style="223" customWidth="1"/>
    <col min="3573" max="3578" width="11.625" style="223" customWidth="1"/>
    <col min="3579" max="3581" width="10.25" style="223" bestFit="1" customWidth="1"/>
    <col min="3582" max="3582" width="13.75" style="223" customWidth="1"/>
    <col min="3583" max="3583" width="9.375" style="223" bestFit="1" customWidth="1"/>
    <col min="3584" max="3584" width="11.125" style="223" customWidth="1"/>
    <col min="3585" max="3826" width="9" style="223" customWidth="1"/>
    <col min="3827" max="3827" width="2.625" style="223" customWidth="1"/>
    <col min="3828" max="3828" width="19.625" style="223" customWidth="1"/>
    <col min="3829" max="3834" width="11.625" style="223" customWidth="1"/>
    <col min="3835" max="3837" width="10.25" style="223" bestFit="1" customWidth="1"/>
    <col min="3838" max="3838" width="13.75" style="223" customWidth="1"/>
    <col min="3839" max="3839" width="9.375" style="223" bestFit="1" customWidth="1"/>
    <col min="3840" max="3840" width="11.125" style="223" customWidth="1"/>
    <col min="3841" max="4082" width="9" style="223" customWidth="1"/>
    <col min="4083" max="4083" width="2.625" style="223" customWidth="1"/>
    <col min="4084" max="4084" width="19.625" style="223" customWidth="1"/>
    <col min="4085" max="4090" width="11.625" style="223" customWidth="1"/>
    <col min="4091" max="4093" width="10.25" style="223" bestFit="1" customWidth="1"/>
    <col min="4094" max="4094" width="13.75" style="223" customWidth="1"/>
    <col min="4095" max="4095" width="9.375" style="223" bestFit="1" customWidth="1"/>
    <col min="4096" max="4096" width="11.125" style="223" customWidth="1"/>
    <col min="4097" max="4338" width="9" style="223" customWidth="1"/>
    <col min="4339" max="4339" width="2.625" style="223" customWidth="1"/>
    <col min="4340" max="4340" width="19.625" style="223" customWidth="1"/>
    <col min="4341" max="4346" width="11.625" style="223" customWidth="1"/>
    <col min="4347" max="4349" width="10.25" style="223" bestFit="1" customWidth="1"/>
    <col min="4350" max="4350" width="13.75" style="223" customWidth="1"/>
    <col min="4351" max="4351" width="9.375" style="223" bestFit="1" customWidth="1"/>
    <col min="4352" max="4352" width="11.125" style="223" customWidth="1"/>
    <col min="4353" max="4594" width="9" style="223" customWidth="1"/>
    <col min="4595" max="4595" width="2.625" style="223" customWidth="1"/>
    <col min="4596" max="4596" width="19.625" style="223" customWidth="1"/>
    <col min="4597" max="4602" width="11.625" style="223" customWidth="1"/>
    <col min="4603" max="4605" width="10.25" style="223" bestFit="1" customWidth="1"/>
    <col min="4606" max="4606" width="13.75" style="223" customWidth="1"/>
    <col min="4607" max="4607" width="9.375" style="223" bestFit="1" customWidth="1"/>
    <col min="4608" max="4608" width="11.125" style="223" customWidth="1"/>
    <col min="4609" max="4850" width="9" style="223" customWidth="1"/>
    <col min="4851" max="4851" width="2.625" style="223" customWidth="1"/>
    <col min="4852" max="4852" width="19.625" style="223" customWidth="1"/>
    <col min="4853" max="4858" width="11.625" style="223" customWidth="1"/>
    <col min="4859" max="4861" width="10.25" style="223" bestFit="1" customWidth="1"/>
    <col min="4862" max="4862" width="13.75" style="223" customWidth="1"/>
    <col min="4863" max="4863" width="9.375" style="223" bestFit="1" customWidth="1"/>
    <col min="4864" max="4864" width="11.125" style="223" customWidth="1"/>
    <col min="4865" max="5106" width="9" style="223" customWidth="1"/>
    <col min="5107" max="5107" width="2.625" style="223" customWidth="1"/>
    <col min="5108" max="5108" width="19.625" style="223" customWidth="1"/>
    <col min="5109" max="5114" width="11.625" style="223" customWidth="1"/>
    <col min="5115" max="5117" width="10.25" style="223" bestFit="1" customWidth="1"/>
    <col min="5118" max="5118" width="13.75" style="223" customWidth="1"/>
    <col min="5119" max="5119" width="9.375" style="223" bestFit="1" customWidth="1"/>
    <col min="5120" max="5120" width="11.125" style="223" customWidth="1"/>
    <col min="5121" max="5362" width="9" style="223" customWidth="1"/>
    <col min="5363" max="5363" width="2.625" style="223" customWidth="1"/>
    <col min="5364" max="5364" width="19.625" style="223" customWidth="1"/>
    <col min="5365" max="5370" width="11.625" style="223" customWidth="1"/>
    <col min="5371" max="5373" width="10.25" style="223" bestFit="1" customWidth="1"/>
    <col min="5374" max="5374" width="13.75" style="223" customWidth="1"/>
    <col min="5375" max="5375" width="9.375" style="223" bestFit="1" customWidth="1"/>
    <col min="5376" max="5376" width="11.125" style="223" customWidth="1"/>
    <col min="5377" max="5618" width="9" style="223" customWidth="1"/>
    <col min="5619" max="5619" width="2.625" style="223" customWidth="1"/>
    <col min="5620" max="5620" width="19.625" style="223" customWidth="1"/>
    <col min="5621" max="5626" width="11.625" style="223" customWidth="1"/>
    <col min="5627" max="5629" width="10.25" style="223" bestFit="1" customWidth="1"/>
    <col min="5630" max="5630" width="13.75" style="223" customWidth="1"/>
    <col min="5631" max="5631" width="9.375" style="223" bestFit="1" customWidth="1"/>
    <col min="5632" max="5632" width="11.125" style="223" customWidth="1"/>
    <col min="5633" max="5874" width="9" style="223" customWidth="1"/>
    <col min="5875" max="5875" width="2.625" style="223" customWidth="1"/>
    <col min="5876" max="5876" width="19.625" style="223" customWidth="1"/>
    <col min="5877" max="5882" width="11.625" style="223" customWidth="1"/>
    <col min="5883" max="5885" width="10.25" style="223" bestFit="1" customWidth="1"/>
    <col min="5886" max="5886" width="13.75" style="223" customWidth="1"/>
    <col min="5887" max="5887" width="9.375" style="223" bestFit="1" customWidth="1"/>
    <col min="5888" max="5888" width="11.125" style="223" customWidth="1"/>
    <col min="5889" max="6130" width="9" style="223" customWidth="1"/>
    <col min="6131" max="6131" width="2.625" style="223" customWidth="1"/>
    <col min="6132" max="6132" width="19.625" style="223" customWidth="1"/>
    <col min="6133" max="6138" width="11.625" style="223" customWidth="1"/>
    <col min="6139" max="6141" width="10.25" style="223" bestFit="1" customWidth="1"/>
    <col min="6142" max="6142" width="13.75" style="223" customWidth="1"/>
    <col min="6143" max="6143" width="9.375" style="223" bestFit="1" customWidth="1"/>
    <col min="6144" max="6144" width="11.125" style="223" customWidth="1"/>
    <col min="6145" max="6386" width="9" style="223" customWidth="1"/>
    <col min="6387" max="6387" width="2.625" style="223" customWidth="1"/>
    <col min="6388" max="6388" width="19.625" style="223" customWidth="1"/>
    <col min="6389" max="6394" width="11.625" style="223" customWidth="1"/>
    <col min="6395" max="6397" width="10.25" style="223" bestFit="1" customWidth="1"/>
    <col min="6398" max="6398" width="13.75" style="223" customWidth="1"/>
    <col min="6399" max="6399" width="9.375" style="223" bestFit="1" customWidth="1"/>
    <col min="6400" max="6400" width="11.125" style="223" customWidth="1"/>
    <col min="6401" max="6642" width="9" style="223" customWidth="1"/>
    <col min="6643" max="6643" width="2.625" style="223" customWidth="1"/>
    <col min="6644" max="6644" width="19.625" style="223" customWidth="1"/>
    <col min="6645" max="6650" width="11.625" style="223" customWidth="1"/>
    <col min="6651" max="6653" width="10.25" style="223" bestFit="1" customWidth="1"/>
    <col min="6654" max="6654" width="13.75" style="223" customWidth="1"/>
    <col min="6655" max="6655" width="9.375" style="223" bestFit="1" customWidth="1"/>
    <col min="6656" max="6656" width="11.125" style="223" customWidth="1"/>
    <col min="6657" max="6898" width="9" style="223" customWidth="1"/>
    <col min="6899" max="6899" width="2.625" style="223" customWidth="1"/>
    <col min="6900" max="6900" width="19.625" style="223" customWidth="1"/>
    <col min="6901" max="6906" width="11.625" style="223" customWidth="1"/>
    <col min="6907" max="6909" width="10.25" style="223" bestFit="1" customWidth="1"/>
    <col min="6910" max="6910" width="13.75" style="223" customWidth="1"/>
    <col min="6911" max="6911" width="9.375" style="223" bestFit="1" customWidth="1"/>
    <col min="6912" max="6912" width="11.125" style="223" customWidth="1"/>
    <col min="6913" max="7154" width="9" style="223" customWidth="1"/>
    <col min="7155" max="7155" width="2.625" style="223" customWidth="1"/>
    <col min="7156" max="7156" width="19.625" style="223" customWidth="1"/>
    <col min="7157" max="7162" width="11.625" style="223" customWidth="1"/>
    <col min="7163" max="7165" width="10.25" style="223" bestFit="1" customWidth="1"/>
    <col min="7166" max="7166" width="13.75" style="223" customWidth="1"/>
    <col min="7167" max="7167" width="9.375" style="223" bestFit="1" customWidth="1"/>
    <col min="7168" max="7168" width="11.125" style="223" customWidth="1"/>
    <col min="7169" max="7410" width="9" style="223" customWidth="1"/>
    <col min="7411" max="7411" width="2.625" style="223" customWidth="1"/>
    <col min="7412" max="7412" width="19.625" style="223" customWidth="1"/>
    <col min="7413" max="7418" width="11.625" style="223" customWidth="1"/>
    <col min="7419" max="7421" width="10.25" style="223" bestFit="1" customWidth="1"/>
    <col min="7422" max="7422" width="13.75" style="223" customWidth="1"/>
    <col min="7423" max="7423" width="9.375" style="223" bestFit="1" customWidth="1"/>
    <col min="7424" max="7424" width="11.125" style="223" customWidth="1"/>
    <col min="7425" max="7666" width="9" style="223" customWidth="1"/>
    <col min="7667" max="7667" width="2.625" style="223" customWidth="1"/>
    <col min="7668" max="7668" width="19.625" style="223" customWidth="1"/>
    <col min="7669" max="7674" width="11.625" style="223" customWidth="1"/>
    <col min="7675" max="7677" width="10.25" style="223" bestFit="1" customWidth="1"/>
    <col min="7678" max="7678" width="13.75" style="223" customWidth="1"/>
    <col min="7679" max="7679" width="9.375" style="223" bestFit="1" customWidth="1"/>
    <col min="7680" max="7680" width="11.125" style="223" customWidth="1"/>
    <col min="7681" max="7922" width="9" style="223" customWidth="1"/>
    <col min="7923" max="7923" width="2.625" style="223" customWidth="1"/>
    <col min="7924" max="7924" width="19.625" style="223" customWidth="1"/>
    <col min="7925" max="7930" width="11.625" style="223" customWidth="1"/>
    <col min="7931" max="7933" width="10.25" style="223" bestFit="1" customWidth="1"/>
    <col min="7934" max="7934" width="13.75" style="223" customWidth="1"/>
    <col min="7935" max="7935" width="9.375" style="223" bestFit="1" customWidth="1"/>
    <col min="7936" max="7936" width="11.125" style="223" customWidth="1"/>
    <col min="7937" max="8178" width="9" style="223" customWidth="1"/>
    <col min="8179" max="8179" width="2.625" style="223" customWidth="1"/>
    <col min="8180" max="8180" width="19.625" style="223" customWidth="1"/>
    <col min="8181" max="8186" width="11.625" style="223" customWidth="1"/>
    <col min="8187" max="8189" width="10.25" style="223" bestFit="1" customWidth="1"/>
    <col min="8190" max="8190" width="13.75" style="223" customWidth="1"/>
    <col min="8191" max="8191" width="9.375" style="223" bestFit="1" customWidth="1"/>
    <col min="8192" max="8192" width="11.125" style="223" customWidth="1"/>
    <col min="8193" max="8434" width="9" style="223" customWidth="1"/>
    <col min="8435" max="8435" width="2.625" style="223" customWidth="1"/>
    <col min="8436" max="8436" width="19.625" style="223" customWidth="1"/>
    <col min="8437" max="8442" width="11.625" style="223" customWidth="1"/>
    <col min="8443" max="8445" width="10.25" style="223" bestFit="1" customWidth="1"/>
    <col min="8446" max="8446" width="13.75" style="223" customWidth="1"/>
    <col min="8447" max="8447" width="9.375" style="223" bestFit="1" customWidth="1"/>
    <col min="8448" max="8448" width="11.125" style="223" customWidth="1"/>
    <col min="8449" max="8690" width="9" style="223" customWidth="1"/>
    <col min="8691" max="8691" width="2.625" style="223" customWidth="1"/>
    <col min="8692" max="8692" width="19.625" style="223" customWidth="1"/>
    <col min="8693" max="8698" width="11.625" style="223" customWidth="1"/>
    <col min="8699" max="8701" width="10.25" style="223" bestFit="1" customWidth="1"/>
    <col min="8702" max="8702" width="13.75" style="223" customWidth="1"/>
    <col min="8703" max="8703" width="9.375" style="223" bestFit="1" customWidth="1"/>
    <col min="8704" max="8704" width="11.125" style="223" customWidth="1"/>
    <col min="8705" max="8946" width="9" style="223" customWidth="1"/>
    <col min="8947" max="8947" width="2.625" style="223" customWidth="1"/>
    <col min="8948" max="8948" width="19.625" style="223" customWidth="1"/>
    <col min="8949" max="8954" width="11.625" style="223" customWidth="1"/>
    <col min="8955" max="8957" width="10.25" style="223" bestFit="1" customWidth="1"/>
    <col min="8958" max="8958" width="13.75" style="223" customWidth="1"/>
    <col min="8959" max="8959" width="9.375" style="223" bestFit="1" customWidth="1"/>
    <col min="8960" max="8960" width="11.125" style="223" customWidth="1"/>
    <col min="8961" max="9202" width="9" style="223" customWidth="1"/>
    <col min="9203" max="9203" width="2.625" style="223" customWidth="1"/>
    <col min="9204" max="9204" width="19.625" style="223" customWidth="1"/>
    <col min="9205" max="9210" width="11.625" style="223" customWidth="1"/>
    <col min="9211" max="9213" width="10.25" style="223" bestFit="1" customWidth="1"/>
    <col min="9214" max="9214" width="13.75" style="223" customWidth="1"/>
    <col min="9215" max="9215" width="9.375" style="223" bestFit="1" customWidth="1"/>
    <col min="9216" max="9216" width="11.125" style="223" customWidth="1"/>
    <col min="9217" max="9458" width="9" style="223" customWidth="1"/>
    <col min="9459" max="9459" width="2.625" style="223" customWidth="1"/>
    <col min="9460" max="9460" width="19.625" style="223" customWidth="1"/>
    <col min="9461" max="9466" width="11.625" style="223" customWidth="1"/>
    <col min="9467" max="9469" width="10.25" style="223" bestFit="1" customWidth="1"/>
    <col min="9470" max="9470" width="13.75" style="223" customWidth="1"/>
    <col min="9471" max="9471" width="9.375" style="223" bestFit="1" customWidth="1"/>
    <col min="9472" max="9472" width="11.125" style="223" customWidth="1"/>
    <col min="9473" max="9714" width="9" style="223" customWidth="1"/>
    <col min="9715" max="9715" width="2.625" style="223" customWidth="1"/>
    <col min="9716" max="9716" width="19.625" style="223" customWidth="1"/>
    <col min="9717" max="9722" width="11.625" style="223" customWidth="1"/>
    <col min="9723" max="9725" width="10.25" style="223" bestFit="1" customWidth="1"/>
    <col min="9726" max="9726" width="13.75" style="223" customWidth="1"/>
    <col min="9727" max="9727" width="9.375" style="223" bestFit="1" customWidth="1"/>
    <col min="9728" max="9728" width="11.125" style="223" customWidth="1"/>
    <col min="9729" max="9970" width="9" style="223" customWidth="1"/>
    <col min="9971" max="9971" width="2.625" style="223" customWidth="1"/>
    <col min="9972" max="9972" width="19.625" style="223" customWidth="1"/>
    <col min="9973" max="9978" width="11.625" style="223" customWidth="1"/>
    <col min="9979" max="9981" width="10.25" style="223" bestFit="1" customWidth="1"/>
    <col min="9982" max="9982" width="13.75" style="223" customWidth="1"/>
    <col min="9983" max="9983" width="9.375" style="223" bestFit="1" customWidth="1"/>
    <col min="9984" max="9984" width="11.125" style="223" customWidth="1"/>
    <col min="9985" max="10226" width="9" style="223" customWidth="1"/>
    <col min="10227" max="10227" width="2.625" style="223" customWidth="1"/>
    <col min="10228" max="10228" width="19.625" style="223" customWidth="1"/>
    <col min="10229" max="10234" width="11.625" style="223" customWidth="1"/>
    <col min="10235" max="10237" width="10.25" style="223" bestFit="1" customWidth="1"/>
    <col min="10238" max="10238" width="13.75" style="223" customWidth="1"/>
    <col min="10239" max="10239" width="9.375" style="223" bestFit="1" customWidth="1"/>
    <col min="10240" max="10240" width="11.125" style="223" customWidth="1"/>
    <col min="10241" max="10482" width="9" style="223" customWidth="1"/>
    <col min="10483" max="10483" width="2.625" style="223" customWidth="1"/>
    <col min="10484" max="10484" width="19.625" style="223" customWidth="1"/>
    <col min="10485" max="10490" width="11.625" style="223" customWidth="1"/>
    <col min="10491" max="10493" width="10.25" style="223" bestFit="1" customWidth="1"/>
    <col min="10494" max="10494" width="13.75" style="223" customWidth="1"/>
    <col min="10495" max="10495" width="9.375" style="223" bestFit="1" customWidth="1"/>
    <col min="10496" max="10496" width="11.125" style="223" customWidth="1"/>
    <col min="10497" max="10738" width="9" style="223" customWidth="1"/>
    <col min="10739" max="10739" width="2.625" style="223" customWidth="1"/>
    <col min="10740" max="10740" width="19.625" style="223" customWidth="1"/>
    <col min="10741" max="10746" width="11.625" style="223" customWidth="1"/>
    <col min="10747" max="10749" width="10.25" style="223" bestFit="1" customWidth="1"/>
    <col min="10750" max="10750" width="13.75" style="223" customWidth="1"/>
    <col min="10751" max="10751" width="9.375" style="223" bestFit="1" customWidth="1"/>
    <col min="10752" max="10752" width="11.125" style="223" customWidth="1"/>
    <col min="10753" max="10994" width="9" style="223" customWidth="1"/>
    <col min="10995" max="10995" width="2.625" style="223" customWidth="1"/>
    <col min="10996" max="10996" width="19.625" style="223" customWidth="1"/>
    <col min="10997" max="11002" width="11.625" style="223" customWidth="1"/>
    <col min="11003" max="11005" width="10.25" style="223" bestFit="1" customWidth="1"/>
    <col min="11006" max="11006" width="13.75" style="223" customWidth="1"/>
    <col min="11007" max="11007" width="9.375" style="223" bestFit="1" customWidth="1"/>
    <col min="11008" max="11008" width="11.125" style="223" customWidth="1"/>
    <col min="11009" max="11250" width="9" style="223" customWidth="1"/>
    <col min="11251" max="11251" width="2.625" style="223" customWidth="1"/>
    <col min="11252" max="11252" width="19.625" style="223" customWidth="1"/>
    <col min="11253" max="11258" width="11.625" style="223" customWidth="1"/>
    <col min="11259" max="11261" width="10.25" style="223" bestFit="1" customWidth="1"/>
    <col min="11262" max="11262" width="13.75" style="223" customWidth="1"/>
    <col min="11263" max="11263" width="9.375" style="223" bestFit="1" customWidth="1"/>
    <col min="11264" max="11264" width="11.125" style="223" customWidth="1"/>
    <col min="11265" max="11506" width="9" style="223" customWidth="1"/>
    <col min="11507" max="11507" width="2.625" style="223" customWidth="1"/>
    <col min="11508" max="11508" width="19.625" style="223" customWidth="1"/>
    <col min="11509" max="11514" width="11.625" style="223" customWidth="1"/>
    <col min="11515" max="11517" width="10.25" style="223" bestFit="1" customWidth="1"/>
    <col min="11518" max="11518" width="13.75" style="223" customWidth="1"/>
    <col min="11519" max="11519" width="9.375" style="223" bestFit="1" customWidth="1"/>
    <col min="11520" max="11520" width="11.125" style="223" customWidth="1"/>
    <col min="11521" max="11762" width="9" style="223" customWidth="1"/>
    <col min="11763" max="11763" width="2.625" style="223" customWidth="1"/>
    <col min="11764" max="11764" width="19.625" style="223" customWidth="1"/>
    <col min="11765" max="11770" width="11.625" style="223" customWidth="1"/>
    <col min="11771" max="11773" width="10.25" style="223" bestFit="1" customWidth="1"/>
    <col min="11774" max="11774" width="13.75" style="223" customWidth="1"/>
    <col min="11775" max="11775" width="9.375" style="223" bestFit="1" customWidth="1"/>
    <col min="11776" max="11776" width="11.125" style="223" customWidth="1"/>
    <col min="11777" max="12018" width="9" style="223" customWidth="1"/>
    <col min="12019" max="12019" width="2.625" style="223" customWidth="1"/>
    <col min="12020" max="12020" width="19.625" style="223" customWidth="1"/>
    <col min="12021" max="12026" width="11.625" style="223" customWidth="1"/>
    <col min="12027" max="12029" width="10.25" style="223" bestFit="1" customWidth="1"/>
    <col min="12030" max="12030" width="13.75" style="223" customWidth="1"/>
    <col min="12031" max="12031" width="9.375" style="223" bestFit="1" customWidth="1"/>
    <col min="12032" max="12032" width="11.125" style="223" customWidth="1"/>
    <col min="12033" max="12274" width="9" style="223" customWidth="1"/>
    <col min="12275" max="12275" width="2.625" style="223" customWidth="1"/>
    <col min="12276" max="12276" width="19.625" style="223" customWidth="1"/>
    <col min="12277" max="12282" width="11.625" style="223" customWidth="1"/>
    <col min="12283" max="12285" width="10.25" style="223" bestFit="1" customWidth="1"/>
    <col min="12286" max="12286" width="13.75" style="223" customWidth="1"/>
    <col min="12287" max="12287" width="9.375" style="223" bestFit="1" customWidth="1"/>
    <col min="12288" max="12288" width="11.125" style="223" customWidth="1"/>
    <col min="12289" max="12530" width="9" style="223" customWidth="1"/>
    <col min="12531" max="12531" width="2.625" style="223" customWidth="1"/>
    <col min="12532" max="12532" width="19.625" style="223" customWidth="1"/>
    <col min="12533" max="12538" width="11.625" style="223" customWidth="1"/>
    <col min="12539" max="12541" width="10.25" style="223" bestFit="1" customWidth="1"/>
    <col min="12542" max="12542" width="13.75" style="223" customWidth="1"/>
    <col min="12543" max="12543" width="9.375" style="223" bestFit="1" customWidth="1"/>
    <col min="12544" max="12544" width="11.125" style="223" customWidth="1"/>
    <col min="12545" max="12786" width="9" style="223" customWidth="1"/>
    <col min="12787" max="12787" width="2.625" style="223" customWidth="1"/>
    <col min="12788" max="12788" width="19.625" style="223" customWidth="1"/>
    <col min="12789" max="12794" width="11.625" style="223" customWidth="1"/>
    <col min="12795" max="12797" width="10.25" style="223" bestFit="1" customWidth="1"/>
    <col min="12798" max="12798" width="13.75" style="223" customWidth="1"/>
    <col min="12799" max="12799" width="9.375" style="223" bestFit="1" customWidth="1"/>
    <col min="12800" max="12800" width="11.125" style="223" customWidth="1"/>
    <col min="12801" max="13042" width="9" style="223" customWidth="1"/>
    <col min="13043" max="13043" width="2.625" style="223" customWidth="1"/>
    <col min="13044" max="13044" width="19.625" style="223" customWidth="1"/>
    <col min="13045" max="13050" width="11.625" style="223" customWidth="1"/>
    <col min="13051" max="13053" width="10.25" style="223" bestFit="1" customWidth="1"/>
    <col min="13054" max="13054" width="13.75" style="223" customWidth="1"/>
    <col min="13055" max="13055" width="9.375" style="223" bestFit="1" customWidth="1"/>
    <col min="13056" max="13056" width="11.125" style="223" customWidth="1"/>
    <col min="13057" max="13298" width="9" style="223" customWidth="1"/>
    <col min="13299" max="13299" width="2.625" style="223" customWidth="1"/>
    <col min="13300" max="13300" width="19.625" style="223" customWidth="1"/>
    <col min="13301" max="13306" width="11.625" style="223" customWidth="1"/>
    <col min="13307" max="13309" width="10.25" style="223" bestFit="1" customWidth="1"/>
    <col min="13310" max="13310" width="13.75" style="223" customWidth="1"/>
    <col min="13311" max="13311" width="9.375" style="223" bestFit="1" customWidth="1"/>
    <col min="13312" max="13312" width="11.125" style="223" customWidth="1"/>
    <col min="13313" max="13554" width="9" style="223" customWidth="1"/>
    <col min="13555" max="13555" width="2.625" style="223" customWidth="1"/>
    <col min="13556" max="13556" width="19.625" style="223" customWidth="1"/>
    <col min="13557" max="13562" width="11.625" style="223" customWidth="1"/>
    <col min="13563" max="13565" width="10.25" style="223" bestFit="1" customWidth="1"/>
    <col min="13566" max="13566" width="13.75" style="223" customWidth="1"/>
    <col min="13567" max="13567" width="9.375" style="223" bestFit="1" customWidth="1"/>
    <col min="13568" max="13568" width="11.125" style="223" customWidth="1"/>
    <col min="13569" max="13810" width="9" style="223" customWidth="1"/>
    <col min="13811" max="13811" width="2.625" style="223" customWidth="1"/>
    <col min="13812" max="13812" width="19.625" style="223" customWidth="1"/>
    <col min="13813" max="13818" width="11.625" style="223" customWidth="1"/>
    <col min="13819" max="13821" width="10.25" style="223" bestFit="1" customWidth="1"/>
    <col min="13822" max="13822" width="13.75" style="223" customWidth="1"/>
    <col min="13823" max="13823" width="9.375" style="223" bestFit="1" customWidth="1"/>
    <col min="13824" max="13824" width="11.125" style="223" customWidth="1"/>
    <col min="13825" max="14066" width="9" style="223" customWidth="1"/>
    <col min="14067" max="14067" width="2.625" style="223" customWidth="1"/>
    <col min="14068" max="14068" width="19.625" style="223" customWidth="1"/>
    <col min="14069" max="14074" width="11.625" style="223" customWidth="1"/>
    <col min="14075" max="14077" width="10.25" style="223" bestFit="1" customWidth="1"/>
    <col min="14078" max="14078" width="13.75" style="223" customWidth="1"/>
    <col min="14079" max="14079" width="9.375" style="223" bestFit="1" customWidth="1"/>
    <col min="14080" max="14080" width="11.125" style="223" customWidth="1"/>
    <col min="14081" max="14322" width="9" style="223" customWidth="1"/>
    <col min="14323" max="14323" width="2.625" style="223" customWidth="1"/>
    <col min="14324" max="14324" width="19.625" style="223" customWidth="1"/>
    <col min="14325" max="14330" width="11.625" style="223" customWidth="1"/>
    <col min="14331" max="14333" width="10.25" style="223" bestFit="1" customWidth="1"/>
    <col min="14334" max="14334" width="13.75" style="223" customWidth="1"/>
    <col min="14335" max="14335" width="9.375" style="223" bestFit="1" customWidth="1"/>
    <col min="14336" max="14336" width="11.125" style="223" customWidth="1"/>
    <col min="14337" max="14578" width="9" style="223" customWidth="1"/>
    <col min="14579" max="14579" width="2.625" style="223" customWidth="1"/>
    <col min="14580" max="14580" width="19.625" style="223" customWidth="1"/>
    <col min="14581" max="14586" width="11.625" style="223" customWidth="1"/>
    <col min="14587" max="14589" width="10.25" style="223" bestFit="1" customWidth="1"/>
    <col min="14590" max="14590" width="13.75" style="223" customWidth="1"/>
    <col min="14591" max="14591" width="9.375" style="223" bestFit="1" customWidth="1"/>
    <col min="14592" max="14592" width="11.125" style="223" customWidth="1"/>
    <col min="14593" max="14834" width="9" style="223" customWidth="1"/>
    <col min="14835" max="14835" width="2.625" style="223" customWidth="1"/>
    <col min="14836" max="14836" width="19.625" style="223" customWidth="1"/>
    <col min="14837" max="14842" width="11.625" style="223" customWidth="1"/>
    <col min="14843" max="14845" width="10.25" style="223" bestFit="1" customWidth="1"/>
    <col min="14846" max="14846" width="13.75" style="223" customWidth="1"/>
    <col min="14847" max="14847" width="9.375" style="223" bestFit="1" customWidth="1"/>
    <col min="14848" max="14848" width="11.125" style="223" customWidth="1"/>
    <col min="14849" max="15090" width="9" style="223" customWidth="1"/>
    <col min="15091" max="15091" width="2.625" style="223" customWidth="1"/>
    <col min="15092" max="15092" width="19.625" style="223" customWidth="1"/>
    <col min="15093" max="15098" width="11.625" style="223" customWidth="1"/>
    <col min="15099" max="15101" width="10.25" style="223" bestFit="1" customWidth="1"/>
    <col min="15102" max="15102" width="13.75" style="223" customWidth="1"/>
    <col min="15103" max="15103" width="9.375" style="223" bestFit="1" customWidth="1"/>
    <col min="15104" max="15104" width="11.125" style="223" customWidth="1"/>
    <col min="15105" max="15346" width="9" style="223" customWidth="1"/>
    <col min="15347" max="15347" width="2.625" style="223" customWidth="1"/>
    <col min="15348" max="15348" width="19.625" style="223" customWidth="1"/>
    <col min="15349" max="15354" width="11.625" style="223" customWidth="1"/>
    <col min="15355" max="15357" width="10.25" style="223" bestFit="1" customWidth="1"/>
    <col min="15358" max="15358" width="13.75" style="223" customWidth="1"/>
    <col min="15359" max="15359" width="9.375" style="223" bestFit="1" customWidth="1"/>
    <col min="15360" max="15360" width="11.125" style="223" customWidth="1"/>
    <col min="15361" max="15602" width="9" style="223" customWidth="1"/>
    <col min="15603" max="15603" width="2.625" style="223" customWidth="1"/>
    <col min="15604" max="15604" width="19.625" style="223" customWidth="1"/>
    <col min="15605" max="15610" width="11.625" style="223" customWidth="1"/>
    <col min="15611" max="15613" width="10.25" style="223" bestFit="1" customWidth="1"/>
    <col min="15614" max="15614" width="13.75" style="223" customWidth="1"/>
    <col min="15615" max="15615" width="9.375" style="223" bestFit="1" customWidth="1"/>
    <col min="15616" max="15616" width="11.125" style="223" customWidth="1"/>
    <col min="15617" max="15858" width="9" style="223" customWidth="1"/>
    <col min="15859" max="15859" width="2.625" style="223" customWidth="1"/>
    <col min="15860" max="15860" width="19.625" style="223" customWidth="1"/>
    <col min="15861" max="15866" width="11.625" style="223" customWidth="1"/>
    <col min="15867" max="15869" width="10.25" style="223" bestFit="1" customWidth="1"/>
    <col min="15870" max="15870" width="13.75" style="223" customWidth="1"/>
    <col min="15871" max="15871" width="9.375" style="223" bestFit="1" customWidth="1"/>
    <col min="15872" max="15872" width="11.125" style="223" customWidth="1"/>
    <col min="15873" max="16114" width="9" style="223" customWidth="1"/>
    <col min="16115" max="16115" width="2.625" style="223" customWidth="1"/>
    <col min="16116" max="16116" width="19.625" style="223" customWidth="1"/>
    <col min="16117" max="16122" width="11.625" style="223" customWidth="1"/>
    <col min="16123" max="16125" width="10.25" style="223" bestFit="1" customWidth="1"/>
    <col min="16126" max="16126" width="13.75" style="223" customWidth="1"/>
    <col min="16127" max="16127" width="9.375" style="223" bestFit="1" customWidth="1"/>
    <col min="16128" max="16128" width="11.125" style="223" customWidth="1"/>
    <col min="16129" max="16384" width="9" style="223" customWidth="1"/>
  </cols>
  <sheetData>
    <row r="1" spans="1:10" ht="20.100000000000001" customHeight="1">
      <c r="A1" s="224" t="s">
        <v>60</v>
      </c>
      <c r="B1" s="275"/>
      <c r="G1" s="725" t="s">
        <v>385</v>
      </c>
      <c r="H1" s="725"/>
    </row>
    <row r="2" spans="1:10" s="271" customFormat="1" ht="15.95" customHeight="1">
      <c r="A2" s="735" t="s">
        <v>69</v>
      </c>
      <c r="B2" s="736"/>
      <c r="C2" s="726" t="s">
        <v>76</v>
      </c>
      <c r="D2" s="727"/>
      <c r="E2" s="726" t="s">
        <v>539</v>
      </c>
      <c r="F2" s="727"/>
      <c r="G2" s="726" t="s">
        <v>566</v>
      </c>
      <c r="H2" s="727"/>
    </row>
    <row r="3" spans="1:10" s="271" customFormat="1" ht="15.95" customHeight="1">
      <c r="A3" s="737"/>
      <c r="B3" s="738"/>
      <c r="C3" s="279" t="s">
        <v>287</v>
      </c>
      <c r="D3" s="286" t="s">
        <v>108</v>
      </c>
      <c r="E3" s="279" t="s">
        <v>287</v>
      </c>
      <c r="F3" s="286" t="s">
        <v>108</v>
      </c>
      <c r="G3" s="279" t="s">
        <v>287</v>
      </c>
      <c r="H3" s="286" t="s">
        <v>108</v>
      </c>
    </row>
    <row r="4" spans="1:10" s="272" customFormat="1" ht="15.95" customHeight="1">
      <c r="A4" s="728" t="s">
        <v>209</v>
      </c>
      <c r="B4" s="729"/>
      <c r="C4" s="280">
        <v>4395814</v>
      </c>
      <c r="D4" s="287">
        <v>56417715</v>
      </c>
      <c r="E4" s="293">
        <f>E5+E18+E29+E30</f>
        <v>3993646</v>
      </c>
      <c r="F4" s="287">
        <f>F5+F18+F29+F30</f>
        <v>53373113</v>
      </c>
      <c r="G4" s="293">
        <f>G5+G18+G29+G30</f>
        <v>4091453</v>
      </c>
      <c r="H4" s="287">
        <f>H5+H18+H29+H30</f>
        <v>55019506</v>
      </c>
    </row>
    <row r="5" spans="1:10" s="272" customFormat="1" ht="15.95" customHeight="1">
      <c r="A5" s="730" t="s">
        <v>286</v>
      </c>
      <c r="B5" s="731"/>
      <c r="C5" s="281">
        <v>2503465</v>
      </c>
      <c r="D5" s="288">
        <v>31845362</v>
      </c>
      <c r="E5" s="294">
        <f>SUM(E6:E17)</f>
        <v>2419641</v>
      </c>
      <c r="F5" s="288">
        <f>SUM(F6:F17)</f>
        <v>31831039</v>
      </c>
      <c r="G5" s="294">
        <f>SUM(G6:G17)</f>
        <v>2476477</v>
      </c>
      <c r="H5" s="288">
        <f>SUM(H6:H17)</f>
        <v>32750682</v>
      </c>
      <c r="J5" s="301"/>
    </row>
    <row r="6" spans="1:10" s="272" customFormat="1" ht="15.95" customHeight="1">
      <c r="A6" s="273"/>
      <c r="B6" s="276" t="s">
        <v>94</v>
      </c>
      <c r="C6" s="282">
        <v>1570876</v>
      </c>
      <c r="D6" s="289">
        <v>22262260</v>
      </c>
      <c r="E6" s="295">
        <v>1506929</v>
      </c>
      <c r="F6" s="289">
        <v>22112169</v>
      </c>
      <c r="G6" s="295">
        <v>1540723</v>
      </c>
      <c r="H6" s="289">
        <v>22726222</v>
      </c>
    </row>
    <row r="7" spans="1:10" s="272" customFormat="1" ht="15.95" customHeight="1">
      <c r="A7" s="273"/>
      <c r="B7" s="276" t="s">
        <v>15</v>
      </c>
      <c r="C7" s="282">
        <v>857316</v>
      </c>
      <c r="D7" s="289">
        <v>6317282</v>
      </c>
      <c r="E7" s="295">
        <v>819632</v>
      </c>
      <c r="F7" s="289">
        <v>6373458</v>
      </c>
      <c r="G7" s="295">
        <v>839820</v>
      </c>
      <c r="H7" s="289">
        <v>6510085</v>
      </c>
    </row>
    <row r="8" spans="1:10" s="272" customFormat="1" ht="15.95" customHeight="1">
      <c r="A8" s="273"/>
      <c r="B8" s="276" t="s">
        <v>162</v>
      </c>
      <c r="C8" s="283">
        <v>16817</v>
      </c>
      <c r="D8" s="290">
        <v>88643</v>
      </c>
      <c r="E8" s="296">
        <v>15959</v>
      </c>
      <c r="F8" s="290">
        <v>82785</v>
      </c>
      <c r="G8" s="296">
        <v>16403</v>
      </c>
      <c r="H8" s="290">
        <v>82428</v>
      </c>
    </row>
    <row r="9" spans="1:10" s="272" customFormat="1" ht="15.95" customHeight="1">
      <c r="A9" s="273"/>
      <c r="B9" s="276" t="s">
        <v>164</v>
      </c>
      <c r="C9" s="282">
        <v>200</v>
      </c>
      <c r="D9" s="289">
        <v>14988</v>
      </c>
      <c r="E9" s="295">
        <v>206</v>
      </c>
      <c r="F9" s="289">
        <v>8717</v>
      </c>
      <c r="G9" s="295">
        <v>143</v>
      </c>
      <c r="H9" s="289">
        <v>6505</v>
      </c>
    </row>
    <row r="10" spans="1:10" s="272" customFormat="1" ht="15.95" customHeight="1">
      <c r="A10" s="273"/>
      <c r="B10" s="276" t="s">
        <v>166</v>
      </c>
      <c r="C10" s="282">
        <v>9</v>
      </c>
      <c r="D10" s="289">
        <v>53</v>
      </c>
      <c r="E10" s="295">
        <v>13</v>
      </c>
      <c r="F10" s="289">
        <v>244</v>
      </c>
      <c r="G10" s="295">
        <v>6</v>
      </c>
      <c r="H10" s="289">
        <v>120</v>
      </c>
    </row>
    <row r="11" spans="1:10" s="272" customFormat="1" ht="15.95" customHeight="1">
      <c r="A11" s="273"/>
      <c r="B11" s="276" t="s">
        <v>167</v>
      </c>
      <c r="C11" s="283">
        <v>59070</v>
      </c>
      <c r="D11" s="290">
        <v>270578</v>
      </c>
      <c r="E11" s="296">
        <v>59966</v>
      </c>
      <c r="F11" s="290">
        <v>282561</v>
      </c>
      <c r="G11" s="296">
        <v>62181</v>
      </c>
      <c r="H11" s="290">
        <v>294306</v>
      </c>
    </row>
    <row r="12" spans="1:10" s="272" customFormat="1" ht="15.95" customHeight="1">
      <c r="A12" s="273"/>
      <c r="B12" s="276" t="s">
        <v>80</v>
      </c>
      <c r="C12" s="284" t="s">
        <v>386</v>
      </c>
      <c r="D12" s="291" t="s">
        <v>386</v>
      </c>
      <c r="E12" s="297" t="s">
        <v>57</v>
      </c>
      <c r="F12" s="291" t="s">
        <v>57</v>
      </c>
      <c r="G12" s="297" t="s">
        <v>57</v>
      </c>
      <c r="H12" s="291" t="s">
        <v>57</v>
      </c>
    </row>
    <row r="13" spans="1:10" s="272" customFormat="1" ht="15.95" customHeight="1">
      <c r="A13" s="273"/>
      <c r="B13" s="276" t="s">
        <v>170</v>
      </c>
      <c r="C13" s="283">
        <v>568</v>
      </c>
      <c r="D13" s="290">
        <v>23688</v>
      </c>
      <c r="E13" s="296">
        <f>253+63+142+47</f>
        <v>505</v>
      </c>
      <c r="F13" s="290">
        <f>14409+1437+3009+1098</f>
        <v>19953</v>
      </c>
      <c r="G13" s="296">
        <f>240+83+96+43</f>
        <v>462</v>
      </c>
      <c r="H13" s="290">
        <f>16796+2044+2874+840</f>
        <v>22554</v>
      </c>
    </row>
    <row r="14" spans="1:10" s="272" customFormat="1" ht="15.95" customHeight="1">
      <c r="A14" s="273"/>
      <c r="B14" s="276" t="s">
        <v>171</v>
      </c>
      <c r="C14" s="282">
        <v>11962</v>
      </c>
      <c r="D14" s="289">
        <v>1672839</v>
      </c>
      <c r="E14" s="295">
        <v>13108</v>
      </c>
      <c r="F14" s="289">
        <v>1823781</v>
      </c>
      <c r="G14" s="295">
        <v>13194</v>
      </c>
      <c r="H14" s="289">
        <v>1859200</v>
      </c>
    </row>
    <row r="15" spans="1:10" s="272" customFormat="1" ht="15.95" customHeight="1">
      <c r="A15" s="273"/>
      <c r="B15" s="276" t="s">
        <v>172</v>
      </c>
      <c r="C15" s="284">
        <v>251</v>
      </c>
      <c r="D15" s="291">
        <v>12550</v>
      </c>
      <c r="E15" s="298">
        <v>282</v>
      </c>
      <c r="F15" s="291">
        <v>14100</v>
      </c>
      <c r="G15" s="298">
        <v>261</v>
      </c>
      <c r="H15" s="291">
        <v>13050</v>
      </c>
    </row>
    <row r="16" spans="1:10" s="272" customFormat="1" ht="15.95" customHeight="1">
      <c r="A16" s="273"/>
      <c r="B16" s="276" t="s">
        <v>173</v>
      </c>
      <c r="C16" s="284">
        <v>1581</v>
      </c>
      <c r="D16" s="291">
        <v>663572</v>
      </c>
      <c r="E16" s="298">
        <v>1464</v>
      </c>
      <c r="F16" s="291">
        <v>614528</v>
      </c>
      <c r="G16" s="298">
        <v>1696</v>
      </c>
      <c r="H16" s="291">
        <v>711688</v>
      </c>
    </row>
    <row r="17" spans="1:8" s="272" customFormat="1" ht="15.95" customHeight="1">
      <c r="A17" s="273"/>
      <c r="B17" s="276" t="s">
        <v>176</v>
      </c>
      <c r="C17" s="282">
        <v>1632</v>
      </c>
      <c r="D17" s="289">
        <v>518909</v>
      </c>
      <c r="E17" s="295">
        <v>1577</v>
      </c>
      <c r="F17" s="289">
        <v>498743</v>
      </c>
      <c r="G17" s="295">
        <v>1588</v>
      </c>
      <c r="H17" s="289">
        <v>524524</v>
      </c>
    </row>
    <row r="18" spans="1:8" s="272" customFormat="1" ht="15.95" customHeight="1">
      <c r="A18" s="730" t="s">
        <v>110</v>
      </c>
      <c r="B18" s="731"/>
      <c r="C18" s="282">
        <v>1601304</v>
      </c>
      <c r="D18" s="289">
        <v>19083171</v>
      </c>
      <c r="E18" s="295">
        <f>SUM(E19:E28)</f>
        <v>1400249</v>
      </c>
      <c r="F18" s="289">
        <f>SUM(F19:F28)</f>
        <v>17434670</v>
      </c>
      <c r="G18" s="295">
        <f>SUM(G19:G28)</f>
        <v>1424159</v>
      </c>
      <c r="H18" s="289">
        <f>SUM(H19:H28)</f>
        <v>17757925</v>
      </c>
    </row>
    <row r="19" spans="1:8" s="272" customFormat="1" ht="15.95" customHeight="1">
      <c r="A19" s="273"/>
      <c r="B19" s="276" t="s">
        <v>94</v>
      </c>
      <c r="C19" s="282">
        <v>992968</v>
      </c>
      <c r="D19" s="289">
        <v>14350298</v>
      </c>
      <c r="E19" s="295">
        <v>868718</v>
      </c>
      <c r="F19" s="289">
        <v>13048024</v>
      </c>
      <c r="G19" s="295">
        <v>878804</v>
      </c>
      <c r="H19" s="289">
        <v>13384082</v>
      </c>
    </row>
    <row r="20" spans="1:8" s="272" customFormat="1" ht="15.95" customHeight="1">
      <c r="A20" s="273"/>
      <c r="B20" s="276" t="s">
        <v>15</v>
      </c>
      <c r="C20" s="282">
        <v>573526</v>
      </c>
      <c r="D20" s="289">
        <v>4071503</v>
      </c>
      <c r="E20" s="295">
        <v>490912</v>
      </c>
      <c r="F20" s="289">
        <v>3823558</v>
      </c>
      <c r="G20" s="295">
        <v>503214</v>
      </c>
      <c r="H20" s="289">
        <v>3785270</v>
      </c>
    </row>
    <row r="21" spans="1:8" s="272" customFormat="1" ht="15.95" customHeight="1">
      <c r="A21" s="273"/>
      <c r="B21" s="276" t="s">
        <v>162</v>
      </c>
      <c r="C21" s="283">
        <v>13366</v>
      </c>
      <c r="D21" s="290">
        <v>94317</v>
      </c>
      <c r="E21" s="296">
        <v>10794</v>
      </c>
      <c r="F21" s="290">
        <v>80871</v>
      </c>
      <c r="G21" s="296">
        <v>11057</v>
      </c>
      <c r="H21" s="290">
        <v>78536</v>
      </c>
    </row>
    <row r="22" spans="1:8" s="272" customFormat="1" ht="15.95" customHeight="1">
      <c r="A22" s="273"/>
      <c r="B22" s="276" t="s">
        <v>177</v>
      </c>
      <c r="C22" s="282">
        <v>825</v>
      </c>
      <c r="D22" s="289">
        <v>34456</v>
      </c>
      <c r="E22" s="295">
        <v>917</v>
      </c>
      <c r="F22" s="289">
        <v>40635</v>
      </c>
      <c r="G22" s="295">
        <v>1051</v>
      </c>
      <c r="H22" s="289">
        <v>54418</v>
      </c>
    </row>
    <row r="23" spans="1:8" s="272" customFormat="1" ht="15.95" customHeight="1">
      <c r="A23" s="273"/>
      <c r="B23" s="276" t="s">
        <v>166</v>
      </c>
      <c r="C23" s="283">
        <v>12</v>
      </c>
      <c r="D23" s="290">
        <v>91</v>
      </c>
      <c r="E23" s="296">
        <v>5</v>
      </c>
      <c r="F23" s="290">
        <v>89</v>
      </c>
      <c r="G23" s="296">
        <v>2</v>
      </c>
      <c r="H23" s="290">
        <v>76</v>
      </c>
    </row>
    <row r="24" spans="1:8" s="272" customFormat="1" ht="15.95" customHeight="1">
      <c r="A24" s="273"/>
      <c r="B24" s="276" t="s">
        <v>179</v>
      </c>
      <c r="C24" s="283">
        <v>32756</v>
      </c>
      <c r="D24" s="290">
        <v>198601</v>
      </c>
      <c r="E24" s="296">
        <v>27868</v>
      </c>
      <c r="F24" s="290">
        <v>163600</v>
      </c>
      <c r="G24" s="296">
        <v>29011</v>
      </c>
      <c r="H24" s="290">
        <v>165838</v>
      </c>
    </row>
    <row r="25" spans="1:8" s="272" customFormat="1" ht="15.95" customHeight="1">
      <c r="A25" s="274"/>
      <c r="B25" s="277" t="s">
        <v>155</v>
      </c>
      <c r="C25" s="283" t="s">
        <v>57</v>
      </c>
      <c r="D25" s="291" t="s">
        <v>57</v>
      </c>
      <c r="E25" s="297" t="s">
        <v>57</v>
      </c>
      <c r="F25" s="290" t="s">
        <v>57</v>
      </c>
      <c r="G25" s="297" t="s">
        <v>57</v>
      </c>
      <c r="H25" s="290" t="s">
        <v>57</v>
      </c>
    </row>
    <row r="26" spans="1:8" s="272" customFormat="1" ht="15.95" customHeight="1">
      <c r="A26" s="273"/>
      <c r="B26" s="276" t="s">
        <v>170</v>
      </c>
      <c r="C26" s="282">
        <v>276</v>
      </c>
      <c r="D26" s="289">
        <v>14389</v>
      </c>
      <c r="E26" s="295">
        <f>98+28+81+10</f>
        <v>217</v>
      </c>
      <c r="F26" s="289">
        <v>10085</v>
      </c>
      <c r="G26" s="295">
        <f>92+29+64+5</f>
        <v>190</v>
      </c>
      <c r="H26" s="289">
        <f>4794+947+1966+94</f>
        <v>7801</v>
      </c>
    </row>
    <row r="27" spans="1:8" s="272" customFormat="1" ht="15.95" customHeight="1">
      <c r="A27" s="273"/>
      <c r="B27" s="276" t="s">
        <v>180</v>
      </c>
      <c r="C27" s="282">
        <v>204</v>
      </c>
      <c r="D27" s="289">
        <v>10200</v>
      </c>
      <c r="E27" s="295">
        <v>204</v>
      </c>
      <c r="F27" s="289">
        <v>10200</v>
      </c>
      <c r="G27" s="295">
        <v>180</v>
      </c>
      <c r="H27" s="289">
        <v>9000</v>
      </c>
    </row>
    <row r="28" spans="1:8" s="272" customFormat="1" ht="15.95" customHeight="1">
      <c r="A28" s="273"/>
      <c r="B28" s="276" t="s">
        <v>137</v>
      </c>
      <c r="C28" s="284">
        <v>737</v>
      </c>
      <c r="D28" s="291">
        <v>309316</v>
      </c>
      <c r="E28" s="298">
        <v>614</v>
      </c>
      <c r="F28" s="291">
        <v>257608</v>
      </c>
      <c r="G28" s="298">
        <v>650</v>
      </c>
      <c r="H28" s="291">
        <v>272904</v>
      </c>
    </row>
    <row r="29" spans="1:8" s="272" customFormat="1" ht="15.95" customHeight="1">
      <c r="A29" s="730" t="s">
        <v>38</v>
      </c>
      <c r="B29" s="732"/>
      <c r="C29" s="284">
        <v>151459</v>
      </c>
      <c r="D29" s="291">
        <v>3622682</v>
      </c>
      <c r="E29" s="298">
        <v>167579</v>
      </c>
      <c r="F29" s="291">
        <v>3985792</v>
      </c>
      <c r="G29" s="298">
        <v>184494</v>
      </c>
      <c r="H29" s="291">
        <v>4385081</v>
      </c>
    </row>
    <row r="30" spans="1:8" s="272" customFormat="1" ht="15.95" customHeight="1">
      <c r="A30" s="733" t="s">
        <v>183</v>
      </c>
      <c r="B30" s="734"/>
      <c r="C30" s="285">
        <v>5866</v>
      </c>
      <c r="D30" s="292">
        <v>128207</v>
      </c>
      <c r="E30" s="299">
        <f>3377+2800</f>
        <v>6177</v>
      </c>
      <c r="F30" s="292">
        <f>61685+59927</f>
        <v>121612</v>
      </c>
      <c r="G30" s="299">
        <f>3290+3033</f>
        <v>6323</v>
      </c>
      <c r="H30" s="292">
        <f>53361+72457</f>
        <v>125818</v>
      </c>
    </row>
    <row r="31" spans="1:8" s="271" customFormat="1" ht="15" customHeight="1">
      <c r="A31" s="261" t="s">
        <v>152</v>
      </c>
      <c r="B31" s="278"/>
      <c r="G31" s="300"/>
    </row>
    <row r="32" spans="1:8" s="271" customFormat="1" ht="15" customHeight="1">
      <c r="A32" s="261" t="s">
        <v>475</v>
      </c>
      <c r="B32" s="278"/>
      <c r="C32" s="261"/>
    </row>
    <row r="33" spans="1:3" s="271" customFormat="1" ht="15" customHeight="1">
      <c r="A33" s="261" t="s">
        <v>35</v>
      </c>
      <c r="B33" s="278"/>
      <c r="C33" s="261"/>
    </row>
    <row r="34" spans="1:3" ht="13.5">
      <c r="B34" s="223"/>
    </row>
    <row r="35" spans="1:3" ht="18" customHeight="1"/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>
      <c r="B47" s="223"/>
    </row>
    <row r="48" spans="1:3" ht="18" customHeight="1">
      <c r="B48" s="223"/>
    </row>
    <row r="49" s="223" customFormat="1" ht="18" customHeight="1"/>
    <row r="50" s="223" customFormat="1" ht="18" customHeight="1"/>
    <row r="51" s="223" customFormat="1" ht="18" customHeight="1"/>
    <row r="52" s="223" customFormat="1" ht="18" customHeight="1"/>
    <row r="53" s="223" customFormat="1" ht="18" customHeight="1"/>
    <row r="54" s="223" customFormat="1" ht="18" customHeight="1"/>
    <row r="55" s="223" customFormat="1" ht="18" customHeight="1"/>
    <row r="56" s="223" customFormat="1" ht="18" customHeight="1"/>
    <row r="57" s="223" customFormat="1" ht="18" customHeight="1"/>
    <row r="58" s="223" customFormat="1" ht="18" customHeight="1"/>
    <row r="59" s="223" customFormat="1" ht="18" customHeight="1"/>
    <row r="60" s="223" customFormat="1" ht="18" customHeight="1"/>
    <row r="61" s="223" customFormat="1" ht="18" customHeight="1"/>
    <row r="62" s="223" customFormat="1" ht="18" customHeight="1"/>
    <row r="63" s="223" customFormat="1" ht="18" customHeight="1"/>
  </sheetData>
  <mergeCells count="10">
    <mergeCell ref="A5:B5"/>
    <mergeCell ref="A18:B18"/>
    <mergeCell ref="A29:B29"/>
    <mergeCell ref="A30:B30"/>
    <mergeCell ref="A2:B3"/>
    <mergeCell ref="G1:H1"/>
    <mergeCell ref="C2:D2"/>
    <mergeCell ref="E2:F2"/>
    <mergeCell ref="G2:H2"/>
    <mergeCell ref="A4:B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3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K7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9.625" style="1" customWidth="1"/>
    <col min="2" max="4" width="7.625" style="1" customWidth="1"/>
    <col min="5" max="6" width="8.625" style="1" bestFit="1" customWidth="1"/>
    <col min="7" max="7" width="7.625" style="1" customWidth="1"/>
    <col min="8" max="8" width="8.625" style="1" bestFit="1" customWidth="1"/>
    <col min="9" max="9" width="7.875" style="1" customWidth="1"/>
    <col min="10" max="11" width="7.625" style="1" customWidth="1"/>
    <col min="12" max="12" width="9" style="1" customWidth="1"/>
    <col min="13" max="16384" width="9" style="1"/>
  </cols>
  <sheetData>
    <row r="1" spans="1:11" ht="20.100000000000001" customHeight="1">
      <c r="A1" s="2" t="s">
        <v>251</v>
      </c>
      <c r="B1" s="46"/>
      <c r="C1" s="46"/>
      <c r="D1" s="60"/>
      <c r="K1" s="19" t="s">
        <v>460</v>
      </c>
    </row>
    <row r="2" spans="1:11" ht="15.95" customHeight="1">
      <c r="A2" s="739" t="s">
        <v>396</v>
      </c>
      <c r="B2" s="631" t="s">
        <v>185</v>
      </c>
      <c r="C2" s="632"/>
      <c r="D2" s="633"/>
      <c r="E2" s="631" t="s">
        <v>187</v>
      </c>
      <c r="F2" s="632"/>
      <c r="G2" s="633"/>
      <c r="H2" s="631" t="s">
        <v>192</v>
      </c>
      <c r="I2" s="632"/>
      <c r="J2" s="632"/>
      <c r="K2" s="633"/>
    </row>
    <row r="3" spans="1:11" ht="30" customHeight="1">
      <c r="A3" s="740"/>
      <c r="B3" s="302" t="s">
        <v>161</v>
      </c>
      <c r="C3" s="302" t="s">
        <v>193</v>
      </c>
      <c r="D3" s="306" t="s">
        <v>231</v>
      </c>
      <c r="E3" s="309" t="s">
        <v>161</v>
      </c>
      <c r="F3" s="302" t="s">
        <v>193</v>
      </c>
      <c r="G3" s="306" t="s">
        <v>231</v>
      </c>
      <c r="H3" s="309" t="s">
        <v>161</v>
      </c>
      <c r="I3" s="302" t="s">
        <v>193</v>
      </c>
      <c r="J3" s="302" t="s">
        <v>231</v>
      </c>
      <c r="K3" s="306" t="s">
        <v>197</v>
      </c>
    </row>
    <row r="4" spans="1:11" ht="15.95" customHeight="1">
      <c r="A4" s="47" t="s">
        <v>76</v>
      </c>
      <c r="B4" s="303">
        <v>27</v>
      </c>
      <c r="C4" s="9">
        <v>25</v>
      </c>
      <c r="D4" s="307">
        <v>2</v>
      </c>
      <c r="E4" s="310">
        <v>137155</v>
      </c>
      <c r="F4" s="310">
        <v>134782</v>
      </c>
      <c r="G4" s="313">
        <v>2373</v>
      </c>
      <c r="H4" s="310">
        <v>211838</v>
      </c>
      <c r="I4" s="310">
        <v>208004</v>
      </c>
      <c r="J4" s="310">
        <v>3834</v>
      </c>
      <c r="K4" s="307">
        <v>22.15</v>
      </c>
    </row>
    <row r="5" spans="1:11" ht="15.95" customHeight="1">
      <c r="A5" s="47" t="s">
        <v>539</v>
      </c>
      <c r="B5" s="303">
        <v>27</v>
      </c>
      <c r="C5" s="22">
        <v>25</v>
      </c>
      <c r="D5" s="307">
        <v>2</v>
      </c>
      <c r="E5" s="311">
        <v>136824</v>
      </c>
      <c r="F5" s="311">
        <v>134474</v>
      </c>
      <c r="G5" s="313">
        <v>2350</v>
      </c>
      <c r="H5" s="311">
        <v>209256</v>
      </c>
      <c r="I5" s="311">
        <v>205509</v>
      </c>
      <c r="J5" s="311">
        <v>3747</v>
      </c>
      <c r="K5" s="307">
        <v>22.03</v>
      </c>
    </row>
    <row r="6" spans="1:11" ht="15.95" customHeight="1">
      <c r="A6" s="48" t="s">
        <v>566</v>
      </c>
      <c r="B6" s="304">
        <v>27</v>
      </c>
      <c r="C6" s="305">
        <v>25</v>
      </c>
      <c r="D6" s="308">
        <v>2</v>
      </c>
      <c r="E6" s="312">
        <v>133528</v>
      </c>
      <c r="F6" s="312">
        <v>131260</v>
      </c>
      <c r="G6" s="314">
        <v>2268</v>
      </c>
      <c r="H6" s="312">
        <v>201413</v>
      </c>
      <c r="I6" s="312">
        <v>197827</v>
      </c>
      <c r="J6" s="312">
        <v>3586</v>
      </c>
      <c r="K6" s="308">
        <v>21.53</v>
      </c>
    </row>
    <row r="7" spans="1:11" ht="15" customHeight="1">
      <c r="A7" s="22" t="s">
        <v>572</v>
      </c>
      <c r="B7" s="22"/>
      <c r="C7" s="22"/>
      <c r="D7" s="22"/>
      <c r="E7" s="22"/>
      <c r="F7" s="22"/>
      <c r="G7" s="22"/>
      <c r="H7" s="22"/>
      <c r="I7" s="311"/>
      <c r="J7" s="15"/>
      <c r="K7" s="15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E76"/>
  <sheetViews>
    <sheetView showGridLines="0" view="pageBreakPreview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RowHeight="17.100000000000001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315" customWidth="1"/>
    <col min="5" max="5" width="20.625" style="166" customWidth="1"/>
    <col min="6" max="6" width="9" style="1" customWidth="1"/>
    <col min="7" max="16384" width="9" style="1"/>
  </cols>
  <sheetData>
    <row r="1" spans="1:5" ht="20.100000000000001" customHeight="1">
      <c r="A1" s="2" t="s">
        <v>199</v>
      </c>
      <c r="E1" s="326" t="s">
        <v>307</v>
      </c>
    </row>
    <row r="2" spans="1:5" s="316" customFormat="1" ht="10.5" customHeight="1">
      <c r="A2" s="741" t="s">
        <v>507</v>
      </c>
      <c r="B2" s="741"/>
      <c r="C2" s="741"/>
      <c r="D2" s="741"/>
      <c r="E2" s="327" t="s">
        <v>256</v>
      </c>
    </row>
    <row r="3" spans="1:5" s="317" customFormat="1" ht="10.5" customHeight="1">
      <c r="A3" s="760" t="s">
        <v>208</v>
      </c>
      <c r="B3" s="761" t="s">
        <v>498</v>
      </c>
      <c r="C3" s="755" t="s">
        <v>66</v>
      </c>
      <c r="D3" s="320" t="s">
        <v>74</v>
      </c>
      <c r="E3" s="328">
        <v>17458440</v>
      </c>
    </row>
    <row r="4" spans="1:5" s="317" customFormat="1" ht="10.5" customHeight="1">
      <c r="A4" s="760"/>
      <c r="B4" s="762"/>
      <c r="C4" s="752"/>
      <c r="D4" s="321" t="s">
        <v>408</v>
      </c>
      <c r="E4" s="329">
        <v>0</v>
      </c>
    </row>
    <row r="5" spans="1:5" s="317" customFormat="1" ht="10.5" customHeight="1">
      <c r="A5" s="760"/>
      <c r="B5" s="762"/>
      <c r="C5" s="752"/>
      <c r="D5" s="321" t="s">
        <v>147</v>
      </c>
      <c r="E5" s="330">
        <v>17458440</v>
      </c>
    </row>
    <row r="6" spans="1:5" s="317" customFormat="1" ht="10.5" customHeight="1">
      <c r="A6" s="760"/>
      <c r="B6" s="762"/>
      <c r="C6" s="752" t="s">
        <v>200</v>
      </c>
      <c r="D6" s="321" t="s">
        <v>74</v>
      </c>
      <c r="E6" s="330">
        <v>5808600</v>
      </c>
    </row>
    <row r="7" spans="1:5" s="317" customFormat="1" ht="10.5" customHeight="1">
      <c r="A7" s="760"/>
      <c r="B7" s="762"/>
      <c r="C7" s="752"/>
      <c r="D7" s="321" t="s">
        <v>408</v>
      </c>
      <c r="E7" s="330">
        <v>0</v>
      </c>
    </row>
    <row r="8" spans="1:5" s="317" customFormat="1" ht="10.5" customHeight="1">
      <c r="A8" s="760"/>
      <c r="B8" s="762"/>
      <c r="C8" s="752"/>
      <c r="D8" s="321" t="s">
        <v>483</v>
      </c>
      <c r="E8" s="330">
        <v>5808600</v>
      </c>
    </row>
    <row r="9" spans="1:5" s="317" customFormat="1" ht="10.5" customHeight="1">
      <c r="A9" s="760"/>
      <c r="B9" s="762"/>
      <c r="C9" s="742" t="s">
        <v>70</v>
      </c>
      <c r="D9" s="743"/>
      <c r="E9" s="330">
        <v>1795103</v>
      </c>
    </row>
    <row r="10" spans="1:5" s="317" customFormat="1" ht="10.5" customHeight="1">
      <c r="A10" s="760"/>
      <c r="B10" s="762"/>
      <c r="C10" s="742" t="s">
        <v>240</v>
      </c>
      <c r="D10" s="743"/>
      <c r="E10" s="330">
        <v>25062143</v>
      </c>
    </row>
    <row r="11" spans="1:5" s="317" customFormat="1" ht="10.5" customHeight="1">
      <c r="A11" s="760"/>
      <c r="B11" s="762"/>
      <c r="C11" s="742" t="s">
        <v>448</v>
      </c>
      <c r="D11" s="743"/>
      <c r="E11" s="330">
        <v>0</v>
      </c>
    </row>
    <row r="12" spans="1:5" s="317" customFormat="1" ht="10.5" customHeight="1">
      <c r="A12" s="760"/>
      <c r="B12" s="762"/>
      <c r="C12" s="744" t="s">
        <v>480</v>
      </c>
      <c r="D12" s="745"/>
      <c r="E12" s="330">
        <v>25062143</v>
      </c>
    </row>
    <row r="13" spans="1:5" s="317" customFormat="1" ht="10.5" customHeight="1">
      <c r="A13" s="760"/>
      <c r="B13" s="763" t="s">
        <v>479</v>
      </c>
      <c r="C13" s="742" t="s">
        <v>481</v>
      </c>
      <c r="D13" s="321" t="s">
        <v>523</v>
      </c>
      <c r="E13" s="330">
        <v>15970434</v>
      </c>
    </row>
    <row r="14" spans="1:5" s="317" customFormat="1" ht="10.5" customHeight="1">
      <c r="A14" s="760"/>
      <c r="B14" s="763"/>
      <c r="C14" s="742"/>
      <c r="D14" s="321" t="s">
        <v>552</v>
      </c>
      <c r="E14" s="330">
        <v>666978</v>
      </c>
    </row>
    <row r="15" spans="1:5" s="317" customFormat="1" ht="10.5" customHeight="1">
      <c r="A15" s="760"/>
      <c r="B15" s="763"/>
      <c r="C15" s="742"/>
      <c r="D15" s="321" t="s">
        <v>553</v>
      </c>
      <c r="E15" s="330">
        <v>48914</v>
      </c>
    </row>
    <row r="16" spans="1:5" s="317" customFormat="1" ht="10.5" customHeight="1">
      <c r="A16" s="760"/>
      <c r="B16" s="763"/>
      <c r="C16" s="742"/>
      <c r="D16" s="321" t="s">
        <v>118</v>
      </c>
      <c r="E16" s="330">
        <v>117090</v>
      </c>
    </row>
    <row r="17" spans="1:5" s="317" customFormat="1" ht="10.5" customHeight="1">
      <c r="A17" s="760"/>
      <c r="B17" s="763"/>
      <c r="C17" s="742"/>
      <c r="D17" s="321" t="s">
        <v>484</v>
      </c>
      <c r="E17" s="330">
        <v>0</v>
      </c>
    </row>
    <row r="18" spans="1:5" s="317" customFormat="1" ht="10.5" customHeight="1">
      <c r="A18" s="760"/>
      <c r="B18" s="763"/>
      <c r="C18" s="742"/>
      <c r="D18" s="321" t="s">
        <v>319</v>
      </c>
      <c r="E18" s="330">
        <v>16803416</v>
      </c>
    </row>
    <row r="19" spans="1:5" s="317" customFormat="1" ht="10.5" customHeight="1">
      <c r="A19" s="760"/>
      <c r="B19" s="763"/>
      <c r="C19" s="742" t="s">
        <v>482</v>
      </c>
      <c r="D19" s="321" t="s">
        <v>345</v>
      </c>
      <c r="E19" s="330">
        <v>6893767</v>
      </c>
    </row>
    <row r="20" spans="1:5" s="317" customFormat="1" ht="10.5" customHeight="1">
      <c r="A20" s="760"/>
      <c r="B20" s="763"/>
      <c r="C20" s="742"/>
      <c r="D20" s="321" t="s">
        <v>210</v>
      </c>
      <c r="E20" s="330">
        <v>962895</v>
      </c>
    </row>
    <row r="21" spans="1:5" s="317" customFormat="1" ht="10.5" customHeight="1">
      <c r="A21" s="760"/>
      <c r="B21" s="763"/>
      <c r="C21" s="742"/>
      <c r="D21" s="321" t="s">
        <v>485</v>
      </c>
      <c r="E21" s="330">
        <v>854169</v>
      </c>
    </row>
    <row r="22" spans="1:5" s="317" customFormat="1" ht="10.5" customHeight="1">
      <c r="A22" s="760"/>
      <c r="B22" s="763"/>
      <c r="C22" s="742"/>
      <c r="D22" s="321" t="s">
        <v>486</v>
      </c>
      <c r="E22" s="330">
        <v>0</v>
      </c>
    </row>
    <row r="23" spans="1:5" s="317" customFormat="1" ht="10.5" customHeight="1">
      <c r="A23" s="760"/>
      <c r="B23" s="763"/>
      <c r="C23" s="742"/>
      <c r="D23" s="321" t="s">
        <v>163</v>
      </c>
      <c r="E23" s="330">
        <v>0</v>
      </c>
    </row>
    <row r="24" spans="1:5" s="317" customFormat="1" ht="10.5" customHeight="1">
      <c r="A24" s="760"/>
      <c r="B24" s="763"/>
      <c r="C24" s="742"/>
      <c r="D24" s="321" t="s">
        <v>447</v>
      </c>
      <c r="E24" s="330">
        <v>8710831</v>
      </c>
    </row>
    <row r="25" spans="1:5" s="317" customFormat="1" ht="10.5" customHeight="1">
      <c r="A25" s="760"/>
      <c r="B25" s="763"/>
      <c r="C25" s="744" t="s">
        <v>264</v>
      </c>
      <c r="D25" s="745"/>
      <c r="E25" s="330">
        <v>25514247</v>
      </c>
    </row>
    <row r="26" spans="1:5" s="317" customFormat="1" ht="10.5" customHeight="1">
      <c r="A26" s="760"/>
      <c r="B26" s="746" t="s">
        <v>93</v>
      </c>
      <c r="C26" s="747"/>
      <c r="D26" s="748"/>
      <c r="E26" s="330">
        <v>0</v>
      </c>
    </row>
    <row r="27" spans="1:5" s="317" customFormat="1" ht="10.5" customHeight="1">
      <c r="A27" s="760"/>
      <c r="B27" s="746" t="s">
        <v>477</v>
      </c>
      <c r="C27" s="747"/>
      <c r="D27" s="748"/>
      <c r="E27" s="330">
        <v>40082050</v>
      </c>
    </row>
    <row r="28" spans="1:5" s="317" customFormat="1" ht="10.5" customHeight="1">
      <c r="A28" s="760"/>
      <c r="B28" s="746" t="s">
        <v>321</v>
      </c>
      <c r="C28" s="747"/>
      <c r="D28" s="748"/>
      <c r="E28" s="330">
        <v>102567</v>
      </c>
    </row>
    <row r="29" spans="1:5" s="317" customFormat="1" ht="10.5" customHeight="1">
      <c r="A29" s="760"/>
      <c r="B29" s="764" t="s">
        <v>317</v>
      </c>
      <c r="C29" s="752"/>
      <c r="D29" s="321" t="s">
        <v>487</v>
      </c>
      <c r="E29" s="330">
        <v>117090</v>
      </c>
    </row>
    <row r="30" spans="1:5" s="317" customFormat="1" ht="10.5" customHeight="1">
      <c r="A30" s="760"/>
      <c r="B30" s="764"/>
      <c r="C30" s="752"/>
      <c r="D30" s="321" t="s">
        <v>89</v>
      </c>
      <c r="E30" s="330">
        <v>4472509</v>
      </c>
    </row>
    <row r="31" spans="1:5" s="317" customFormat="1" ht="10.5" customHeight="1">
      <c r="A31" s="760"/>
      <c r="B31" s="764"/>
      <c r="C31" s="752"/>
      <c r="D31" s="321" t="s">
        <v>131</v>
      </c>
      <c r="E31" s="331">
        <v>671904</v>
      </c>
    </row>
    <row r="32" spans="1:5" s="317" customFormat="1" ht="10.5" customHeight="1">
      <c r="A32" s="760"/>
      <c r="B32" s="764"/>
      <c r="C32" s="752"/>
      <c r="D32" s="321" t="s">
        <v>488</v>
      </c>
      <c r="E32" s="331">
        <v>7883</v>
      </c>
    </row>
    <row r="33" spans="1:5" s="317" customFormat="1" ht="10.5" customHeight="1">
      <c r="A33" s="760"/>
      <c r="B33" s="764"/>
      <c r="C33" s="752"/>
      <c r="D33" s="321" t="s">
        <v>489</v>
      </c>
      <c r="E33" s="331">
        <v>0</v>
      </c>
    </row>
    <row r="34" spans="1:5" s="317" customFormat="1" ht="10.5" customHeight="1">
      <c r="A34" s="760"/>
      <c r="B34" s="764"/>
      <c r="C34" s="752"/>
      <c r="D34" s="321" t="s">
        <v>299</v>
      </c>
      <c r="E34" s="331">
        <v>0</v>
      </c>
    </row>
    <row r="35" spans="1:5" s="317" customFormat="1" ht="10.5" customHeight="1">
      <c r="A35" s="760"/>
      <c r="B35" s="764"/>
      <c r="C35" s="752"/>
      <c r="D35" s="321" t="s">
        <v>202</v>
      </c>
      <c r="E35" s="330">
        <v>5269386</v>
      </c>
    </row>
    <row r="36" spans="1:5" s="317" customFormat="1" ht="10.5" customHeight="1">
      <c r="A36" s="760"/>
      <c r="B36" s="746" t="s">
        <v>350</v>
      </c>
      <c r="C36" s="747"/>
      <c r="D36" s="748"/>
      <c r="E36" s="330">
        <v>10696</v>
      </c>
    </row>
    <row r="37" spans="1:5" s="317" customFormat="1" ht="10.5" customHeight="1">
      <c r="A37" s="760"/>
      <c r="B37" s="746" t="s">
        <v>196</v>
      </c>
      <c r="C37" s="747"/>
      <c r="D37" s="748"/>
      <c r="E37" s="330">
        <v>25337</v>
      </c>
    </row>
    <row r="38" spans="1:5" s="317" customFormat="1" ht="10.5" customHeight="1">
      <c r="A38" s="760"/>
      <c r="B38" s="746" t="s">
        <v>550</v>
      </c>
      <c r="C38" s="747"/>
      <c r="D38" s="748"/>
      <c r="E38" s="330">
        <v>46878</v>
      </c>
    </row>
    <row r="39" spans="1:5" s="317" customFormat="1" ht="10.5" customHeight="1">
      <c r="A39" s="760"/>
      <c r="B39" s="746" t="s">
        <v>213</v>
      </c>
      <c r="C39" s="747"/>
      <c r="D39" s="748"/>
      <c r="E39" s="330">
        <v>6543</v>
      </c>
    </row>
    <row r="40" spans="1:5" s="317" customFormat="1" ht="10.5" customHeight="1">
      <c r="A40" s="760"/>
      <c r="B40" s="746" t="s">
        <v>551</v>
      </c>
      <c r="C40" s="747"/>
      <c r="D40" s="748"/>
      <c r="E40" s="330">
        <v>2394204</v>
      </c>
    </row>
    <row r="41" spans="1:5" s="317" customFormat="1" ht="10.5" customHeight="1">
      <c r="A41" s="760"/>
      <c r="B41" s="749" t="s">
        <v>389</v>
      </c>
      <c r="C41" s="750"/>
      <c r="D41" s="751"/>
      <c r="E41" s="332">
        <v>98514051</v>
      </c>
    </row>
    <row r="42" spans="1:5" s="317" customFormat="1" ht="10.5" customHeight="1">
      <c r="A42" s="760" t="s">
        <v>248</v>
      </c>
      <c r="B42" s="765" t="s">
        <v>198</v>
      </c>
      <c r="C42" s="755" t="s">
        <v>74</v>
      </c>
      <c r="D42" s="322" t="s">
        <v>554</v>
      </c>
      <c r="E42" s="328">
        <v>12532239</v>
      </c>
    </row>
    <row r="43" spans="1:5" s="317" customFormat="1" ht="10.5" customHeight="1">
      <c r="A43" s="760"/>
      <c r="B43" s="766"/>
      <c r="C43" s="756"/>
      <c r="D43" s="323" t="s">
        <v>555</v>
      </c>
      <c r="E43" s="329">
        <v>3759331</v>
      </c>
    </row>
    <row r="44" spans="1:5" s="317" customFormat="1" ht="10.5" customHeight="1">
      <c r="A44" s="760"/>
      <c r="B44" s="766"/>
      <c r="C44" s="756"/>
      <c r="D44" s="323" t="s">
        <v>556</v>
      </c>
      <c r="E44" s="330">
        <v>1310944</v>
      </c>
    </row>
    <row r="45" spans="1:5" s="317" customFormat="1" ht="10.5" customHeight="1">
      <c r="A45" s="760"/>
      <c r="B45" s="766"/>
      <c r="C45" s="756"/>
      <c r="D45" s="323" t="s">
        <v>202</v>
      </c>
      <c r="E45" s="330">
        <v>17602514</v>
      </c>
    </row>
    <row r="46" spans="1:5" s="317" customFormat="1" ht="10.5" customHeight="1">
      <c r="A46" s="760"/>
      <c r="B46" s="766"/>
      <c r="C46" s="757" t="s">
        <v>204</v>
      </c>
      <c r="D46" s="323" t="s">
        <v>554</v>
      </c>
      <c r="E46" s="330">
        <v>4805</v>
      </c>
    </row>
    <row r="47" spans="1:5" s="317" customFormat="1" ht="10.5" customHeight="1">
      <c r="A47" s="760"/>
      <c r="B47" s="766"/>
      <c r="C47" s="758"/>
      <c r="D47" s="323" t="s">
        <v>555</v>
      </c>
      <c r="E47" s="330">
        <v>1362</v>
      </c>
    </row>
    <row r="48" spans="1:5" s="317" customFormat="1" ht="10.5" customHeight="1">
      <c r="A48" s="760"/>
      <c r="B48" s="766"/>
      <c r="C48" s="758"/>
      <c r="D48" s="323" t="s">
        <v>556</v>
      </c>
      <c r="E48" s="330">
        <v>1492</v>
      </c>
    </row>
    <row r="49" spans="1:5" s="317" customFormat="1" ht="10.5" customHeight="1">
      <c r="A49" s="760"/>
      <c r="B49" s="766"/>
      <c r="C49" s="758"/>
      <c r="D49" s="323" t="s">
        <v>202</v>
      </c>
      <c r="E49" s="330">
        <v>7659</v>
      </c>
    </row>
    <row r="50" spans="1:5" s="317" customFormat="1" ht="10.5" customHeight="1">
      <c r="A50" s="760"/>
      <c r="B50" s="766"/>
      <c r="C50" s="742" t="s">
        <v>264</v>
      </c>
      <c r="D50" s="743"/>
      <c r="E50" s="330">
        <v>17610173</v>
      </c>
    </row>
    <row r="51" spans="1:5" s="317" customFormat="1" ht="10.5" customHeight="1">
      <c r="A51" s="760"/>
      <c r="B51" s="746" t="s">
        <v>479</v>
      </c>
      <c r="C51" s="747"/>
      <c r="D51" s="748"/>
      <c r="E51" s="330">
        <v>43004</v>
      </c>
    </row>
    <row r="52" spans="1:5" s="317" customFormat="1" ht="10.5" customHeight="1">
      <c r="A52" s="760"/>
      <c r="B52" s="764" t="s">
        <v>41</v>
      </c>
      <c r="C52" s="752" t="s">
        <v>493</v>
      </c>
      <c r="D52" s="753"/>
      <c r="E52" s="330">
        <v>75206241</v>
      </c>
    </row>
    <row r="53" spans="1:5" s="317" customFormat="1" ht="10.5" customHeight="1">
      <c r="A53" s="760"/>
      <c r="B53" s="764"/>
      <c r="C53" s="757" t="s">
        <v>98</v>
      </c>
      <c r="D53" s="321" t="s">
        <v>91</v>
      </c>
      <c r="E53" s="330">
        <v>365613</v>
      </c>
    </row>
    <row r="54" spans="1:5" s="317" customFormat="1" ht="10.5" customHeight="1">
      <c r="A54" s="760"/>
      <c r="B54" s="764"/>
      <c r="C54" s="757"/>
      <c r="D54" s="321" t="s">
        <v>494</v>
      </c>
      <c r="E54" s="330">
        <v>598929</v>
      </c>
    </row>
    <row r="55" spans="1:5" s="317" customFormat="1" ht="10.5" customHeight="1">
      <c r="A55" s="760"/>
      <c r="B55" s="764"/>
      <c r="C55" s="757"/>
      <c r="D55" s="321" t="s">
        <v>289</v>
      </c>
      <c r="E55" s="330">
        <v>1642774</v>
      </c>
    </row>
    <row r="56" spans="1:5" s="317" customFormat="1" ht="10.5" customHeight="1">
      <c r="A56" s="760"/>
      <c r="B56" s="764"/>
      <c r="C56" s="757"/>
      <c r="D56" s="321" t="s">
        <v>113</v>
      </c>
      <c r="E56" s="330">
        <v>234180</v>
      </c>
    </row>
    <row r="57" spans="1:5" s="317" customFormat="1" ht="10.5" customHeight="1">
      <c r="A57" s="760"/>
      <c r="B57" s="764"/>
      <c r="C57" s="757"/>
      <c r="D57" s="321" t="s">
        <v>202</v>
      </c>
      <c r="E57" s="330">
        <v>2841496</v>
      </c>
    </row>
    <row r="58" spans="1:5" s="317" customFormat="1" ht="10.5" customHeight="1">
      <c r="A58" s="760"/>
      <c r="B58" s="764"/>
      <c r="C58" s="752" t="s">
        <v>111</v>
      </c>
      <c r="D58" s="753"/>
      <c r="E58" s="331">
        <v>0</v>
      </c>
    </row>
    <row r="59" spans="1:5" s="317" customFormat="1" ht="10.5" customHeight="1">
      <c r="A59" s="760"/>
      <c r="B59" s="764"/>
      <c r="C59" s="742" t="s">
        <v>299</v>
      </c>
      <c r="D59" s="743"/>
      <c r="E59" s="331">
        <v>301775</v>
      </c>
    </row>
    <row r="60" spans="1:5" s="317" customFormat="1" ht="10.5" customHeight="1">
      <c r="A60" s="760"/>
      <c r="B60" s="764"/>
      <c r="C60" s="742" t="s">
        <v>264</v>
      </c>
      <c r="D60" s="743"/>
      <c r="E60" s="330">
        <v>3143271</v>
      </c>
    </row>
    <row r="61" spans="1:5" s="317" customFormat="1" ht="10.5" customHeight="1">
      <c r="A61" s="760"/>
      <c r="B61" s="746" t="s">
        <v>455</v>
      </c>
      <c r="C61" s="747"/>
      <c r="D61" s="748"/>
      <c r="E61" s="330">
        <v>0</v>
      </c>
    </row>
    <row r="62" spans="1:5" s="317" customFormat="1" ht="10.5" customHeight="1">
      <c r="A62" s="760"/>
      <c r="B62" s="763" t="s">
        <v>496</v>
      </c>
      <c r="C62" s="759" t="s">
        <v>340</v>
      </c>
      <c r="D62" s="324" t="s">
        <v>217</v>
      </c>
      <c r="E62" s="330">
        <v>3782886</v>
      </c>
    </row>
    <row r="63" spans="1:5" s="317" customFormat="1" ht="10.5" customHeight="1">
      <c r="A63" s="760"/>
      <c r="B63" s="763"/>
      <c r="C63" s="759"/>
      <c r="D63" s="324" t="s">
        <v>219</v>
      </c>
      <c r="E63" s="330">
        <v>1964777</v>
      </c>
    </row>
    <row r="64" spans="1:5" s="317" customFormat="1" ht="10.5" customHeight="1">
      <c r="A64" s="760"/>
      <c r="B64" s="763"/>
      <c r="C64" s="759"/>
      <c r="D64" s="321" t="s">
        <v>531</v>
      </c>
      <c r="E64" s="330">
        <v>1062018</v>
      </c>
    </row>
    <row r="65" spans="1:5" s="317" customFormat="1" ht="10.5" customHeight="1">
      <c r="A65" s="760"/>
      <c r="B65" s="763"/>
      <c r="C65" s="759"/>
      <c r="D65" s="321" t="s">
        <v>237</v>
      </c>
      <c r="E65" s="330">
        <v>73872</v>
      </c>
    </row>
    <row r="66" spans="1:5" s="317" customFormat="1" ht="10.5" customHeight="1">
      <c r="A66" s="760"/>
      <c r="B66" s="763"/>
      <c r="C66" s="759"/>
      <c r="D66" s="321" t="s">
        <v>532</v>
      </c>
      <c r="E66" s="330">
        <v>1783419</v>
      </c>
    </row>
    <row r="67" spans="1:5" s="317" customFormat="1" ht="10.5" customHeight="1">
      <c r="A67" s="760"/>
      <c r="B67" s="763"/>
      <c r="C67" s="759"/>
      <c r="D67" s="321" t="s">
        <v>51</v>
      </c>
      <c r="E67" s="330">
        <v>57098</v>
      </c>
    </row>
    <row r="68" spans="1:5" s="317" customFormat="1" ht="10.5" customHeight="1">
      <c r="A68" s="760"/>
      <c r="B68" s="763"/>
      <c r="C68" s="742" t="s">
        <v>234</v>
      </c>
      <c r="D68" s="743"/>
      <c r="E68" s="330">
        <v>8724069</v>
      </c>
    </row>
    <row r="69" spans="1:5" s="317" customFormat="1" ht="10.5" customHeight="1">
      <c r="A69" s="760"/>
      <c r="B69" s="746" t="s">
        <v>492</v>
      </c>
      <c r="C69" s="747"/>
      <c r="D69" s="748"/>
      <c r="E69" s="330">
        <v>0</v>
      </c>
    </row>
    <row r="70" spans="1:5" s="317" customFormat="1" ht="10.5" customHeight="1">
      <c r="A70" s="760"/>
      <c r="B70" s="746" t="s">
        <v>196</v>
      </c>
      <c r="C70" s="747"/>
      <c r="D70" s="748"/>
      <c r="E70" s="330">
        <v>128291</v>
      </c>
    </row>
    <row r="71" spans="1:5" s="317" customFormat="1" ht="10.5" customHeight="1">
      <c r="A71" s="760"/>
      <c r="B71" s="746" t="s">
        <v>227</v>
      </c>
      <c r="C71" s="747"/>
      <c r="D71" s="748"/>
      <c r="E71" s="330">
        <v>19015</v>
      </c>
    </row>
    <row r="72" spans="1:5" s="317" customFormat="1" ht="10.5" customHeight="1">
      <c r="A72" s="760"/>
      <c r="B72" s="746" t="s">
        <v>551</v>
      </c>
      <c r="C72" s="747"/>
      <c r="D72" s="748"/>
      <c r="E72" s="330">
        <v>3254202</v>
      </c>
    </row>
    <row r="73" spans="1:5" s="317" customFormat="1" ht="10.5" customHeight="1">
      <c r="A73" s="760"/>
      <c r="B73" s="749" t="s">
        <v>389</v>
      </c>
      <c r="C73" s="750"/>
      <c r="D73" s="751"/>
      <c r="E73" s="332">
        <v>108128267</v>
      </c>
    </row>
    <row r="74" spans="1:5" s="317" customFormat="1" ht="10.5" customHeight="1">
      <c r="A74" s="754" t="s">
        <v>497</v>
      </c>
      <c r="B74" s="754"/>
      <c r="C74" s="754"/>
      <c r="D74" s="754"/>
      <c r="E74" s="333">
        <v>206642318</v>
      </c>
    </row>
    <row r="75" spans="1:5" s="318" customFormat="1" ht="10.5" customHeight="1">
      <c r="A75" s="319" t="s">
        <v>84</v>
      </c>
      <c r="D75" s="325"/>
      <c r="E75" s="334"/>
    </row>
    <row r="76" spans="1:5" ht="17.100000000000001" customHeight="1">
      <c r="A76" s="319"/>
    </row>
  </sheetData>
  <mergeCells count="45">
    <mergeCell ref="A42:A73"/>
    <mergeCell ref="B42:B50"/>
    <mergeCell ref="B52:B60"/>
    <mergeCell ref="B62:B68"/>
    <mergeCell ref="B71:D71"/>
    <mergeCell ref="B72:D72"/>
    <mergeCell ref="B73:D73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C60:D60"/>
    <mergeCell ref="B61:D61"/>
    <mergeCell ref="C68:D68"/>
    <mergeCell ref="B69:D69"/>
    <mergeCell ref="B70:D70"/>
    <mergeCell ref="C50:D50"/>
    <mergeCell ref="B51:D51"/>
    <mergeCell ref="C52:D52"/>
    <mergeCell ref="C58:D58"/>
    <mergeCell ref="C59:D59"/>
    <mergeCell ref="B37:D37"/>
    <mergeCell ref="B38:D38"/>
    <mergeCell ref="B39:D39"/>
    <mergeCell ref="B40:D40"/>
    <mergeCell ref="B41:D41"/>
    <mergeCell ref="C25:D25"/>
    <mergeCell ref="B26:D26"/>
    <mergeCell ref="B27:D27"/>
    <mergeCell ref="B28:D28"/>
    <mergeCell ref="B36:D36"/>
    <mergeCell ref="A2:D2"/>
    <mergeCell ref="C9:D9"/>
    <mergeCell ref="C10:D10"/>
    <mergeCell ref="C11:D11"/>
    <mergeCell ref="C12:D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E71"/>
  <sheetViews>
    <sheetView showGridLines="0" view="pageBreakPreview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RowHeight="17.100000000000001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315" customWidth="1"/>
    <col min="5" max="5" width="20.625" style="166" customWidth="1"/>
    <col min="6" max="6" width="9" style="1" customWidth="1"/>
    <col min="7" max="16384" width="9" style="1"/>
  </cols>
  <sheetData>
    <row r="1" spans="1:5" ht="20.100000000000001" customHeight="1">
      <c r="A1" s="336" t="s">
        <v>175</v>
      </c>
      <c r="E1" s="326" t="s">
        <v>307</v>
      </c>
    </row>
    <row r="2" spans="1:5" s="335" customFormat="1" ht="11.45" customHeight="1">
      <c r="A2" s="767" t="s">
        <v>507</v>
      </c>
      <c r="B2" s="767"/>
      <c r="C2" s="767"/>
      <c r="D2" s="767"/>
      <c r="E2" s="338" t="s">
        <v>256</v>
      </c>
    </row>
    <row r="3" spans="1:5" s="82" customFormat="1" ht="11.45" customHeight="1">
      <c r="A3" s="790" t="s">
        <v>208</v>
      </c>
      <c r="B3" s="768" t="s">
        <v>461</v>
      </c>
      <c r="C3" s="769"/>
      <c r="D3" s="770"/>
      <c r="E3" s="339">
        <v>7866</v>
      </c>
    </row>
    <row r="4" spans="1:5" s="82" customFormat="1" ht="11.45" customHeight="1">
      <c r="A4" s="790"/>
      <c r="B4" s="784" t="s">
        <v>501</v>
      </c>
      <c r="C4" s="785"/>
      <c r="D4" s="337" t="s">
        <v>88</v>
      </c>
      <c r="E4" s="340">
        <v>75206241</v>
      </c>
    </row>
    <row r="5" spans="1:5" s="82" customFormat="1" ht="11.45" customHeight="1">
      <c r="A5" s="790"/>
      <c r="B5" s="784"/>
      <c r="C5" s="785"/>
      <c r="D5" s="337" t="s">
        <v>444</v>
      </c>
      <c r="E5" s="340">
        <v>2841496</v>
      </c>
    </row>
    <row r="6" spans="1:5" s="82" customFormat="1" ht="11.45" customHeight="1">
      <c r="A6" s="790"/>
      <c r="B6" s="784"/>
      <c r="C6" s="785"/>
      <c r="D6" s="337" t="s">
        <v>234</v>
      </c>
      <c r="E6" s="340">
        <v>78047737</v>
      </c>
    </row>
    <row r="7" spans="1:5" s="82" customFormat="1" ht="11.45" customHeight="1">
      <c r="A7" s="790"/>
      <c r="B7" s="784" t="s">
        <v>456</v>
      </c>
      <c r="C7" s="785"/>
      <c r="D7" s="337" t="s">
        <v>232</v>
      </c>
      <c r="E7" s="340">
        <v>12156331</v>
      </c>
    </row>
    <row r="8" spans="1:5" s="82" customFormat="1" ht="11.45" customHeight="1">
      <c r="A8" s="790"/>
      <c r="B8" s="784"/>
      <c r="C8" s="785"/>
      <c r="D8" s="337" t="s">
        <v>561</v>
      </c>
      <c r="E8" s="340">
        <v>818</v>
      </c>
    </row>
    <row r="9" spans="1:5" s="82" customFormat="1" ht="11.45" customHeight="1">
      <c r="A9" s="790"/>
      <c r="B9" s="784"/>
      <c r="C9" s="785"/>
      <c r="D9" s="337" t="s">
        <v>264</v>
      </c>
      <c r="E9" s="340">
        <v>12157149</v>
      </c>
    </row>
    <row r="10" spans="1:5" s="82" customFormat="1" ht="11.45" customHeight="1">
      <c r="A10" s="790"/>
      <c r="B10" s="786" t="s">
        <v>463</v>
      </c>
      <c r="C10" s="787"/>
      <c r="D10" s="337" t="s">
        <v>235</v>
      </c>
      <c r="E10" s="340">
        <v>22590</v>
      </c>
    </row>
    <row r="11" spans="1:5" s="82" customFormat="1" ht="11.45" customHeight="1">
      <c r="A11" s="790"/>
      <c r="B11" s="786"/>
      <c r="C11" s="787"/>
      <c r="D11" s="337" t="s">
        <v>561</v>
      </c>
      <c r="E11" s="340">
        <v>692</v>
      </c>
    </row>
    <row r="12" spans="1:5" s="82" customFormat="1" ht="11.45" customHeight="1">
      <c r="A12" s="790"/>
      <c r="B12" s="786"/>
      <c r="C12" s="787"/>
      <c r="D12" s="337" t="s">
        <v>264</v>
      </c>
      <c r="E12" s="340">
        <v>23282</v>
      </c>
    </row>
    <row r="13" spans="1:5" s="82" customFormat="1" ht="11.45" customHeight="1">
      <c r="A13" s="790"/>
      <c r="B13" s="771" t="s">
        <v>259</v>
      </c>
      <c r="C13" s="772"/>
      <c r="D13" s="773"/>
      <c r="E13" s="340">
        <v>4053853</v>
      </c>
    </row>
    <row r="14" spans="1:5" s="82" customFormat="1" ht="11.45" customHeight="1">
      <c r="A14" s="790"/>
      <c r="B14" s="786" t="s">
        <v>452</v>
      </c>
      <c r="C14" s="785"/>
      <c r="D14" s="337" t="s">
        <v>499</v>
      </c>
      <c r="E14" s="340">
        <v>0</v>
      </c>
    </row>
    <row r="15" spans="1:5" s="82" customFormat="1" ht="11.45" customHeight="1">
      <c r="A15" s="790"/>
      <c r="B15" s="784"/>
      <c r="C15" s="785"/>
      <c r="D15" s="337" t="s">
        <v>561</v>
      </c>
      <c r="E15" s="340">
        <v>44</v>
      </c>
    </row>
    <row r="16" spans="1:5" s="82" customFormat="1" ht="11.45" customHeight="1">
      <c r="A16" s="790"/>
      <c r="B16" s="784"/>
      <c r="C16" s="785"/>
      <c r="D16" s="337" t="s">
        <v>264</v>
      </c>
      <c r="E16" s="340">
        <v>44</v>
      </c>
    </row>
    <row r="17" spans="1:5" s="82" customFormat="1" ht="11.45" customHeight="1">
      <c r="A17" s="790"/>
      <c r="B17" s="786" t="s">
        <v>502</v>
      </c>
      <c r="C17" s="788"/>
      <c r="D17" s="337" t="s">
        <v>441</v>
      </c>
      <c r="E17" s="340">
        <v>138469</v>
      </c>
    </row>
    <row r="18" spans="1:5" s="82" customFormat="1" ht="11.45" customHeight="1">
      <c r="A18" s="790"/>
      <c r="B18" s="789"/>
      <c r="C18" s="788"/>
      <c r="D18" s="337" t="s">
        <v>561</v>
      </c>
      <c r="E18" s="340">
        <v>91</v>
      </c>
    </row>
    <row r="19" spans="1:5" s="82" customFormat="1" ht="11.45" customHeight="1">
      <c r="A19" s="790"/>
      <c r="B19" s="789"/>
      <c r="C19" s="788"/>
      <c r="D19" s="337" t="s">
        <v>264</v>
      </c>
      <c r="E19" s="340">
        <v>138560</v>
      </c>
    </row>
    <row r="20" spans="1:5" s="82" customFormat="1" ht="11.45" customHeight="1">
      <c r="A20" s="790"/>
      <c r="B20" s="771" t="s">
        <v>503</v>
      </c>
      <c r="C20" s="774"/>
      <c r="D20" s="775"/>
      <c r="E20" s="340">
        <v>0</v>
      </c>
    </row>
    <row r="21" spans="1:5" s="82" customFormat="1" ht="11.45" customHeight="1">
      <c r="A21" s="790"/>
      <c r="B21" s="771" t="s">
        <v>181</v>
      </c>
      <c r="C21" s="774"/>
      <c r="D21" s="775"/>
      <c r="E21" s="340">
        <v>5114</v>
      </c>
    </row>
    <row r="22" spans="1:5" s="82" customFormat="1" ht="11.45" customHeight="1">
      <c r="A22" s="790"/>
      <c r="B22" s="786" t="s">
        <v>191</v>
      </c>
      <c r="C22" s="788"/>
      <c r="D22" s="337" t="s">
        <v>203</v>
      </c>
      <c r="E22" s="340">
        <v>1906778</v>
      </c>
    </row>
    <row r="23" spans="1:5" s="82" customFormat="1" ht="11.45" customHeight="1">
      <c r="A23" s="790"/>
      <c r="B23" s="786"/>
      <c r="C23" s="788"/>
      <c r="D23" s="337" t="s">
        <v>138</v>
      </c>
      <c r="E23" s="340">
        <v>97409</v>
      </c>
    </row>
    <row r="24" spans="1:5" s="82" customFormat="1" ht="11.45" customHeight="1">
      <c r="A24" s="790"/>
      <c r="B24" s="789"/>
      <c r="C24" s="788"/>
      <c r="D24" s="337" t="s">
        <v>500</v>
      </c>
      <c r="E24" s="340">
        <v>15960</v>
      </c>
    </row>
    <row r="25" spans="1:5" s="82" customFormat="1" ht="11.45" customHeight="1">
      <c r="A25" s="790"/>
      <c r="B25" s="789"/>
      <c r="C25" s="788"/>
      <c r="D25" s="337" t="s">
        <v>202</v>
      </c>
      <c r="E25" s="340">
        <v>2020147</v>
      </c>
    </row>
    <row r="26" spans="1:5" s="82" customFormat="1" ht="11.45" customHeight="1">
      <c r="A26" s="790"/>
      <c r="B26" s="771" t="s">
        <v>557</v>
      </c>
      <c r="C26" s="772"/>
      <c r="D26" s="773"/>
      <c r="E26" s="340">
        <v>22769</v>
      </c>
    </row>
    <row r="27" spans="1:5" s="82" customFormat="1" ht="11.45" customHeight="1">
      <c r="A27" s="790"/>
      <c r="B27" s="771" t="s">
        <v>246</v>
      </c>
      <c r="C27" s="774"/>
      <c r="D27" s="775"/>
      <c r="E27" s="340">
        <v>6582</v>
      </c>
    </row>
    <row r="28" spans="1:5" s="82" customFormat="1" ht="11.45" customHeight="1">
      <c r="A28" s="790"/>
      <c r="B28" s="771" t="s">
        <v>262</v>
      </c>
      <c r="C28" s="772"/>
      <c r="D28" s="773"/>
      <c r="E28" s="340">
        <v>0</v>
      </c>
    </row>
    <row r="29" spans="1:5" s="82" customFormat="1" ht="11.45" customHeight="1">
      <c r="A29" s="790"/>
      <c r="B29" s="771" t="s">
        <v>558</v>
      </c>
      <c r="C29" s="772"/>
      <c r="D29" s="773"/>
      <c r="E29" s="340">
        <v>0</v>
      </c>
    </row>
    <row r="30" spans="1:5" s="82" customFormat="1" ht="11.45" customHeight="1">
      <c r="A30" s="790"/>
      <c r="B30" s="776" t="s">
        <v>559</v>
      </c>
      <c r="C30" s="777"/>
      <c r="D30" s="778"/>
      <c r="E30" s="341">
        <v>96483103</v>
      </c>
    </row>
    <row r="31" spans="1:5" s="82" customFormat="1" ht="11.45" customHeight="1">
      <c r="A31" s="790" t="s">
        <v>248</v>
      </c>
      <c r="B31" s="768" t="s">
        <v>461</v>
      </c>
      <c r="C31" s="769"/>
      <c r="D31" s="770"/>
      <c r="E31" s="339">
        <v>1258727</v>
      </c>
    </row>
    <row r="32" spans="1:5" s="82" customFormat="1" ht="11.45" customHeight="1">
      <c r="A32" s="790"/>
      <c r="B32" s="791" t="s">
        <v>302</v>
      </c>
      <c r="C32" s="779" t="s">
        <v>74</v>
      </c>
      <c r="D32" s="337" t="s">
        <v>533</v>
      </c>
      <c r="E32" s="340">
        <v>64810337</v>
      </c>
    </row>
    <row r="33" spans="1:5" s="82" customFormat="1" ht="11.45" customHeight="1">
      <c r="A33" s="790"/>
      <c r="B33" s="791"/>
      <c r="C33" s="792"/>
      <c r="D33" s="337" t="s">
        <v>194</v>
      </c>
      <c r="E33" s="340">
        <v>406843</v>
      </c>
    </row>
    <row r="34" spans="1:5" s="82" customFormat="1" ht="11.45" customHeight="1">
      <c r="A34" s="790"/>
      <c r="B34" s="791"/>
      <c r="C34" s="792"/>
      <c r="D34" s="337" t="s">
        <v>534</v>
      </c>
      <c r="E34" s="340">
        <v>65217180</v>
      </c>
    </row>
    <row r="35" spans="1:5" s="82" customFormat="1" ht="11.45" customHeight="1">
      <c r="A35" s="790"/>
      <c r="B35" s="791"/>
      <c r="C35" s="792"/>
      <c r="D35" s="337" t="s">
        <v>535</v>
      </c>
      <c r="E35" s="340">
        <v>9828645</v>
      </c>
    </row>
    <row r="36" spans="1:5" s="82" customFormat="1" ht="11.45" customHeight="1">
      <c r="A36" s="790"/>
      <c r="B36" s="791"/>
      <c r="C36" s="792"/>
      <c r="D36" s="337" t="s">
        <v>226</v>
      </c>
      <c r="E36" s="340">
        <v>9336</v>
      </c>
    </row>
    <row r="37" spans="1:5" s="82" customFormat="1" ht="11.45" customHeight="1">
      <c r="A37" s="790"/>
      <c r="B37" s="791"/>
      <c r="C37" s="792"/>
      <c r="D37" s="337" t="s">
        <v>536</v>
      </c>
      <c r="E37" s="340">
        <v>0</v>
      </c>
    </row>
    <row r="38" spans="1:5" s="82" customFormat="1" ht="11.45" customHeight="1">
      <c r="A38" s="790"/>
      <c r="B38" s="791"/>
      <c r="C38" s="792"/>
      <c r="D38" s="337" t="s">
        <v>537</v>
      </c>
      <c r="E38" s="340">
        <v>107914</v>
      </c>
    </row>
    <row r="39" spans="1:5" s="82" customFormat="1" ht="11.45" customHeight="1">
      <c r="A39" s="790"/>
      <c r="B39" s="791"/>
      <c r="C39" s="792"/>
      <c r="D39" s="337" t="s">
        <v>562</v>
      </c>
      <c r="E39" s="340">
        <v>89080</v>
      </c>
    </row>
    <row r="40" spans="1:5" s="82" customFormat="1" ht="11.45" customHeight="1">
      <c r="A40" s="790"/>
      <c r="B40" s="791"/>
      <c r="C40" s="792"/>
      <c r="D40" s="337" t="s">
        <v>51</v>
      </c>
      <c r="E40" s="340">
        <v>372</v>
      </c>
    </row>
    <row r="41" spans="1:5" s="82" customFormat="1" ht="11.45" customHeight="1">
      <c r="A41" s="790"/>
      <c r="B41" s="791"/>
      <c r="C41" s="792"/>
      <c r="D41" s="337" t="s">
        <v>264</v>
      </c>
      <c r="E41" s="340">
        <v>75252527</v>
      </c>
    </row>
    <row r="42" spans="1:5" s="82" customFormat="1" ht="11.45" customHeight="1">
      <c r="A42" s="790"/>
      <c r="B42" s="791"/>
      <c r="C42" s="787" t="s">
        <v>357</v>
      </c>
      <c r="D42" s="337" t="s">
        <v>371</v>
      </c>
      <c r="E42" s="340">
        <v>255</v>
      </c>
    </row>
    <row r="43" spans="1:5" s="82" customFormat="1" ht="11.45" customHeight="1">
      <c r="A43" s="790"/>
      <c r="B43" s="791"/>
      <c r="C43" s="788"/>
      <c r="D43" s="337" t="s">
        <v>535</v>
      </c>
      <c r="E43" s="340">
        <v>99</v>
      </c>
    </row>
    <row r="44" spans="1:5" s="82" customFormat="1" ht="11.45" customHeight="1">
      <c r="A44" s="790"/>
      <c r="B44" s="791"/>
      <c r="C44" s="788"/>
      <c r="D44" s="337" t="s">
        <v>226</v>
      </c>
      <c r="E44" s="340">
        <v>0</v>
      </c>
    </row>
    <row r="45" spans="1:5" s="82" customFormat="1" ht="11.45" customHeight="1">
      <c r="A45" s="790"/>
      <c r="B45" s="791"/>
      <c r="C45" s="788"/>
      <c r="D45" s="337" t="s">
        <v>536</v>
      </c>
      <c r="E45" s="340">
        <v>0</v>
      </c>
    </row>
    <row r="46" spans="1:5" s="82" customFormat="1" ht="11.45" customHeight="1">
      <c r="A46" s="790"/>
      <c r="B46" s="791"/>
      <c r="C46" s="788"/>
      <c r="D46" s="337" t="s">
        <v>264</v>
      </c>
      <c r="E46" s="340">
        <v>355</v>
      </c>
    </row>
    <row r="47" spans="1:5" s="82" customFormat="1" ht="11.45" customHeight="1">
      <c r="A47" s="790"/>
      <c r="B47" s="791"/>
      <c r="C47" s="779" t="s">
        <v>392</v>
      </c>
      <c r="D47" s="780"/>
      <c r="E47" s="340">
        <v>240808</v>
      </c>
    </row>
    <row r="48" spans="1:5" s="82" customFormat="1" ht="11.45" customHeight="1">
      <c r="A48" s="790"/>
      <c r="B48" s="791"/>
      <c r="C48" s="779" t="s">
        <v>264</v>
      </c>
      <c r="D48" s="780"/>
      <c r="E48" s="340">
        <v>75493689</v>
      </c>
    </row>
    <row r="49" spans="1:5" s="82" customFormat="1" ht="11.45" customHeight="1">
      <c r="A49" s="790"/>
      <c r="B49" s="793" t="s">
        <v>506</v>
      </c>
      <c r="C49" s="787" t="s">
        <v>66</v>
      </c>
      <c r="D49" s="337" t="s">
        <v>250</v>
      </c>
      <c r="E49" s="340">
        <v>17458440</v>
      </c>
    </row>
    <row r="50" spans="1:5" s="82" customFormat="1" ht="11.45" customHeight="1">
      <c r="A50" s="790"/>
      <c r="B50" s="794"/>
      <c r="C50" s="788"/>
      <c r="D50" s="337" t="s">
        <v>504</v>
      </c>
      <c r="E50" s="340">
        <v>0</v>
      </c>
    </row>
    <row r="51" spans="1:5" s="82" customFormat="1" ht="11.45" customHeight="1">
      <c r="A51" s="790"/>
      <c r="B51" s="794"/>
      <c r="C51" s="788"/>
      <c r="D51" s="337" t="s">
        <v>264</v>
      </c>
      <c r="E51" s="340">
        <v>17458440</v>
      </c>
    </row>
    <row r="52" spans="1:5" s="82" customFormat="1" ht="11.45" customHeight="1">
      <c r="A52" s="790"/>
      <c r="B52" s="794"/>
      <c r="C52" s="787" t="s">
        <v>505</v>
      </c>
      <c r="D52" s="337" t="s">
        <v>250</v>
      </c>
      <c r="E52" s="340">
        <v>5808600</v>
      </c>
    </row>
    <row r="53" spans="1:5" s="82" customFormat="1" ht="11.45" customHeight="1">
      <c r="A53" s="790"/>
      <c r="B53" s="794"/>
      <c r="C53" s="788"/>
      <c r="D53" s="337" t="s">
        <v>504</v>
      </c>
      <c r="E53" s="340">
        <v>0</v>
      </c>
    </row>
    <row r="54" spans="1:5" s="82" customFormat="1" ht="11.45" customHeight="1">
      <c r="A54" s="790"/>
      <c r="B54" s="794"/>
      <c r="C54" s="788"/>
      <c r="D54" s="337" t="s">
        <v>264</v>
      </c>
      <c r="E54" s="340">
        <v>5808600</v>
      </c>
    </row>
    <row r="55" spans="1:5" s="82" customFormat="1" ht="11.45" customHeight="1">
      <c r="A55" s="790"/>
      <c r="B55" s="794"/>
      <c r="C55" s="779" t="s">
        <v>216</v>
      </c>
      <c r="D55" s="780"/>
      <c r="E55" s="340">
        <v>1795103</v>
      </c>
    </row>
    <row r="56" spans="1:5" s="82" customFormat="1" ht="11.45" customHeight="1">
      <c r="A56" s="790"/>
      <c r="B56" s="794"/>
      <c r="C56" s="779" t="s">
        <v>264</v>
      </c>
      <c r="D56" s="780"/>
      <c r="E56" s="340">
        <v>25062143</v>
      </c>
    </row>
    <row r="57" spans="1:5" s="82" customFormat="1" ht="11.45" customHeight="1">
      <c r="A57" s="790"/>
      <c r="B57" s="771" t="s">
        <v>360</v>
      </c>
      <c r="C57" s="774"/>
      <c r="D57" s="775"/>
      <c r="E57" s="340">
        <v>0</v>
      </c>
    </row>
    <row r="58" spans="1:5" s="82" customFormat="1" ht="11.45" customHeight="1">
      <c r="A58" s="790"/>
      <c r="B58" s="786" t="s">
        <v>181</v>
      </c>
      <c r="C58" s="788"/>
      <c r="D58" s="337" t="s">
        <v>239</v>
      </c>
      <c r="E58" s="340">
        <v>276261</v>
      </c>
    </row>
    <row r="59" spans="1:5" s="82" customFormat="1" ht="11.45" customHeight="1">
      <c r="A59" s="790"/>
      <c r="B59" s="786"/>
      <c r="C59" s="788"/>
      <c r="D59" s="337" t="s">
        <v>238</v>
      </c>
      <c r="E59" s="340">
        <v>645313</v>
      </c>
    </row>
    <row r="60" spans="1:5" s="82" customFormat="1" ht="11.45" customHeight="1">
      <c r="A60" s="790"/>
      <c r="B60" s="789"/>
      <c r="C60" s="788"/>
      <c r="D60" s="337" t="s">
        <v>242</v>
      </c>
      <c r="E60" s="340">
        <v>3425</v>
      </c>
    </row>
    <row r="61" spans="1:5" s="82" customFormat="1" ht="11.45" customHeight="1">
      <c r="A61" s="790"/>
      <c r="B61" s="789"/>
      <c r="C61" s="788"/>
      <c r="D61" s="337" t="s">
        <v>202</v>
      </c>
      <c r="E61" s="340">
        <v>925000</v>
      </c>
    </row>
    <row r="62" spans="1:5" s="82" customFormat="1" ht="11.45" customHeight="1">
      <c r="A62" s="790"/>
      <c r="B62" s="771" t="s">
        <v>178</v>
      </c>
      <c r="C62" s="774"/>
      <c r="D62" s="775"/>
      <c r="E62" s="340">
        <v>10696</v>
      </c>
    </row>
    <row r="63" spans="1:5" s="82" customFormat="1" ht="11.45" customHeight="1">
      <c r="A63" s="790"/>
      <c r="B63" s="771" t="s">
        <v>548</v>
      </c>
      <c r="C63" s="774"/>
      <c r="D63" s="775"/>
      <c r="E63" s="340">
        <v>25837</v>
      </c>
    </row>
    <row r="64" spans="1:5" s="81" customFormat="1" ht="11.45" customHeight="1">
      <c r="A64" s="790"/>
      <c r="B64" s="771" t="s">
        <v>557</v>
      </c>
      <c r="C64" s="772"/>
      <c r="D64" s="773"/>
      <c r="E64" s="340">
        <v>135474</v>
      </c>
    </row>
    <row r="65" spans="1:5" s="81" customFormat="1" ht="11.45" customHeight="1">
      <c r="A65" s="790"/>
      <c r="B65" s="771" t="s">
        <v>246</v>
      </c>
      <c r="C65" s="774"/>
      <c r="D65" s="775"/>
      <c r="E65" s="340">
        <v>1426122</v>
      </c>
    </row>
    <row r="66" spans="1:5" s="81" customFormat="1" ht="11.45" customHeight="1">
      <c r="A66" s="790"/>
      <c r="B66" s="771" t="s">
        <v>558</v>
      </c>
      <c r="C66" s="772"/>
      <c r="D66" s="773"/>
      <c r="E66" s="340">
        <v>0</v>
      </c>
    </row>
    <row r="67" spans="1:5" s="81" customFormat="1" ht="11.45" customHeight="1">
      <c r="A67" s="790"/>
      <c r="B67" s="771" t="s">
        <v>560</v>
      </c>
      <c r="C67" s="772"/>
      <c r="D67" s="773"/>
      <c r="E67" s="340">
        <v>6543</v>
      </c>
    </row>
    <row r="68" spans="1:5" s="81" customFormat="1" ht="11.45" customHeight="1">
      <c r="A68" s="790"/>
      <c r="B68" s="776" t="s">
        <v>559</v>
      </c>
      <c r="C68" s="777"/>
      <c r="D68" s="778"/>
      <c r="E68" s="341">
        <v>104344231</v>
      </c>
    </row>
    <row r="69" spans="1:5" s="81" customFormat="1" ht="11.45" customHeight="1">
      <c r="A69" s="781" t="s">
        <v>497</v>
      </c>
      <c r="B69" s="782"/>
      <c r="C69" s="782"/>
      <c r="D69" s="783"/>
      <c r="E69" s="342">
        <v>200827334</v>
      </c>
    </row>
    <row r="70" spans="1:5" ht="11.45" customHeight="1">
      <c r="A70" s="319" t="s">
        <v>84</v>
      </c>
    </row>
    <row r="71" spans="1:5" ht="17.100000000000001" customHeight="1">
      <c r="A71" s="319"/>
    </row>
  </sheetData>
  <mergeCells count="39"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  <mergeCell ref="B57:D57"/>
    <mergeCell ref="B62:D62"/>
    <mergeCell ref="B63:D63"/>
    <mergeCell ref="B64:D64"/>
    <mergeCell ref="B65:D65"/>
    <mergeCell ref="B31:D31"/>
    <mergeCell ref="C47:D47"/>
    <mergeCell ref="C48:D48"/>
    <mergeCell ref="C55:D55"/>
    <mergeCell ref="C56:D56"/>
    <mergeCell ref="B32:B48"/>
    <mergeCell ref="C32:C41"/>
    <mergeCell ref="B49:B56"/>
    <mergeCell ref="B26:D26"/>
    <mergeCell ref="B27:D27"/>
    <mergeCell ref="B28:D28"/>
    <mergeCell ref="B29:D29"/>
    <mergeCell ref="B30:D30"/>
    <mergeCell ref="A2:D2"/>
    <mergeCell ref="B3:D3"/>
    <mergeCell ref="B13:D13"/>
    <mergeCell ref="B20:D20"/>
    <mergeCell ref="B21:D2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  <pageSetUpPr fitToPage="1"/>
  </sheetPr>
  <dimension ref="A1:O39"/>
  <sheetViews>
    <sheetView showGridLines="0" view="pageBreakPreview" zoomScaleSheetLayoutView="100" workbookViewId="0">
      <pane ySplit="1" topLeftCell="A2" activePane="bottomLeft" state="frozen"/>
      <selection pane="bottomLeft"/>
    </sheetView>
  </sheetViews>
  <sheetFormatPr defaultRowHeight="15.75" customHeight="1"/>
  <cols>
    <col min="1" max="1" width="7.625" style="319" customWidth="1"/>
    <col min="2" max="13" width="8.625" style="1" customWidth="1"/>
    <col min="14" max="14" width="7.125" style="1" customWidth="1"/>
    <col min="15" max="15" width="9" style="1" customWidth="1"/>
    <col min="16" max="16384" width="9" style="1"/>
  </cols>
  <sheetData>
    <row r="1" spans="1:13" ht="20.100000000000001" customHeight="1">
      <c r="A1" s="2" t="s">
        <v>473</v>
      </c>
      <c r="C1" s="60"/>
      <c r="L1" s="117"/>
      <c r="M1" s="117" t="s">
        <v>43</v>
      </c>
    </row>
    <row r="2" spans="1:13" s="319" customFormat="1" ht="15" customHeight="1">
      <c r="A2" s="805" t="s">
        <v>293</v>
      </c>
      <c r="B2" s="795" t="s">
        <v>252</v>
      </c>
      <c r="C2" s="796"/>
      <c r="D2" s="796"/>
      <c r="E2" s="796"/>
      <c r="F2" s="797"/>
      <c r="G2" s="795" t="s">
        <v>253</v>
      </c>
      <c r="H2" s="796"/>
      <c r="I2" s="796"/>
      <c r="J2" s="796"/>
      <c r="K2" s="796"/>
      <c r="L2" s="796"/>
      <c r="M2" s="797"/>
    </row>
    <row r="3" spans="1:13" s="319" customFormat="1" ht="15" customHeight="1">
      <c r="A3" s="806"/>
      <c r="B3" s="808" t="s">
        <v>387</v>
      </c>
      <c r="C3" s="798" t="s">
        <v>255</v>
      </c>
      <c r="D3" s="799"/>
      <c r="E3" s="799"/>
      <c r="F3" s="800"/>
      <c r="G3" s="805" t="s">
        <v>103</v>
      </c>
      <c r="H3" s="802" t="s">
        <v>212</v>
      </c>
      <c r="I3" s="803"/>
      <c r="J3" s="804"/>
      <c r="K3" s="802" t="s">
        <v>257</v>
      </c>
      <c r="L3" s="803"/>
      <c r="M3" s="804"/>
    </row>
    <row r="4" spans="1:13" s="319" customFormat="1" ht="15" customHeight="1">
      <c r="A4" s="806"/>
      <c r="B4" s="809"/>
      <c r="C4" s="798" t="s">
        <v>158</v>
      </c>
      <c r="D4" s="815" t="s">
        <v>220</v>
      </c>
      <c r="E4" s="817" t="s">
        <v>513</v>
      </c>
      <c r="F4" s="360"/>
      <c r="G4" s="806"/>
      <c r="H4" s="811"/>
      <c r="I4" s="812"/>
      <c r="J4" s="813"/>
      <c r="K4" s="811"/>
      <c r="L4" s="812"/>
      <c r="M4" s="813"/>
    </row>
    <row r="5" spans="1:13" s="319" customFormat="1" ht="30" customHeight="1">
      <c r="A5" s="807"/>
      <c r="B5" s="810"/>
      <c r="C5" s="814"/>
      <c r="D5" s="816"/>
      <c r="E5" s="818"/>
      <c r="F5" s="361" t="s">
        <v>413</v>
      </c>
      <c r="G5" s="807"/>
      <c r="H5" s="350" t="s">
        <v>158</v>
      </c>
      <c r="I5" s="350" t="s">
        <v>260</v>
      </c>
      <c r="J5" s="350" t="s">
        <v>261</v>
      </c>
      <c r="K5" s="350" t="s">
        <v>158</v>
      </c>
      <c r="L5" s="350" t="s">
        <v>260</v>
      </c>
      <c r="M5" s="350" t="s">
        <v>261</v>
      </c>
    </row>
    <row r="6" spans="1:13" s="15" customFormat="1" ht="15" customHeight="1">
      <c r="A6" s="343" t="s">
        <v>529</v>
      </c>
      <c r="B6" s="347">
        <v>249838</v>
      </c>
      <c r="C6" s="347">
        <v>360024</v>
      </c>
      <c r="D6" s="354">
        <v>167614</v>
      </c>
      <c r="E6" s="354">
        <v>192410</v>
      </c>
      <c r="F6" s="362">
        <v>72763</v>
      </c>
      <c r="G6" s="354">
        <v>73509</v>
      </c>
      <c r="H6" s="366">
        <v>72251</v>
      </c>
      <c r="I6" s="354">
        <v>15338</v>
      </c>
      <c r="J6" s="366">
        <v>56913</v>
      </c>
      <c r="K6" s="354">
        <v>1258</v>
      </c>
      <c r="L6" s="366">
        <v>254</v>
      </c>
      <c r="M6" s="354">
        <v>1004</v>
      </c>
    </row>
    <row r="7" spans="1:13" s="15" customFormat="1" ht="15" customHeight="1">
      <c r="A7" s="344" t="s">
        <v>514</v>
      </c>
      <c r="B7" s="348">
        <v>250383</v>
      </c>
      <c r="C7" s="348">
        <v>360922</v>
      </c>
      <c r="D7" s="352">
        <v>171846</v>
      </c>
      <c r="E7" s="352">
        <v>189076</v>
      </c>
      <c r="F7" s="363">
        <v>75503</v>
      </c>
      <c r="G7" s="352">
        <v>74474</v>
      </c>
      <c r="H7" s="356">
        <v>73248</v>
      </c>
      <c r="I7" s="352">
        <v>15972</v>
      </c>
      <c r="J7" s="356">
        <v>57276</v>
      </c>
      <c r="K7" s="352">
        <v>1226</v>
      </c>
      <c r="L7" s="356">
        <v>241</v>
      </c>
      <c r="M7" s="352">
        <v>985</v>
      </c>
    </row>
    <row r="8" spans="1:13" s="15" customFormat="1" ht="15" customHeight="1">
      <c r="A8" s="345" t="s">
        <v>491</v>
      </c>
      <c r="B8" s="349">
        <v>250485</v>
      </c>
      <c r="C8" s="349">
        <v>360525</v>
      </c>
      <c r="D8" s="355">
        <v>169658</v>
      </c>
      <c r="E8" s="358">
        <v>190867</v>
      </c>
      <c r="F8" s="364">
        <v>76986</v>
      </c>
      <c r="G8" s="355">
        <v>74174</v>
      </c>
      <c r="H8" s="358">
        <v>72954</v>
      </c>
      <c r="I8" s="355">
        <v>16160</v>
      </c>
      <c r="J8" s="358">
        <v>56794</v>
      </c>
      <c r="K8" s="355">
        <v>1220</v>
      </c>
      <c r="L8" s="358">
        <v>242</v>
      </c>
      <c r="M8" s="355">
        <v>978</v>
      </c>
    </row>
    <row r="9" spans="1:13" s="15" customFormat="1" ht="15" customHeight="1">
      <c r="A9" s="319"/>
      <c r="E9" s="357"/>
    </row>
    <row r="10" spans="1:13" s="319" customFormat="1" ht="15" customHeight="1">
      <c r="A10" s="805" t="s">
        <v>293</v>
      </c>
      <c r="B10" s="801" t="s">
        <v>292</v>
      </c>
      <c r="C10" s="801"/>
      <c r="D10" s="801"/>
      <c r="E10" s="801"/>
      <c r="F10" s="801"/>
      <c r="G10" s="801"/>
      <c r="H10" s="801"/>
      <c r="I10" s="801"/>
      <c r="J10" s="801"/>
      <c r="K10" s="317"/>
      <c r="L10" s="317"/>
    </row>
    <row r="11" spans="1:13" s="319" customFormat="1" ht="15" customHeight="1">
      <c r="A11" s="806"/>
      <c r="B11" s="795" t="s">
        <v>103</v>
      </c>
      <c r="C11" s="796"/>
      <c r="D11" s="797"/>
      <c r="E11" s="795" t="s">
        <v>233</v>
      </c>
      <c r="F11" s="796"/>
      <c r="G11" s="797"/>
      <c r="H11" s="795" t="s">
        <v>116</v>
      </c>
      <c r="I11" s="796"/>
      <c r="J11" s="797"/>
    </row>
    <row r="12" spans="1:13" s="319" customFormat="1" ht="15" customHeight="1">
      <c r="A12" s="807"/>
      <c r="B12" s="350" t="s">
        <v>158</v>
      </c>
      <c r="C12" s="350" t="s">
        <v>260</v>
      </c>
      <c r="D12" s="350" t="s">
        <v>261</v>
      </c>
      <c r="E12" s="350" t="s">
        <v>158</v>
      </c>
      <c r="F12" s="350" t="s">
        <v>260</v>
      </c>
      <c r="G12" s="350" t="s">
        <v>261</v>
      </c>
      <c r="H12" s="350" t="s">
        <v>158</v>
      </c>
      <c r="I12" s="350" t="s">
        <v>260</v>
      </c>
      <c r="J12" s="350" t="s">
        <v>261</v>
      </c>
    </row>
    <row r="13" spans="1:13" s="15" customFormat="1" ht="15" customHeight="1">
      <c r="A13" s="343" t="s">
        <v>529</v>
      </c>
      <c r="B13" s="351">
        <v>483507</v>
      </c>
      <c r="C13" s="352">
        <v>60006</v>
      </c>
      <c r="D13" s="356">
        <v>423501</v>
      </c>
      <c r="E13" s="352">
        <v>473514</v>
      </c>
      <c r="F13" s="356">
        <v>58473</v>
      </c>
      <c r="G13" s="352">
        <v>415041</v>
      </c>
      <c r="H13" s="356">
        <v>9993</v>
      </c>
      <c r="I13" s="352">
        <v>1533</v>
      </c>
      <c r="J13" s="363">
        <v>8460</v>
      </c>
    </row>
    <row r="14" spans="1:13" s="15" customFormat="1" ht="15" customHeight="1">
      <c r="A14" s="344" t="s">
        <v>514</v>
      </c>
      <c r="B14" s="351">
        <v>488487</v>
      </c>
      <c r="C14" s="352">
        <v>62991</v>
      </c>
      <c r="D14" s="357">
        <v>425496</v>
      </c>
      <c r="E14" s="352">
        <v>478705</v>
      </c>
      <c r="F14" s="357">
        <v>61495</v>
      </c>
      <c r="G14" s="352">
        <v>417210</v>
      </c>
      <c r="H14" s="357">
        <v>9782</v>
      </c>
      <c r="I14" s="352">
        <v>1496</v>
      </c>
      <c r="J14" s="363">
        <v>8286</v>
      </c>
    </row>
    <row r="15" spans="1:13" s="15" customFormat="1" ht="15" customHeight="1">
      <c r="A15" s="345" t="s">
        <v>491</v>
      </c>
      <c r="B15" s="349">
        <v>494006</v>
      </c>
      <c r="C15" s="349">
        <v>67463</v>
      </c>
      <c r="D15" s="355">
        <v>426543</v>
      </c>
      <c r="E15" s="358">
        <v>484186</v>
      </c>
      <c r="F15" s="355">
        <v>65934</v>
      </c>
      <c r="G15" s="358">
        <v>418252</v>
      </c>
      <c r="H15" s="355">
        <v>9820</v>
      </c>
      <c r="I15" s="358">
        <v>1529</v>
      </c>
      <c r="J15" s="355">
        <v>8291</v>
      </c>
      <c r="K15" s="357"/>
    </row>
    <row r="16" spans="1:13" s="15" customFormat="1" ht="15" customHeight="1">
      <c r="A16" s="319"/>
    </row>
    <row r="17" spans="1:15" s="319" customFormat="1" ht="15" customHeight="1">
      <c r="A17" s="805" t="s">
        <v>293</v>
      </c>
      <c r="B17" s="801" t="s">
        <v>394</v>
      </c>
      <c r="C17" s="801"/>
      <c r="D17" s="801"/>
      <c r="E17" s="801"/>
      <c r="F17" s="801"/>
      <c r="G17" s="801"/>
      <c r="H17" s="801"/>
      <c r="I17" s="801"/>
      <c r="J17" s="801"/>
    </row>
    <row r="18" spans="1:15" s="319" customFormat="1" ht="15" customHeight="1">
      <c r="A18" s="806"/>
      <c r="B18" s="795" t="s">
        <v>103</v>
      </c>
      <c r="C18" s="796"/>
      <c r="D18" s="797"/>
      <c r="E18" s="795" t="s">
        <v>233</v>
      </c>
      <c r="F18" s="796"/>
      <c r="G18" s="797"/>
      <c r="H18" s="795" t="s">
        <v>116</v>
      </c>
      <c r="I18" s="796"/>
      <c r="J18" s="797"/>
    </row>
    <row r="19" spans="1:15" s="319" customFormat="1" ht="15" customHeight="1">
      <c r="A19" s="807"/>
      <c r="B19" s="350" t="s">
        <v>158</v>
      </c>
      <c r="C19" s="350" t="s">
        <v>260</v>
      </c>
      <c r="D19" s="350" t="s">
        <v>261</v>
      </c>
      <c r="E19" s="350" t="s">
        <v>158</v>
      </c>
      <c r="F19" s="350" t="s">
        <v>260</v>
      </c>
      <c r="G19" s="350" t="s">
        <v>261</v>
      </c>
      <c r="H19" s="350" t="s">
        <v>158</v>
      </c>
      <c r="I19" s="350" t="s">
        <v>260</v>
      </c>
      <c r="J19" s="350" t="s">
        <v>261</v>
      </c>
      <c r="K19" s="317"/>
      <c r="L19" s="317"/>
    </row>
    <row r="20" spans="1:15" s="15" customFormat="1" ht="15" customHeight="1">
      <c r="A20" s="343" t="s">
        <v>529</v>
      </c>
      <c r="B20" s="351">
        <v>113589</v>
      </c>
      <c r="C20" s="352">
        <v>2747</v>
      </c>
      <c r="D20" s="356">
        <v>110842</v>
      </c>
      <c r="E20" s="352">
        <v>112238</v>
      </c>
      <c r="F20" s="356">
        <v>2722</v>
      </c>
      <c r="G20" s="352">
        <v>109516</v>
      </c>
      <c r="H20" s="356">
        <v>1351</v>
      </c>
      <c r="I20" s="352">
        <v>25</v>
      </c>
      <c r="J20" s="363">
        <v>1326</v>
      </c>
    </row>
    <row r="21" spans="1:15" s="15" customFormat="1" ht="15" customHeight="1">
      <c r="A21" s="344" t="s">
        <v>514</v>
      </c>
      <c r="B21" s="351">
        <v>115010</v>
      </c>
      <c r="C21" s="352">
        <v>2615</v>
      </c>
      <c r="D21" s="357">
        <v>112395</v>
      </c>
      <c r="E21" s="352">
        <v>113563</v>
      </c>
      <c r="F21" s="357">
        <v>2584</v>
      </c>
      <c r="G21" s="352">
        <v>110979</v>
      </c>
      <c r="H21" s="357">
        <v>1447</v>
      </c>
      <c r="I21" s="352">
        <v>31</v>
      </c>
      <c r="J21" s="363">
        <v>1416</v>
      </c>
    </row>
    <row r="22" spans="1:15" s="15" customFormat="1" ht="15" customHeight="1">
      <c r="A22" s="345" t="s">
        <v>491</v>
      </c>
      <c r="B22" s="349">
        <v>117669</v>
      </c>
      <c r="C22" s="349">
        <v>2563</v>
      </c>
      <c r="D22" s="355">
        <v>115106</v>
      </c>
      <c r="E22" s="358">
        <v>116272</v>
      </c>
      <c r="F22" s="355">
        <v>2544</v>
      </c>
      <c r="G22" s="358">
        <v>113728</v>
      </c>
      <c r="H22" s="355">
        <v>1397</v>
      </c>
      <c r="I22" s="358">
        <v>19</v>
      </c>
      <c r="J22" s="355">
        <v>1378</v>
      </c>
    </row>
    <row r="23" spans="1:15" s="15" customFormat="1" ht="15" customHeight="1">
      <c r="A23" s="319"/>
      <c r="I23" s="367"/>
    </row>
    <row r="24" spans="1:15" s="319" customFormat="1" ht="15" customHeight="1">
      <c r="A24" s="805" t="s">
        <v>293</v>
      </c>
      <c r="B24" s="802" t="s">
        <v>395</v>
      </c>
      <c r="C24" s="803"/>
      <c r="D24" s="803"/>
      <c r="E24" s="803"/>
      <c r="F24" s="803"/>
      <c r="G24" s="803"/>
      <c r="H24" s="803"/>
      <c r="I24" s="803"/>
      <c r="J24" s="803"/>
      <c r="K24" s="803"/>
      <c r="L24" s="803"/>
      <c r="M24" s="803"/>
      <c r="N24" s="804"/>
    </row>
    <row r="25" spans="1:15" s="319" customFormat="1" ht="15" customHeight="1">
      <c r="A25" s="806"/>
      <c r="B25" s="795" t="s">
        <v>439</v>
      </c>
      <c r="C25" s="796"/>
      <c r="D25" s="796"/>
      <c r="E25" s="796"/>
      <c r="F25" s="797"/>
      <c r="G25" s="795" t="s">
        <v>233</v>
      </c>
      <c r="H25" s="796"/>
      <c r="I25" s="796"/>
      <c r="J25" s="797"/>
      <c r="K25" s="801" t="s">
        <v>116</v>
      </c>
      <c r="L25" s="801"/>
      <c r="M25" s="801"/>
      <c r="N25" s="801"/>
    </row>
    <row r="26" spans="1:15" s="319" customFormat="1" ht="30" customHeight="1">
      <c r="A26" s="807"/>
      <c r="B26" s="346" t="s">
        <v>158</v>
      </c>
      <c r="C26" s="353" t="s">
        <v>457</v>
      </c>
      <c r="D26" s="353" t="s">
        <v>34</v>
      </c>
      <c r="E26" s="359" t="s">
        <v>195</v>
      </c>
      <c r="F26" s="353" t="s">
        <v>509</v>
      </c>
      <c r="G26" s="353" t="s">
        <v>457</v>
      </c>
      <c r="H26" s="353" t="s">
        <v>34</v>
      </c>
      <c r="I26" s="359" t="s">
        <v>195</v>
      </c>
      <c r="J26" s="353" t="s">
        <v>509</v>
      </c>
      <c r="K26" s="353" t="s">
        <v>457</v>
      </c>
      <c r="L26" s="353" t="s">
        <v>34</v>
      </c>
      <c r="M26" s="359" t="s">
        <v>195</v>
      </c>
      <c r="N26" s="353" t="s">
        <v>509</v>
      </c>
    </row>
    <row r="27" spans="1:15" s="15" customFormat="1" ht="15" customHeight="1">
      <c r="A27" s="343" t="s">
        <v>529</v>
      </c>
      <c r="B27" s="351">
        <v>148225</v>
      </c>
      <c r="C27" s="352">
        <v>84880</v>
      </c>
      <c r="D27" s="356">
        <v>59669</v>
      </c>
      <c r="E27" s="352">
        <v>2626</v>
      </c>
      <c r="F27" s="352">
        <v>1202</v>
      </c>
      <c r="G27" s="352">
        <v>84384</v>
      </c>
      <c r="H27" s="356">
        <v>58802</v>
      </c>
      <c r="I27" s="352">
        <v>2582</v>
      </c>
      <c r="J27" s="363">
        <v>1193</v>
      </c>
      <c r="K27" s="356">
        <v>496</v>
      </c>
      <c r="L27" s="352">
        <v>867</v>
      </c>
      <c r="M27" s="370">
        <v>44</v>
      </c>
      <c r="N27" s="371">
        <v>9</v>
      </c>
    </row>
    <row r="28" spans="1:15" s="15" customFormat="1" ht="15" customHeight="1">
      <c r="A28" s="344" t="s">
        <v>514</v>
      </c>
      <c r="B28" s="351">
        <v>148470</v>
      </c>
      <c r="C28" s="352">
        <v>85443</v>
      </c>
      <c r="D28" s="357">
        <v>59469</v>
      </c>
      <c r="E28" s="352">
        <v>911</v>
      </c>
      <c r="F28" s="352">
        <v>2756</v>
      </c>
      <c r="G28" s="352">
        <v>84973</v>
      </c>
      <c r="H28" s="357">
        <v>58670</v>
      </c>
      <c r="I28" s="352">
        <v>896</v>
      </c>
      <c r="J28" s="363">
        <v>2734</v>
      </c>
      <c r="K28" s="357">
        <v>470</v>
      </c>
      <c r="L28" s="352">
        <v>799</v>
      </c>
      <c r="M28" s="351">
        <v>15</v>
      </c>
      <c r="N28" s="371">
        <v>22</v>
      </c>
    </row>
    <row r="29" spans="1:15" s="15" customFormat="1" ht="15" customHeight="1">
      <c r="A29" s="345" t="s">
        <v>491</v>
      </c>
      <c r="B29" s="349">
        <v>148521</v>
      </c>
      <c r="C29" s="349">
        <v>86137</v>
      </c>
      <c r="D29" s="355">
        <v>58399</v>
      </c>
      <c r="E29" s="358">
        <v>417</v>
      </c>
      <c r="F29" s="364">
        <v>3700</v>
      </c>
      <c r="G29" s="355">
        <v>85658</v>
      </c>
      <c r="H29" s="358">
        <v>57669</v>
      </c>
      <c r="I29" s="355">
        <v>410</v>
      </c>
      <c r="J29" s="368">
        <v>3640</v>
      </c>
      <c r="K29" s="358">
        <v>479</v>
      </c>
      <c r="L29" s="355">
        <v>729</v>
      </c>
      <c r="M29" s="355">
        <v>7</v>
      </c>
      <c r="N29" s="372">
        <v>60</v>
      </c>
      <c r="O29" s="357"/>
    </row>
    <row r="30" spans="1:15" s="319" customFormat="1" ht="13.5" customHeight="1">
      <c r="A30" s="319" t="s">
        <v>188</v>
      </c>
      <c r="F30" s="365"/>
    </row>
    <row r="31" spans="1:15" s="319" customFormat="1" ht="13.5" customHeight="1">
      <c r="A31" s="317" t="s">
        <v>433</v>
      </c>
      <c r="J31" s="369"/>
    </row>
    <row r="32" spans="1:15" s="319" customFormat="1" ht="13.5" customHeight="1">
      <c r="A32" s="319" t="s">
        <v>569</v>
      </c>
      <c r="J32" s="369"/>
    </row>
    <row r="33" spans="1:10" s="319" customFormat="1" ht="13.5" customHeight="1">
      <c r="A33" s="319" t="s">
        <v>570</v>
      </c>
      <c r="J33" s="369"/>
    </row>
    <row r="34" spans="1:10" s="319" customFormat="1" ht="13.5" customHeight="1">
      <c r="A34" s="317"/>
      <c r="J34" s="369"/>
    </row>
    <row r="35" spans="1:10" s="319" customFormat="1" ht="13.5" customHeight="1">
      <c r="A35" s="317"/>
      <c r="J35" s="369"/>
    </row>
    <row r="36" spans="1:10" s="319" customFormat="1" ht="13.5" customHeight="1">
      <c r="A36" s="317"/>
      <c r="J36" s="369"/>
    </row>
    <row r="37" spans="1:10" s="319" customFormat="1" ht="13.5" customHeight="1">
      <c r="J37" s="369"/>
    </row>
    <row r="38" spans="1:10" s="319" customFormat="1" ht="13.5" customHeight="1">
      <c r="J38" s="369"/>
    </row>
    <row r="39" spans="1:10" s="319" customFormat="1" ht="13.5" customHeight="1">
      <c r="J39" s="369"/>
    </row>
  </sheetData>
  <mergeCells count="26"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  <mergeCell ref="B17:J17"/>
    <mergeCell ref="B18:D18"/>
    <mergeCell ref="E18:G18"/>
    <mergeCell ref="H18:J18"/>
    <mergeCell ref="B24:N24"/>
    <mergeCell ref="B2:F2"/>
    <mergeCell ref="G2:M2"/>
    <mergeCell ref="C3:F3"/>
    <mergeCell ref="B10:J10"/>
    <mergeCell ref="B11:D11"/>
    <mergeCell ref="E11:G11"/>
    <mergeCell ref="H11:J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73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D49"/>
  <sheetViews>
    <sheetView showGridLines="0" zoomScaleSheetLayoutView="70" workbookViewId="0">
      <selection sqref="A1:M12"/>
    </sheetView>
  </sheetViews>
  <sheetFormatPr defaultRowHeight="13.5"/>
  <cols>
    <col min="1" max="1" width="32.625" style="373" customWidth="1"/>
    <col min="2" max="4" width="18.625" style="373" customWidth="1"/>
    <col min="5" max="5" width="9" style="373" customWidth="1"/>
    <col min="6" max="16384" width="9" style="373"/>
  </cols>
  <sheetData>
    <row r="1" spans="1:4" ht="20.100000000000001" customHeight="1">
      <c r="A1" s="118" t="s">
        <v>465</v>
      </c>
      <c r="B1" s="107"/>
      <c r="C1" s="107"/>
      <c r="D1" s="222" t="s">
        <v>0</v>
      </c>
    </row>
    <row r="2" spans="1:4" ht="27" customHeight="1">
      <c r="A2" s="198" t="s">
        <v>69</v>
      </c>
      <c r="B2" s="380" t="s">
        <v>419</v>
      </c>
      <c r="C2" s="380" t="s">
        <v>399</v>
      </c>
      <c r="D2" s="380" t="s">
        <v>279</v>
      </c>
    </row>
    <row r="3" spans="1:4" ht="27" customHeight="1">
      <c r="A3" s="374" t="s">
        <v>353</v>
      </c>
      <c r="B3" s="183">
        <v>1090.9166666666663</v>
      </c>
      <c r="C3" s="383">
        <v>1014.2500000000001</v>
      </c>
      <c r="D3" s="383">
        <v>939.16666666666663</v>
      </c>
    </row>
    <row r="4" spans="1:4" ht="27" customHeight="1">
      <c r="A4" s="375" t="s">
        <v>236</v>
      </c>
      <c r="B4" s="381">
        <v>273.83333333333326</v>
      </c>
      <c r="C4" s="384">
        <v>263.33333333333331</v>
      </c>
      <c r="D4" s="384">
        <v>246.41666666666666</v>
      </c>
    </row>
    <row r="5" spans="1:4" ht="27" customHeight="1">
      <c r="A5" s="376" t="s">
        <v>354</v>
      </c>
      <c r="B5" s="381">
        <v>10018.5</v>
      </c>
      <c r="C5" s="384">
        <v>10013</v>
      </c>
      <c r="D5" s="384">
        <v>9819.8333333333339</v>
      </c>
    </row>
    <row r="6" spans="1:4" ht="27" customHeight="1">
      <c r="A6" s="193" t="s">
        <v>355</v>
      </c>
      <c r="B6" s="381">
        <v>11383.25</v>
      </c>
      <c r="C6" s="384">
        <v>11291.833333333334</v>
      </c>
      <c r="D6" s="384">
        <v>11005.416666666668</v>
      </c>
    </row>
    <row r="7" spans="1:4" ht="27" customHeight="1">
      <c r="A7" s="376" t="s">
        <v>464</v>
      </c>
      <c r="B7" s="381">
        <v>26.916666666666668</v>
      </c>
      <c r="C7" s="384">
        <v>25.5</v>
      </c>
      <c r="D7" s="384">
        <v>30.833333333333332</v>
      </c>
    </row>
    <row r="8" spans="1:4" ht="27" customHeight="1">
      <c r="A8" s="377" t="s">
        <v>154</v>
      </c>
      <c r="B8" s="185">
        <v>11410.166666666661</v>
      </c>
      <c r="C8" s="257">
        <v>11312.25</v>
      </c>
      <c r="D8" s="257">
        <v>11036.250000000002</v>
      </c>
    </row>
    <row r="9" spans="1:4" ht="15" customHeight="1">
      <c r="A9" s="378" t="s">
        <v>291</v>
      </c>
      <c r="B9" s="382"/>
      <c r="C9" s="382"/>
      <c r="D9" s="382"/>
    </row>
    <row r="10" spans="1:4" ht="15" customHeight="1">
      <c r="A10" s="819" t="s">
        <v>305</v>
      </c>
      <c r="B10" s="819"/>
      <c r="C10" s="819"/>
      <c r="D10" s="819"/>
    </row>
    <row r="11" spans="1:4" ht="15.75" customHeight="1">
      <c r="A11" s="379"/>
      <c r="B11" s="379"/>
    </row>
    <row r="12" spans="1:4" ht="15.75" customHeight="1">
      <c r="A12" s="379"/>
      <c r="B12" s="379"/>
    </row>
    <row r="13" spans="1:4" ht="15.75" customHeight="1">
      <c r="A13" s="379"/>
      <c r="B13" s="379"/>
    </row>
    <row r="14" spans="1:4" ht="15.75" customHeight="1">
      <c r="A14" s="379"/>
      <c r="B14" s="379"/>
    </row>
    <row r="15" spans="1:4" ht="15.75" customHeight="1">
      <c r="A15" s="379"/>
      <c r="B15" s="379"/>
    </row>
    <row r="16" spans="1:4" ht="15.75" customHeight="1">
      <c r="A16" s="379"/>
      <c r="B16" s="379"/>
    </row>
    <row r="17" spans="1:2" ht="15.75" customHeight="1">
      <c r="A17" s="379"/>
      <c r="B17" s="379"/>
    </row>
    <row r="18" spans="1:2" ht="15.75" customHeight="1">
      <c r="A18" s="379"/>
      <c r="B18" s="379"/>
    </row>
    <row r="19" spans="1:2" ht="15.75" customHeight="1">
      <c r="A19" s="379"/>
      <c r="B19" s="379"/>
    </row>
    <row r="20" spans="1:2" ht="15.75" customHeight="1">
      <c r="A20" s="379"/>
      <c r="B20" s="379"/>
    </row>
    <row r="21" spans="1:2" ht="15.75" customHeight="1">
      <c r="A21" s="379"/>
      <c r="B21" s="379"/>
    </row>
    <row r="22" spans="1:2" ht="15.75" customHeight="1">
      <c r="A22" s="379"/>
      <c r="B22" s="379"/>
    </row>
    <row r="23" spans="1:2" ht="15.75" customHeight="1">
      <c r="A23" s="379"/>
      <c r="B23" s="379"/>
    </row>
    <row r="24" spans="1:2" ht="15.75" customHeight="1">
      <c r="A24" s="379"/>
      <c r="B24" s="379"/>
    </row>
    <row r="25" spans="1:2" ht="15.75" customHeight="1">
      <c r="A25" s="379"/>
      <c r="B25" s="379"/>
    </row>
    <row r="26" spans="1:2" ht="15.75" customHeight="1">
      <c r="A26" s="379"/>
      <c r="B26" s="379"/>
    </row>
    <row r="27" spans="1:2" ht="15.75" customHeight="1">
      <c r="A27" s="379"/>
      <c r="B27" s="379"/>
    </row>
    <row r="28" spans="1:2" ht="15.75" customHeight="1">
      <c r="A28" s="379"/>
      <c r="B28" s="379"/>
    </row>
    <row r="29" spans="1:2" ht="15.75" customHeight="1">
      <c r="A29" s="379"/>
      <c r="B29" s="379"/>
    </row>
    <row r="30" spans="1:2" ht="15.75" customHeight="1">
      <c r="A30" s="379"/>
      <c r="B30" s="379"/>
    </row>
    <row r="31" spans="1:2" ht="15.75" customHeight="1">
      <c r="A31" s="379"/>
      <c r="B31" s="379"/>
    </row>
    <row r="32" spans="1:2" ht="15.75" customHeight="1">
      <c r="A32" s="379"/>
      <c r="B32" s="379"/>
    </row>
    <row r="33" spans="1:2" ht="15.75" customHeight="1">
      <c r="A33" s="379"/>
      <c r="B33" s="379"/>
    </row>
    <row r="34" spans="1:2" ht="15.75" customHeight="1">
      <c r="A34" s="379"/>
      <c r="B34" s="379"/>
    </row>
    <row r="35" spans="1:2" ht="15.75" customHeight="1">
      <c r="A35" s="379"/>
      <c r="B35" s="379"/>
    </row>
    <row r="36" spans="1:2" ht="15.75" customHeight="1">
      <c r="A36" s="379"/>
      <c r="B36" s="379"/>
    </row>
    <row r="37" spans="1:2" ht="15.75" customHeight="1">
      <c r="A37" s="379"/>
      <c r="B37" s="379"/>
    </row>
    <row r="38" spans="1:2" ht="15.75" customHeight="1">
      <c r="A38" s="379"/>
      <c r="B38" s="379"/>
    </row>
    <row r="39" spans="1:2" ht="15.75" customHeight="1">
      <c r="A39" s="379"/>
      <c r="B39" s="379"/>
    </row>
    <row r="40" spans="1:2" ht="15.75" customHeight="1">
      <c r="A40" s="379"/>
      <c r="B40" s="379"/>
    </row>
    <row r="41" spans="1:2" ht="15.75" customHeight="1">
      <c r="A41" s="379"/>
      <c r="B41" s="379"/>
    </row>
    <row r="42" spans="1:2" ht="15.75" customHeight="1">
      <c r="A42" s="379"/>
      <c r="B42" s="379"/>
    </row>
    <row r="43" spans="1:2" ht="15.75" customHeight="1">
      <c r="A43" s="379"/>
      <c r="B43" s="379"/>
    </row>
    <row r="44" spans="1:2" ht="15.75" customHeight="1">
      <c r="A44" s="379"/>
      <c r="B44" s="379"/>
    </row>
    <row r="45" spans="1:2" ht="15.75" customHeight="1">
      <c r="A45" s="379"/>
      <c r="B45" s="379"/>
    </row>
    <row r="46" spans="1:2" ht="15.75" customHeight="1">
      <c r="A46" s="379"/>
      <c r="B46" s="379"/>
    </row>
    <row r="47" spans="1:2" ht="15.75" customHeight="1">
      <c r="A47" s="379"/>
      <c r="B47" s="379"/>
    </row>
    <row r="48" spans="1:2" ht="15.75" customHeight="1">
      <c r="A48" s="379"/>
      <c r="B48" s="379"/>
    </row>
    <row r="49" spans="1:1" ht="15.75" customHeight="1">
      <c r="A49" s="379"/>
    </row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E70"/>
  <sheetViews>
    <sheetView showGridLines="0" zoomScaleSheetLayoutView="70" workbookViewId="0">
      <selection sqref="A1:M12"/>
    </sheetView>
  </sheetViews>
  <sheetFormatPr defaultRowHeight="14.1" customHeight="1"/>
  <cols>
    <col min="1" max="1" width="16.625" style="373" customWidth="1"/>
    <col min="2" max="2" width="16.625" style="385" customWidth="1"/>
    <col min="3" max="5" width="18.625" style="373" customWidth="1"/>
    <col min="6" max="6" width="16.375" style="373" customWidth="1"/>
    <col min="7" max="7" width="12.25" style="373" customWidth="1"/>
    <col min="8" max="13" width="9" style="373" customWidth="1"/>
    <col min="14" max="14" width="9.125" style="373" bestFit="1" customWidth="1"/>
    <col min="15" max="255" width="9" style="373" customWidth="1"/>
    <col min="256" max="256" width="7.625" style="373" customWidth="1"/>
    <col min="257" max="257" width="9.625" style="373" customWidth="1"/>
    <col min="258" max="260" width="10.25" style="373" bestFit="1" customWidth="1"/>
    <col min="261" max="261" width="9" style="373" customWidth="1"/>
    <col min="262" max="262" width="4" style="373" customWidth="1"/>
    <col min="263" max="511" width="9" style="373" customWidth="1"/>
    <col min="512" max="512" width="7.625" style="373" customWidth="1"/>
    <col min="513" max="513" width="9.625" style="373" customWidth="1"/>
    <col min="514" max="516" width="10.25" style="373" bestFit="1" customWidth="1"/>
    <col min="517" max="517" width="9" style="373" customWidth="1"/>
    <col min="518" max="518" width="4" style="373" customWidth="1"/>
    <col min="519" max="767" width="9" style="373" customWidth="1"/>
    <col min="768" max="768" width="7.625" style="373" customWidth="1"/>
    <col min="769" max="769" width="9.625" style="373" customWidth="1"/>
    <col min="770" max="772" width="10.25" style="373" bestFit="1" customWidth="1"/>
    <col min="773" max="773" width="9" style="373" customWidth="1"/>
    <col min="774" max="774" width="4" style="373" customWidth="1"/>
    <col min="775" max="1023" width="9" style="373" customWidth="1"/>
    <col min="1024" max="1024" width="7.625" style="373" customWidth="1"/>
    <col min="1025" max="1025" width="9.625" style="373" customWidth="1"/>
    <col min="1026" max="1028" width="10.25" style="373" bestFit="1" customWidth="1"/>
    <col min="1029" max="1029" width="9" style="373" customWidth="1"/>
    <col min="1030" max="1030" width="4" style="373" customWidth="1"/>
    <col min="1031" max="1279" width="9" style="373" customWidth="1"/>
    <col min="1280" max="1280" width="7.625" style="373" customWidth="1"/>
    <col min="1281" max="1281" width="9.625" style="373" customWidth="1"/>
    <col min="1282" max="1284" width="10.25" style="373" bestFit="1" customWidth="1"/>
    <col min="1285" max="1285" width="9" style="373" customWidth="1"/>
    <col min="1286" max="1286" width="4" style="373" customWidth="1"/>
    <col min="1287" max="1535" width="9" style="373" customWidth="1"/>
    <col min="1536" max="1536" width="7.625" style="373" customWidth="1"/>
    <col min="1537" max="1537" width="9.625" style="373" customWidth="1"/>
    <col min="1538" max="1540" width="10.25" style="373" bestFit="1" customWidth="1"/>
    <col min="1541" max="1541" width="9" style="373" customWidth="1"/>
    <col min="1542" max="1542" width="4" style="373" customWidth="1"/>
    <col min="1543" max="1791" width="9" style="373" customWidth="1"/>
    <col min="1792" max="1792" width="7.625" style="373" customWidth="1"/>
    <col min="1793" max="1793" width="9.625" style="373" customWidth="1"/>
    <col min="1794" max="1796" width="10.25" style="373" bestFit="1" customWidth="1"/>
    <col min="1797" max="1797" width="9" style="373" customWidth="1"/>
    <col min="1798" max="1798" width="4" style="373" customWidth="1"/>
    <col min="1799" max="2047" width="9" style="373" customWidth="1"/>
    <col min="2048" max="2048" width="7.625" style="373" customWidth="1"/>
    <col min="2049" max="2049" width="9.625" style="373" customWidth="1"/>
    <col min="2050" max="2052" width="10.25" style="373" bestFit="1" customWidth="1"/>
    <col min="2053" max="2053" width="9" style="373" customWidth="1"/>
    <col min="2054" max="2054" width="4" style="373" customWidth="1"/>
    <col min="2055" max="2303" width="9" style="373" customWidth="1"/>
    <col min="2304" max="2304" width="7.625" style="373" customWidth="1"/>
    <col min="2305" max="2305" width="9.625" style="373" customWidth="1"/>
    <col min="2306" max="2308" width="10.25" style="373" bestFit="1" customWidth="1"/>
    <col min="2309" max="2309" width="9" style="373" customWidth="1"/>
    <col min="2310" max="2310" width="4" style="373" customWidth="1"/>
    <col min="2311" max="2559" width="9" style="373" customWidth="1"/>
    <col min="2560" max="2560" width="7.625" style="373" customWidth="1"/>
    <col min="2561" max="2561" width="9.625" style="373" customWidth="1"/>
    <col min="2562" max="2564" width="10.25" style="373" bestFit="1" customWidth="1"/>
    <col min="2565" max="2565" width="9" style="373" customWidth="1"/>
    <col min="2566" max="2566" width="4" style="373" customWidth="1"/>
    <col min="2567" max="2815" width="9" style="373" customWidth="1"/>
    <col min="2816" max="2816" width="7.625" style="373" customWidth="1"/>
    <col min="2817" max="2817" width="9.625" style="373" customWidth="1"/>
    <col min="2818" max="2820" width="10.25" style="373" bestFit="1" customWidth="1"/>
    <col min="2821" max="2821" width="9" style="373" customWidth="1"/>
    <col min="2822" max="2822" width="4" style="373" customWidth="1"/>
    <col min="2823" max="3071" width="9" style="373" customWidth="1"/>
    <col min="3072" max="3072" width="7.625" style="373" customWidth="1"/>
    <col min="3073" max="3073" width="9.625" style="373" customWidth="1"/>
    <col min="3074" max="3076" width="10.25" style="373" bestFit="1" customWidth="1"/>
    <col min="3077" max="3077" width="9" style="373" customWidth="1"/>
    <col min="3078" max="3078" width="4" style="373" customWidth="1"/>
    <col min="3079" max="3327" width="9" style="373" customWidth="1"/>
    <col min="3328" max="3328" width="7.625" style="373" customWidth="1"/>
    <col min="3329" max="3329" width="9.625" style="373" customWidth="1"/>
    <col min="3330" max="3332" width="10.25" style="373" bestFit="1" customWidth="1"/>
    <col min="3333" max="3333" width="9" style="373" customWidth="1"/>
    <col min="3334" max="3334" width="4" style="373" customWidth="1"/>
    <col min="3335" max="3583" width="9" style="373" customWidth="1"/>
    <col min="3584" max="3584" width="7.625" style="373" customWidth="1"/>
    <col min="3585" max="3585" width="9.625" style="373" customWidth="1"/>
    <col min="3586" max="3588" width="10.25" style="373" bestFit="1" customWidth="1"/>
    <col min="3589" max="3589" width="9" style="373" customWidth="1"/>
    <col min="3590" max="3590" width="4" style="373" customWidth="1"/>
    <col min="3591" max="3839" width="9" style="373" customWidth="1"/>
    <col min="3840" max="3840" width="7.625" style="373" customWidth="1"/>
    <col min="3841" max="3841" width="9.625" style="373" customWidth="1"/>
    <col min="3842" max="3844" width="10.25" style="373" bestFit="1" customWidth="1"/>
    <col min="3845" max="3845" width="9" style="373" customWidth="1"/>
    <col min="3846" max="3846" width="4" style="373" customWidth="1"/>
    <col min="3847" max="4095" width="9" style="373" customWidth="1"/>
    <col min="4096" max="4096" width="7.625" style="373" customWidth="1"/>
    <col min="4097" max="4097" width="9.625" style="373" customWidth="1"/>
    <col min="4098" max="4100" width="10.25" style="373" bestFit="1" customWidth="1"/>
    <col min="4101" max="4101" width="9" style="373" customWidth="1"/>
    <col min="4102" max="4102" width="4" style="373" customWidth="1"/>
    <col min="4103" max="4351" width="9" style="373" customWidth="1"/>
    <col min="4352" max="4352" width="7.625" style="373" customWidth="1"/>
    <col min="4353" max="4353" width="9.625" style="373" customWidth="1"/>
    <col min="4354" max="4356" width="10.25" style="373" bestFit="1" customWidth="1"/>
    <col min="4357" max="4357" width="9" style="373" customWidth="1"/>
    <col min="4358" max="4358" width="4" style="373" customWidth="1"/>
    <col min="4359" max="4607" width="9" style="373" customWidth="1"/>
    <col min="4608" max="4608" width="7.625" style="373" customWidth="1"/>
    <col min="4609" max="4609" width="9.625" style="373" customWidth="1"/>
    <col min="4610" max="4612" width="10.25" style="373" bestFit="1" customWidth="1"/>
    <col min="4613" max="4613" width="9" style="373" customWidth="1"/>
    <col min="4614" max="4614" width="4" style="373" customWidth="1"/>
    <col min="4615" max="4863" width="9" style="373" customWidth="1"/>
    <col min="4864" max="4864" width="7.625" style="373" customWidth="1"/>
    <col min="4865" max="4865" width="9.625" style="373" customWidth="1"/>
    <col min="4866" max="4868" width="10.25" style="373" bestFit="1" customWidth="1"/>
    <col min="4869" max="4869" width="9" style="373" customWidth="1"/>
    <col min="4870" max="4870" width="4" style="373" customWidth="1"/>
    <col min="4871" max="5119" width="9" style="373" customWidth="1"/>
    <col min="5120" max="5120" width="7.625" style="373" customWidth="1"/>
    <col min="5121" max="5121" width="9.625" style="373" customWidth="1"/>
    <col min="5122" max="5124" width="10.25" style="373" bestFit="1" customWidth="1"/>
    <col min="5125" max="5125" width="9" style="373" customWidth="1"/>
    <col min="5126" max="5126" width="4" style="373" customWidth="1"/>
    <col min="5127" max="5375" width="9" style="373" customWidth="1"/>
    <col min="5376" max="5376" width="7.625" style="373" customWidth="1"/>
    <col min="5377" max="5377" width="9.625" style="373" customWidth="1"/>
    <col min="5378" max="5380" width="10.25" style="373" bestFit="1" customWidth="1"/>
    <col min="5381" max="5381" width="9" style="373" customWidth="1"/>
    <col min="5382" max="5382" width="4" style="373" customWidth="1"/>
    <col min="5383" max="5631" width="9" style="373" customWidth="1"/>
    <col min="5632" max="5632" width="7.625" style="373" customWidth="1"/>
    <col min="5633" max="5633" width="9.625" style="373" customWidth="1"/>
    <col min="5634" max="5636" width="10.25" style="373" bestFit="1" customWidth="1"/>
    <col min="5637" max="5637" width="9" style="373" customWidth="1"/>
    <col min="5638" max="5638" width="4" style="373" customWidth="1"/>
    <col min="5639" max="5887" width="9" style="373" customWidth="1"/>
    <col min="5888" max="5888" width="7.625" style="373" customWidth="1"/>
    <col min="5889" max="5889" width="9.625" style="373" customWidth="1"/>
    <col min="5890" max="5892" width="10.25" style="373" bestFit="1" customWidth="1"/>
    <col min="5893" max="5893" width="9" style="373" customWidth="1"/>
    <col min="5894" max="5894" width="4" style="373" customWidth="1"/>
    <col min="5895" max="6143" width="9" style="373" customWidth="1"/>
    <col min="6144" max="6144" width="7.625" style="373" customWidth="1"/>
    <col min="6145" max="6145" width="9.625" style="373" customWidth="1"/>
    <col min="6146" max="6148" width="10.25" style="373" bestFit="1" customWidth="1"/>
    <col min="6149" max="6149" width="9" style="373" customWidth="1"/>
    <col min="6150" max="6150" width="4" style="373" customWidth="1"/>
    <col min="6151" max="6399" width="9" style="373" customWidth="1"/>
    <col min="6400" max="6400" width="7.625" style="373" customWidth="1"/>
    <col min="6401" max="6401" width="9.625" style="373" customWidth="1"/>
    <col min="6402" max="6404" width="10.25" style="373" bestFit="1" customWidth="1"/>
    <col min="6405" max="6405" width="9" style="373" customWidth="1"/>
    <col min="6406" max="6406" width="4" style="373" customWidth="1"/>
    <col min="6407" max="6655" width="9" style="373" customWidth="1"/>
    <col min="6656" max="6656" width="7.625" style="373" customWidth="1"/>
    <col min="6657" max="6657" width="9.625" style="373" customWidth="1"/>
    <col min="6658" max="6660" width="10.25" style="373" bestFit="1" customWidth="1"/>
    <col min="6661" max="6661" width="9" style="373" customWidth="1"/>
    <col min="6662" max="6662" width="4" style="373" customWidth="1"/>
    <col min="6663" max="6911" width="9" style="373" customWidth="1"/>
    <col min="6912" max="6912" width="7.625" style="373" customWidth="1"/>
    <col min="6913" max="6913" width="9.625" style="373" customWidth="1"/>
    <col min="6914" max="6916" width="10.25" style="373" bestFit="1" customWidth="1"/>
    <col min="6917" max="6917" width="9" style="373" customWidth="1"/>
    <col min="6918" max="6918" width="4" style="373" customWidth="1"/>
    <col min="6919" max="7167" width="9" style="373" customWidth="1"/>
    <col min="7168" max="7168" width="7.625" style="373" customWidth="1"/>
    <col min="7169" max="7169" width="9.625" style="373" customWidth="1"/>
    <col min="7170" max="7172" width="10.25" style="373" bestFit="1" customWidth="1"/>
    <col min="7173" max="7173" width="9" style="373" customWidth="1"/>
    <col min="7174" max="7174" width="4" style="373" customWidth="1"/>
    <col min="7175" max="7423" width="9" style="373" customWidth="1"/>
    <col min="7424" max="7424" width="7.625" style="373" customWidth="1"/>
    <col min="7425" max="7425" width="9.625" style="373" customWidth="1"/>
    <col min="7426" max="7428" width="10.25" style="373" bestFit="1" customWidth="1"/>
    <col min="7429" max="7429" width="9" style="373" customWidth="1"/>
    <col min="7430" max="7430" width="4" style="373" customWidth="1"/>
    <col min="7431" max="7679" width="9" style="373" customWidth="1"/>
    <col min="7680" max="7680" width="7.625" style="373" customWidth="1"/>
    <col min="7681" max="7681" width="9.625" style="373" customWidth="1"/>
    <col min="7682" max="7684" width="10.25" style="373" bestFit="1" customWidth="1"/>
    <col min="7685" max="7685" width="9" style="373" customWidth="1"/>
    <col min="7686" max="7686" width="4" style="373" customWidth="1"/>
    <col min="7687" max="7935" width="9" style="373" customWidth="1"/>
    <col min="7936" max="7936" width="7.625" style="373" customWidth="1"/>
    <col min="7937" max="7937" width="9.625" style="373" customWidth="1"/>
    <col min="7938" max="7940" width="10.25" style="373" bestFit="1" customWidth="1"/>
    <col min="7941" max="7941" width="9" style="373" customWidth="1"/>
    <col min="7942" max="7942" width="4" style="373" customWidth="1"/>
    <col min="7943" max="8191" width="9" style="373" customWidth="1"/>
    <col min="8192" max="8192" width="7.625" style="373" customWidth="1"/>
    <col min="8193" max="8193" width="9.625" style="373" customWidth="1"/>
    <col min="8194" max="8196" width="10.25" style="373" bestFit="1" customWidth="1"/>
    <col min="8197" max="8197" width="9" style="373" customWidth="1"/>
    <col min="8198" max="8198" width="4" style="373" customWidth="1"/>
    <col min="8199" max="8447" width="9" style="373" customWidth="1"/>
    <col min="8448" max="8448" width="7.625" style="373" customWidth="1"/>
    <col min="8449" max="8449" width="9.625" style="373" customWidth="1"/>
    <col min="8450" max="8452" width="10.25" style="373" bestFit="1" customWidth="1"/>
    <col min="8453" max="8453" width="9" style="373" customWidth="1"/>
    <col min="8454" max="8454" width="4" style="373" customWidth="1"/>
    <col min="8455" max="8703" width="9" style="373" customWidth="1"/>
    <col min="8704" max="8704" width="7.625" style="373" customWidth="1"/>
    <col min="8705" max="8705" width="9.625" style="373" customWidth="1"/>
    <col min="8706" max="8708" width="10.25" style="373" bestFit="1" customWidth="1"/>
    <col min="8709" max="8709" width="9" style="373" customWidth="1"/>
    <col min="8710" max="8710" width="4" style="373" customWidth="1"/>
    <col min="8711" max="8959" width="9" style="373" customWidth="1"/>
    <col min="8960" max="8960" width="7.625" style="373" customWidth="1"/>
    <col min="8961" max="8961" width="9.625" style="373" customWidth="1"/>
    <col min="8962" max="8964" width="10.25" style="373" bestFit="1" customWidth="1"/>
    <col min="8965" max="8965" width="9" style="373" customWidth="1"/>
    <col min="8966" max="8966" width="4" style="373" customWidth="1"/>
    <col min="8967" max="9215" width="9" style="373" customWidth="1"/>
    <col min="9216" max="9216" width="7.625" style="373" customWidth="1"/>
    <col min="9217" max="9217" width="9.625" style="373" customWidth="1"/>
    <col min="9218" max="9220" width="10.25" style="373" bestFit="1" customWidth="1"/>
    <col min="9221" max="9221" width="9" style="373" customWidth="1"/>
    <col min="9222" max="9222" width="4" style="373" customWidth="1"/>
    <col min="9223" max="9471" width="9" style="373" customWidth="1"/>
    <col min="9472" max="9472" width="7.625" style="373" customWidth="1"/>
    <col min="9473" max="9473" width="9.625" style="373" customWidth="1"/>
    <col min="9474" max="9476" width="10.25" style="373" bestFit="1" customWidth="1"/>
    <col min="9477" max="9477" width="9" style="373" customWidth="1"/>
    <col min="9478" max="9478" width="4" style="373" customWidth="1"/>
    <col min="9479" max="9727" width="9" style="373" customWidth="1"/>
    <col min="9728" max="9728" width="7.625" style="373" customWidth="1"/>
    <col min="9729" max="9729" width="9.625" style="373" customWidth="1"/>
    <col min="9730" max="9732" width="10.25" style="373" bestFit="1" customWidth="1"/>
    <col min="9733" max="9733" width="9" style="373" customWidth="1"/>
    <col min="9734" max="9734" width="4" style="373" customWidth="1"/>
    <col min="9735" max="9983" width="9" style="373" customWidth="1"/>
    <col min="9984" max="9984" width="7.625" style="373" customWidth="1"/>
    <col min="9985" max="9985" width="9.625" style="373" customWidth="1"/>
    <col min="9986" max="9988" width="10.25" style="373" bestFit="1" customWidth="1"/>
    <col min="9989" max="9989" width="9" style="373" customWidth="1"/>
    <col min="9990" max="9990" width="4" style="373" customWidth="1"/>
    <col min="9991" max="10239" width="9" style="373" customWidth="1"/>
    <col min="10240" max="10240" width="7.625" style="373" customWidth="1"/>
    <col min="10241" max="10241" width="9.625" style="373" customWidth="1"/>
    <col min="10242" max="10244" width="10.25" style="373" bestFit="1" customWidth="1"/>
    <col min="10245" max="10245" width="9" style="373" customWidth="1"/>
    <col min="10246" max="10246" width="4" style="373" customWidth="1"/>
    <col min="10247" max="10495" width="9" style="373" customWidth="1"/>
    <col min="10496" max="10496" width="7.625" style="373" customWidth="1"/>
    <col min="10497" max="10497" width="9.625" style="373" customWidth="1"/>
    <col min="10498" max="10500" width="10.25" style="373" bestFit="1" customWidth="1"/>
    <col min="10501" max="10501" width="9" style="373" customWidth="1"/>
    <col min="10502" max="10502" width="4" style="373" customWidth="1"/>
    <col min="10503" max="10751" width="9" style="373" customWidth="1"/>
    <col min="10752" max="10752" width="7.625" style="373" customWidth="1"/>
    <col min="10753" max="10753" width="9.625" style="373" customWidth="1"/>
    <col min="10754" max="10756" width="10.25" style="373" bestFit="1" customWidth="1"/>
    <col min="10757" max="10757" width="9" style="373" customWidth="1"/>
    <col min="10758" max="10758" width="4" style="373" customWidth="1"/>
    <col min="10759" max="11007" width="9" style="373" customWidth="1"/>
    <col min="11008" max="11008" width="7.625" style="373" customWidth="1"/>
    <col min="11009" max="11009" width="9.625" style="373" customWidth="1"/>
    <col min="11010" max="11012" width="10.25" style="373" bestFit="1" customWidth="1"/>
    <col min="11013" max="11013" width="9" style="373" customWidth="1"/>
    <col min="11014" max="11014" width="4" style="373" customWidth="1"/>
    <col min="11015" max="11263" width="9" style="373" customWidth="1"/>
    <col min="11264" max="11264" width="7.625" style="373" customWidth="1"/>
    <col min="11265" max="11265" width="9.625" style="373" customWidth="1"/>
    <col min="11266" max="11268" width="10.25" style="373" bestFit="1" customWidth="1"/>
    <col min="11269" max="11269" width="9" style="373" customWidth="1"/>
    <col min="11270" max="11270" width="4" style="373" customWidth="1"/>
    <col min="11271" max="11519" width="9" style="373" customWidth="1"/>
    <col min="11520" max="11520" width="7.625" style="373" customWidth="1"/>
    <col min="11521" max="11521" width="9.625" style="373" customWidth="1"/>
    <col min="11522" max="11524" width="10.25" style="373" bestFit="1" customWidth="1"/>
    <col min="11525" max="11525" width="9" style="373" customWidth="1"/>
    <col min="11526" max="11526" width="4" style="373" customWidth="1"/>
    <col min="11527" max="11775" width="9" style="373" customWidth="1"/>
    <col min="11776" max="11776" width="7.625" style="373" customWidth="1"/>
    <col min="11777" max="11777" width="9.625" style="373" customWidth="1"/>
    <col min="11778" max="11780" width="10.25" style="373" bestFit="1" customWidth="1"/>
    <col min="11781" max="11781" width="9" style="373" customWidth="1"/>
    <col min="11782" max="11782" width="4" style="373" customWidth="1"/>
    <col min="11783" max="12031" width="9" style="373" customWidth="1"/>
    <col min="12032" max="12032" width="7.625" style="373" customWidth="1"/>
    <col min="12033" max="12033" width="9.625" style="373" customWidth="1"/>
    <col min="12034" max="12036" width="10.25" style="373" bestFit="1" customWidth="1"/>
    <col min="12037" max="12037" width="9" style="373" customWidth="1"/>
    <col min="12038" max="12038" width="4" style="373" customWidth="1"/>
    <col min="12039" max="12287" width="9" style="373" customWidth="1"/>
    <col min="12288" max="12288" width="7.625" style="373" customWidth="1"/>
    <col min="12289" max="12289" width="9.625" style="373" customWidth="1"/>
    <col min="12290" max="12292" width="10.25" style="373" bestFit="1" customWidth="1"/>
    <col min="12293" max="12293" width="9" style="373" customWidth="1"/>
    <col min="12294" max="12294" width="4" style="373" customWidth="1"/>
    <col min="12295" max="12543" width="9" style="373" customWidth="1"/>
    <col min="12544" max="12544" width="7.625" style="373" customWidth="1"/>
    <col min="12545" max="12545" width="9.625" style="373" customWidth="1"/>
    <col min="12546" max="12548" width="10.25" style="373" bestFit="1" customWidth="1"/>
    <col min="12549" max="12549" width="9" style="373" customWidth="1"/>
    <col min="12550" max="12550" width="4" style="373" customWidth="1"/>
    <col min="12551" max="12799" width="9" style="373" customWidth="1"/>
    <col min="12800" max="12800" width="7.625" style="373" customWidth="1"/>
    <col min="12801" max="12801" width="9.625" style="373" customWidth="1"/>
    <col min="12802" max="12804" width="10.25" style="373" bestFit="1" customWidth="1"/>
    <col min="12805" max="12805" width="9" style="373" customWidth="1"/>
    <col min="12806" max="12806" width="4" style="373" customWidth="1"/>
    <col min="12807" max="13055" width="9" style="373" customWidth="1"/>
    <col min="13056" max="13056" width="7.625" style="373" customWidth="1"/>
    <col min="13057" max="13057" width="9.625" style="373" customWidth="1"/>
    <col min="13058" max="13060" width="10.25" style="373" bestFit="1" customWidth="1"/>
    <col min="13061" max="13061" width="9" style="373" customWidth="1"/>
    <col min="13062" max="13062" width="4" style="373" customWidth="1"/>
    <col min="13063" max="13311" width="9" style="373" customWidth="1"/>
    <col min="13312" max="13312" width="7.625" style="373" customWidth="1"/>
    <col min="13313" max="13313" width="9.625" style="373" customWidth="1"/>
    <col min="13314" max="13316" width="10.25" style="373" bestFit="1" customWidth="1"/>
    <col min="13317" max="13317" width="9" style="373" customWidth="1"/>
    <col min="13318" max="13318" width="4" style="373" customWidth="1"/>
    <col min="13319" max="13567" width="9" style="373" customWidth="1"/>
    <col min="13568" max="13568" width="7.625" style="373" customWidth="1"/>
    <col min="13569" max="13569" width="9.625" style="373" customWidth="1"/>
    <col min="13570" max="13572" width="10.25" style="373" bestFit="1" customWidth="1"/>
    <col min="13573" max="13573" width="9" style="373" customWidth="1"/>
    <col min="13574" max="13574" width="4" style="373" customWidth="1"/>
    <col min="13575" max="13823" width="9" style="373" customWidth="1"/>
    <col min="13824" max="13824" width="7.625" style="373" customWidth="1"/>
    <col min="13825" max="13825" width="9.625" style="373" customWidth="1"/>
    <col min="13826" max="13828" width="10.25" style="373" bestFit="1" customWidth="1"/>
    <col min="13829" max="13829" width="9" style="373" customWidth="1"/>
    <col min="13830" max="13830" width="4" style="373" customWidth="1"/>
    <col min="13831" max="14079" width="9" style="373" customWidth="1"/>
    <col min="14080" max="14080" width="7.625" style="373" customWidth="1"/>
    <col min="14081" max="14081" width="9.625" style="373" customWidth="1"/>
    <col min="14082" max="14084" width="10.25" style="373" bestFit="1" customWidth="1"/>
    <col min="14085" max="14085" width="9" style="373" customWidth="1"/>
    <col min="14086" max="14086" width="4" style="373" customWidth="1"/>
    <col min="14087" max="14335" width="9" style="373" customWidth="1"/>
    <col min="14336" max="14336" width="7.625" style="373" customWidth="1"/>
    <col min="14337" max="14337" width="9.625" style="373" customWidth="1"/>
    <col min="14338" max="14340" width="10.25" style="373" bestFit="1" customWidth="1"/>
    <col min="14341" max="14341" width="9" style="373" customWidth="1"/>
    <col min="14342" max="14342" width="4" style="373" customWidth="1"/>
    <col min="14343" max="14591" width="9" style="373" customWidth="1"/>
    <col min="14592" max="14592" width="7.625" style="373" customWidth="1"/>
    <col min="14593" max="14593" width="9.625" style="373" customWidth="1"/>
    <col min="14594" max="14596" width="10.25" style="373" bestFit="1" customWidth="1"/>
    <col min="14597" max="14597" width="9" style="373" customWidth="1"/>
    <col min="14598" max="14598" width="4" style="373" customWidth="1"/>
    <col min="14599" max="14847" width="9" style="373" customWidth="1"/>
    <col min="14848" max="14848" width="7.625" style="373" customWidth="1"/>
    <col min="14849" max="14849" width="9.625" style="373" customWidth="1"/>
    <col min="14850" max="14852" width="10.25" style="373" bestFit="1" customWidth="1"/>
    <col min="14853" max="14853" width="9" style="373" customWidth="1"/>
    <col min="14854" max="14854" width="4" style="373" customWidth="1"/>
    <col min="14855" max="15103" width="9" style="373" customWidth="1"/>
    <col min="15104" max="15104" width="7.625" style="373" customWidth="1"/>
    <col min="15105" max="15105" width="9.625" style="373" customWidth="1"/>
    <col min="15106" max="15108" width="10.25" style="373" bestFit="1" customWidth="1"/>
    <col min="15109" max="15109" width="9" style="373" customWidth="1"/>
    <col min="15110" max="15110" width="4" style="373" customWidth="1"/>
    <col min="15111" max="15359" width="9" style="373" customWidth="1"/>
    <col min="15360" max="15360" width="7.625" style="373" customWidth="1"/>
    <col min="15361" max="15361" width="9.625" style="373" customWidth="1"/>
    <col min="15362" max="15364" width="10.25" style="373" bestFit="1" customWidth="1"/>
    <col min="15365" max="15365" width="9" style="373" customWidth="1"/>
    <col min="15366" max="15366" width="4" style="373" customWidth="1"/>
    <col min="15367" max="15615" width="9" style="373" customWidth="1"/>
    <col min="15616" max="15616" width="7.625" style="373" customWidth="1"/>
    <col min="15617" max="15617" width="9.625" style="373" customWidth="1"/>
    <col min="15618" max="15620" width="10.25" style="373" bestFit="1" customWidth="1"/>
    <col min="15621" max="15621" width="9" style="373" customWidth="1"/>
    <col min="15622" max="15622" width="4" style="373" customWidth="1"/>
    <col min="15623" max="15871" width="9" style="373" customWidth="1"/>
    <col min="15872" max="15872" width="7.625" style="373" customWidth="1"/>
    <col min="15873" max="15873" width="9.625" style="373" customWidth="1"/>
    <col min="15874" max="15876" width="10.25" style="373" bestFit="1" customWidth="1"/>
    <col min="15877" max="15877" width="9" style="373" customWidth="1"/>
    <col min="15878" max="15878" width="4" style="373" customWidth="1"/>
    <col min="15879" max="16127" width="9" style="373" customWidth="1"/>
    <col min="16128" max="16128" width="7.625" style="373" customWidth="1"/>
    <col min="16129" max="16129" width="9.625" style="373" customWidth="1"/>
    <col min="16130" max="16132" width="10.25" style="373" bestFit="1" customWidth="1"/>
    <col min="16133" max="16133" width="9" style="373" customWidth="1"/>
    <col min="16134" max="16134" width="4" style="373" customWidth="1"/>
    <col min="16135" max="16384" width="9" style="373" customWidth="1"/>
  </cols>
  <sheetData>
    <row r="1" spans="1:5" ht="20.100000000000001" customHeight="1">
      <c r="A1" s="386" t="s">
        <v>467</v>
      </c>
      <c r="B1" s="392"/>
    </row>
    <row r="2" spans="1:5" ht="20.100000000000001" customHeight="1">
      <c r="A2" s="820" t="s">
        <v>265</v>
      </c>
      <c r="B2" s="821"/>
      <c r="C2" s="397" t="s">
        <v>419</v>
      </c>
      <c r="D2" s="397" t="s">
        <v>399</v>
      </c>
      <c r="E2" s="397" t="s">
        <v>279</v>
      </c>
    </row>
    <row r="3" spans="1:5" ht="20.100000000000001" customHeight="1">
      <c r="A3" s="825" t="s">
        <v>249</v>
      </c>
      <c r="B3" s="393" t="s">
        <v>139</v>
      </c>
      <c r="C3" s="398">
        <v>1798944</v>
      </c>
      <c r="D3" s="398">
        <v>1769138</v>
      </c>
      <c r="E3" s="402">
        <v>1675819</v>
      </c>
    </row>
    <row r="4" spans="1:5" ht="20.100000000000001" customHeight="1">
      <c r="A4" s="826"/>
      <c r="B4" s="394" t="s">
        <v>10</v>
      </c>
      <c r="C4" s="399">
        <v>552072</v>
      </c>
      <c r="D4" s="399">
        <v>530758</v>
      </c>
      <c r="E4" s="403">
        <v>500890</v>
      </c>
    </row>
    <row r="5" spans="1:5" ht="20.100000000000001" customHeight="1">
      <c r="A5" s="826"/>
      <c r="B5" s="394" t="s">
        <v>13</v>
      </c>
      <c r="C5" s="399">
        <v>189587</v>
      </c>
      <c r="D5" s="399">
        <v>188941</v>
      </c>
      <c r="E5" s="403">
        <v>188605</v>
      </c>
    </row>
    <row r="6" spans="1:5" ht="20.100000000000001" customHeight="1">
      <c r="A6" s="826"/>
      <c r="B6" s="394" t="s">
        <v>3</v>
      </c>
      <c r="C6" s="399">
        <v>5209</v>
      </c>
      <c r="D6" s="399">
        <v>4246</v>
      </c>
      <c r="E6" s="403">
        <v>4180</v>
      </c>
    </row>
    <row r="7" spans="1:5" ht="20.100000000000001" customHeight="1">
      <c r="A7" s="826"/>
      <c r="B7" s="394" t="s">
        <v>16</v>
      </c>
      <c r="C7" s="399">
        <v>53226</v>
      </c>
      <c r="D7" s="399">
        <v>51383</v>
      </c>
      <c r="E7" s="403">
        <v>48182</v>
      </c>
    </row>
    <row r="8" spans="1:5" ht="20.100000000000001" customHeight="1">
      <c r="A8" s="826"/>
      <c r="B8" s="394" t="s">
        <v>5</v>
      </c>
      <c r="C8" s="399">
        <v>939863</v>
      </c>
      <c r="D8" s="399">
        <v>933628</v>
      </c>
      <c r="E8" s="403">
        <v>875252</v>
      </c>
    </row>
    <row r="9" spans="1:5" ht="20.100000000000001" customHeight="1">
      <c r="A9" s="826"/>
      <c r="B9" s="394" t="s">
        <v>21</v>
      </c>
      <c r="C9" s="399">
        <v>6</v>
      </c>
      <c r="D9" s="399">
        <v>42</v>
      </c>
      <c r="E9" s="403">
        <v>47</v>
      </c>
    </row>
    <row r="10" spans="1:5" ht="20.100000000000001" customHeight="1">
      <c r="A10" s="826"/>
      <c r="B10" s="394" t="s">
        <v>30</v>
      </c>
      <c r="C10" s="399">
        <v>4206</v>
      </c>
      <c r="D10" s="399">
        <v>3858</v>
      </c>
      <c r="E10" s="403">
        <v>3105</v>
      </c>
    </row>
    <row r="11" spans="1:5" ht="20.100000000000001" customHeight="1">
      <c r="A11" s="826"/>
      <c r="B11" s="394" t="s">
        <v>11</v>
      </c>
      <c r="C11" s="399">
        <v>2487</v>
      </c>
      <c r="D11" s="399">
        <v>3100</v>
      </c>
      <c r="E11" s="403">
        <v>3160</v>
      </c>
    </row>
    <row r="12" spans="1:5" ht="20.100000000000001" customHeight="1">
      <c r="A12" s="827"/>
      <c r="B12" s="395" t="s">
        <v>215</v>
      </c>
      <c r="C12" s="400">
        <v>52288</v>
      </c>
      <c r="D12" s="400">
        <v>53182</v>
      </c>
      <c r="E12" s="404">
        <v>52398</v>
      </c>
    </row>
    <row r="13" spans="1:5" ht="20.100000000000001" customHeight="1">
      <c r="A13" s="822" t="s">
        <v>466</v>
      </c>
      <c r="B13" s="394" t="s">
        <v>10</v>
      </c>
      <c r="C13" s="399">
        <v>44389.452359799987</v>
      </c>
      <c r="D13" s="399">
        <v>43589.631961126506</v>
      </c>
      <c r="E13" s="403">
        <v>42916.2605814817</v>
      </c>
    </row>
    <row r="14" spans="1:5" ht="20.100000000000001" customHeight="1">
      <c r="A14" s="823"/>
      <c r="B14" s="394" t="s">
        <v>13</v>
      </c>
      <c r="C14" s="399">
        <v>21306.705439400001</v>
      </c>
      <c r="D14" s="399">
        <v>21560.842142300156</v>
      </c>
      <c r="E14" s="403">
        <v>21979.828532582309</v>
      </c>
    </row>
    <row r="15" spans="1:5" ht="20.100000000000001" customHeight="1">
      <c r="A15" s="823"/>
      <c r="B15" s="394" t="s">
        <v>3</v>
      </c>
      <c r="C15" s="399">
        <v>10717.164608999998</v>
      </c>
      <c r="D15" s="399">
        <v>9594.4939736346496</v>
      </c>
      <c r="E15" s="403">
        <v>10759.422136422138</v>
      </c>
    </row>
    <row r="16" spans="1:5" ht="20.100000000000001" customHeight="1">
      <c r="A16" s="823"/>
      <c r="B16" s="394" t="s">
        <v>16</v>
      </c>
      <c r="C16" s="399">
        <v>15935.798502899996</v>
      </c>
      <c r="D16" s="399">
        <v>15217.366963646686</v>
      </c>
      <c r="E16" s="403">
        <v>14780.869289567194</v>
      </c>
    </row>
    <row r="17" spans="1:5" ht="20.100000000000001" customHeight="1">
      <c r="A17" s="824"/>
      <c r="B17" s="395" t="s">
        <v>5</v>
      </c>
      <c r="C17" s="400">
        <v>77050.595917299972</v>
      </c>
      <c r="D17" s="400">
        <v>77364.433884611411</v>
      </c>
      <c r="E17" s="404">
        <v>75354.211555294081</v>
      </c>
    </row>
    <row r="18" spans="1:5" ht="15" customHeight="1">
      <c r="A18" s="390" t="s">
        <v>291</v>
      </c>
      <c r="B18" s="396"/>
      <c r="C18" s="401"/>
      <c r="D18" s="401"/>
      <c r="E18" s="405"/>
    </row>
    <row r="19" spans="1:5" ht="15" customHeight="1">
      <c r="A19" s="391" t="s">
        <v>443</v>
      </c>
      <c r="B19" s="392"/>
      <c r="E19" s="379"/>
    </row>
    <row r="20" spans="1:5" ht="15" customHeight="1">
      <c r="A20" s="391" t="s">
        <v>2</v>
      </c>
      <c r="B20" s="392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ht="18" customHeight="1">
      <c r="B30" s="373"/>
    </row>
    <row r="31" spans="1:5" ht="18" customHeight="1">
      <c r="B31" s="373"/>
    </row>
    <row r="32" spans="1:5" ht="18" customHeight="1">
      <c r="B32" s="373"/>
    </row>
    <row r="33" s="373" customFormat="1" ht="18" customHeight="1"/>
    <row r="34" s="373" customFormat="1" ht="18" customHeight="1"/>
    <row r="35" s="373" customFormat="1" ht="18" customHeight="1"/>
    <row r="36" s="373" customFormat="1" ht="18" customHeight="1"/>
    <row r="37" s="373" customFormat="1" ht="18" customHeight="1"/>
    <row r="38" s="373" customFormat="1" ht="18" customHeight="1"/>
    <row r="39" s="373" customFormat="1" ht="18" customHeight="1"/>
    <row r="40" s="373" customFormat="1" ht="18" customHeight="1"/>
    <row r="41" s="373" customFormat="1" ht="18" customHeight="1"/>
    <row r="42" s="373" customFormat="1" ht="18" customHeight="1"/>
    <row r="43" s="373" customFormat="1" ht="18" customHeight="1"/>
    <row r="44" s="373" customFormat="1" ht="18" customHeight="1"/>
    <row r="45" s="373" customFormat="1" ht="18" customHeight="1"/>
    <row r="46" s="373" customFormat="1" ht="18" customHeight="1"/>
    <row r="47" s="373" customFormat="1" ht="18" customHeight="1"/>
    <row r="48" s="373" customFormat="1" ht="18" customHeight="1"/>
    <row r="49" s="373" customFormat="1" ht="18" customHeight="1"/>
    <row r="50" s="373" customFormat="1" ht="18" customHeight="1"/>
    <row r="51" s="373" customFormat="1" ht="18" customHeight="1"/>
    <row r="52" s="373" customFormat="1" ht="18" customHeight="1"/>
    <row r="53" s="373" customFormat="1" ht="18" customHeight="1"/>
    <row r="54" s="373" customFormat="1" ht="18" customHeight="1"/>
    <row r="55" s="373" customFormat="1" ht="18" customHeight="1"/>
    <row r="56" s="373" customFormat="1" ht="18" customHeight="1"/>
    <row r="57" s="373" customFormat="1" ht="18" customHeight="1"/>
    <row r="58" s="373" customFormat="1" ht="18" customHeight="1"/>
    <row r="59" s="373" customFormat="1" ht="18" customHeight="1"/>
    <row r="60" s="373" customFormat="1" ht="18" customHeight="1"/>
    <row r="61" s="373" customFormat="1" ht="18" customHeight="1"/>
    <row r="62" s="373" customFormat="1" ht="18" customHeight="1"/>
    <row r="63" s="373" customFormat="1" ht="18" customHeight="1"/>
    <row r="64" s="373" customFormat="1" ht="18" customHeight="1"/>
    <row r="65" s="373" customFormat="1" ht="18" customHeight="1"/>
    <row r="66" s="373" customFormat="1" ht="18" customHeight="1"/>
    <row r="67" s="373" customFormat="1" ht="18" customHeight="1"/>
    <row r="68" s="373" customFormat="1" ht="18" customHeight="1"/>
    <row r="69" s="373" customFormat="1" ht="18" customHeight="1"/>
    <row r="70" s="373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O33"/>
  <sheetViews>
    <sheetView showGridLines="0" zoomScaleSheetLayoutView="50" workbookViewId="0">
      <selection sqref="A1:M12"/>
    </sheetView>
  </sheetViews>
  <sheetFormatPr defaultRowHeight="15.75" customHeight="1"/>
  <cols>
    <col min="1" max="1" width="10.625" style="373" customWidth="1"/>
    <col min="2" max="2" width="9.625" style="373" customWidth="1"/>
    <col min="3" max="13" width="8.625" style="373" customWidth="1"/>
    <col min="14" max="15" width="9.625" style="373" customWidth="1"/>
    <col min="16" max="16" width="9" style="373" customWidth="1"/>
    <col min="17" max="16384" width="9" style="373"/>
  </cols>
  <sheetData>
    <row r="1" spans="1:15" ht="20.100000000000001" customHeight="1">
      <c r="A1" s="407" t="s">
        <v>186</v>
      </c>
      <c r="B1" s="416"/>
      <c r="C1" s="416"/>
      <c r="D1" s="430"/>
      <c r="E1" s="430"/>
      <c r="F1" s="430"/>
      <c r="G1" s="430"/>
      <c r="H1" s="430"/>
      <c r="I1" s="430"/>
    </row>
    <row r="2" spans="1:15" ht="15" customHeight="1">
      <c r="A2" s="831" t="s">
        <v>405</v>
      </c>
      <c r="B2" s="831" t="s">
        <v>282</v>
      </c>
      <c r="C2" s="831" t="s">
        <v>258</v>
      </c>
      <c r="D2" s="831" t="s">
        <v>391</v>
      </c>
      <c r="E2" s="432" t="s">
        <v>8</v>
      </c>
      <c r="F2" s="828" t="s">
        <v>390</v>
      </c>
      <c r="G2" s="829"/>
      <c r="H2" s="829"/>
      <c r="I2" s="829"/>
      <c r="J2" s="829"/>
      <c r="K2" s="829"/>
      <c r="L2" s="829"/>
      <c r="M2" s="830"/>
      <c r="N2" s="828" t="s">
        <v>36</v>
      </c>
      <c r="O2" s="830"/>
    </row>
    <row r="3" spans="1:15" ht="30" customHeight="1">
      <c r="A3" s="832"/>
      <c r="B3" s="834"/>
      <c r="C3" s="832"/>
      <c r="D3" s="832"/>
      <c r="E3" s="408" t="s">
        <v>326</v>
      </c>
      <c r="F3" s="835" t="s">
        <v>10</v>
      </c>
      <c r="G3" s="835" t="s">
        <v>13</v>
      </c>
      <c r="H3" s="835" t="s">
        <v>3</v>
      </c>
      <c r="I3" s="835" t="s">
        <v>16</v>
      </c>
      <c r="J3" s="835" t="s">
        <v>5</v>
      </c>
      <c r="K3" s="835" t="s">
        <v>21</v>
      </c>
      <c r="L3" s="835" t="s">
        <v>30</v>
      </c>
      <c r="M3" s="831" t="s">
        <v>11</v>
      </c>
      <c r="N3" s="409" t="s">
        <v>247</v>
      </c>
      <c r="O3" s="408" t="s">
        <v>366</v>
      </c>
    </row>
    <row r="4" spans="1:15" ht="15" customHeight="1">
      <c r="A4" s="833"/>
      <c r="B4" s="418" t="s">
        <v>343</v>
      </c>
      <c r="C4" s="418" t="s">
        <v>400</v>
      </c>
      <c r="D4" s="418" t="s">
        <v>343</v>
      </c>
      <c r="E4" s="418" t="s">
        <v>81</v>
      </c>
      <c r="F4" s="836"/>
      <c r="G4" s="836"/>
      <c r="H4" s="836"/>
      <c r="I4" s="836"/>
      <c r="J4" s="836"/>
      <c r="K4" s="836"/>
      <c r="L4" s="836"/>
      <c r="M4" s="833"/>
      <c r="N4" s="418" t="s">
        <v>55</v>
      </c>
      <c r="O4" s="418" t="s">
        <v>269</v>
      </c>
    </row>
    <row r="5" spans="1:15" ht="15" customHeight="1">
      <c r="A5" s="409" t="s">
        <v>419</v>
      </c>
      <c r="B5" s="419">
        <v>980684</v>
      </c>
      <c r="C5" s="424">
        <v>11410.166666666668</v>
      </c>
      <c r="D5" s="424">
        <v>14461.416666666661</v>
      </c>
      <c r="E5" s="433">
        <v>14.746255334711963</v>
      </c>
      <c r="F5" s="424">
        <v>12436.666666666661</v>
      </c>
      <c r="G5" s="424">
        <v>8898.4166666666588</v>
      </c>
      <c r="H5" s="424">
        <v>485.91666666666669</v>
      </c>
      <c r="I5" s="424">
        <v>3339.75</v>
      </c>
      <c r="J5" s="424">
        <v>12197.833333333334</v>
      </c>
      <c r="K5" s="440">
        <v>0.25</v>
      </c>
      <c r="L5" s="424">
        <v>269.75</v>
      </c>
      <c r="M5" s="424">
        <v>12.166666666666668</v>
      </c>
      <c r="N5" s="424">
        <v>1798944</v>
      </c>
      <c r="O5" s="444">
        <v>124396.06785296508</v>
      </c>
    </row>
    <row r="6" spans="1:15" ht="15" customHeight="1">
      <c r="A6" s="409" t="s">
        <v>399</v>
      </c>
      <c r="B6" s="419">
        <v>965927</v>
      </c>
      <c r="C6" s="425">
        <v>11312.25</v>
      </c>
      <c r="D6" s="425">
        <v>14201.083333333334</v>
      </c>
      <c r="E6" s="434">
        <v>14.702025446367411</v>
      </c>
      <c r="F6" s="425">
        <v>12176.250000000002</v>
      </c>
      <c r="G6" s="425">
        <v>8763.1666666666661</v>
      </c>
      <c r="H6" s="425">
        <v>442.50000000000006</v>
      </c>
      <c r="I6" s="425">
        <v>3376.583333333333</v>
      </c>
      <c r="J6" s="425">
        <v>12067.916666666666</v>
      </c>
      <c r="K6" s="441">
        <v>0.5</v>
      </c>
      <c r="L6" s="425">
        <v>247.33333333333337</v>
      </c>
      <c r="M6" s="425">
        <v>14.249999999999996</v>
      </c>
      <c r="N6" s="425">
        <v>1769135</v>
      </c>
      <c r="O6" s="444">
        <v>124577.56249816621</v>
      </c>
    </row>
    <row r="7" spans="1:15" ht="15" customHeight="1">
      <c r="A7" s="410" t="s">
        <v>279</v>
      </c>
      <c r="B7" s="420">
        <v>952005</v>
      </c>
      <c r="C7" s="426">
        <v>11036.250000000002</v>
      </c>
      <c r="D7" s="426">
        <v>13717.25</v>
      </c>
      <c r="E7" s="435">
        <v>14.408800373947615</v>
      </c>
      <c r="F7" s="426">
        <v>11671.333333333332</v>
      </c>
      <c r="G7" s="426">
        <v>8580.8333333333321</v>
      </c>
      <c r="H7" s="426">
        <v>388.49999999999994</v>
      </c>
      <c r="I7" s="426">
        <v>3259.7500000000005</v>
      </c>
      <c r="J7" s="426">
        <v>11615.166666666666</v>
      </c>
      <c r="K7" s="442">
        <v>0.25</v>
      </c>
      <c r="L7" s="426">
        <v>211</v>
      </c>
      <c r="M7" s="426">
        <v>15.33333333333333</v>
      </c>
      <c r="N7" s="426">
        <v>1675820</v>
      </c>
      <c r="O7" s="445">
        <v>122168.72148207549</v>
      </c>
    </row>
    <row r="8" spans="1:15" ht="15" customHeight="1">
      <c r="A8" s="411" t="s">
        <v>359</v>
      </c>
      <c r="B8" s="421">
        <v>304031</v>
      </c>
      <c r="C8" s="427">
        <v>4293</v>
      </c>
      <c r="D8" s="427">
        <v>5288</v>
      </c>
      <c r="E8" s="436">
        <v>17.399999999999999</v>
      </c>
      <c r="F8" s="427">
        <v>4521</v>
      </c>
      <c r="G8" s="427">
        <v>4046</v>
      </c>
      <c r="H8" s="427">
        <v>171</v>
      </c>
      <c r="I8" s="427">
        <v>1077</v>
      </c>
      <c r="J8" s="427">
        <v>4531</v>
      </c>
      <c r="K8" s="424">
        <v>0</v>
      </c>
      <c r="L8" s="427">
        <v>87</v>
      </c>
      <c r="M8" s="427">
        <v>7</v>
      </c>
      <c r="N8" s="427">
        <v>711576</v>
      </c>
      <c r="O8" s="446">
        <v>134574.8320751446</v>
      </c>
    </row>
    <row r="9" spans="1:15" ht="15" customHeight="1">
      <c r="A9" s="411" t="s">
        <v>403</v>
      </c>
      <c r="B9" s="421">
        <v>49952</v>
      </c>
      <c r="C9" s="427">
        <v>782</v>
      </c>
      <c r="D9" s="427">
        <v>1006</v>
      </c>
      <c r="E9" s="436">
        <v>20.100000000000001</v>
      </c>
      <c r="F9" s="427">
        <v>900</v>
      </c>
      <c r="G9" s="427">
        <v>667</v>
      </c>
      <c r="H9" s="427">
        <v>46</v>
      </c>
      <c r="I9" s="427">
        <v>208</v>
      </c>
      <c r="J9" s="427">
        <v>791</v>
      </c>
      <c r="K9" s="424">
        <v>0</v>
      </c>
      <c r="L9" s="427">
        <v>13</v>
      </c>
      <c r="M9" s="427">
        <v>1</v>
      </c>
      <c r="N9" s="427">
        <v>117332</v>
      </c>
      <c r="O9" s="446">
        <v>116622.16806096247</v>
      </c>
    </row>
    <row r="10" spans="1:15" ht="15" customHeight="1">
      <c r="A10" s="411" t="s">
        <v>300</v>
      </c>
      <c r="B10" s="421">
        <v>85174</v>
      </c>
      <c r="C10" s="427">
        <v>602</v>
      </c>
      <c r="D10" s="427">
        <v>770</v>
      </c>
      <c r="E10" s="436">
        <v>9</v>
      </c>
      <c r="F10" s="427">
        <v>663</v>
      </c>
      <c r="G10" s="427">
        <v>394</v>
      </c>
      <c r="H10" s="427">
        <v>26</v>
      </c>
      <c r="I10" s="427">
        <v>156</v>
      </c>
      <c r="J10" s="427">
        <v>631</v>
      </c>
      <c r="K10" s="424">
        <v>0</v>
      </c>
      <c r="L10" s="427">
        <v>16</v>
      </c>
      <c r="M10" s="424">
        <v>0</v>
      </c>
      <c r="N10" s="427">
        <v>87882</v>
      </c>
      <c r="O10" s="446">
        <v>114206.10439679444</v>
      </c>
    </row>
    <row r="11" spans="1:15" ht="15" customHeight="1">
      <c r="A11" s="411" t="s">
        <v>284</v>
      </c>
      <c r="B11" s="421">
        <v>69024</v>
      </c>
      <c r="C11" s="427">
        <v>660</v>
      </c>
      <c r="D11" s="427">
        <v>791</v>
      </c>
      <c r="E11" s="436">
        <v>11.5</v>
      </c>
      <c r="F11" s="427">
        <v>672</v>
      </c>
      <c r="G11" s="427">
        <v>488</v>
      </c>
      <c r="H11" s="427">
        <v>19</v>
      </c>
      <c r="I11" s="427">
        <v>190</v>
      </c>
      <c r="J11" s="427">
        <v>653</v>
      </c>
      <c r="K11" s="424">
        <v>0</v>
      </c>
      <c r="L11" s="427">
        <v>7</v>
      </c>
      <c r="M11" s="427">
        <v>1</v>
      </c>
      <c r="N11" s="427">
        <v>88513</v>
      </c>
      <c r="O11" s="446">
        <v>111923.76817702845</v>
      </c>
    </row>
    <row r="12" spans="1:15" ht="15" customHeight="1">
      <c r="A12" s="411" t="s">
        <v>267</v>
      </c>
      <c r="B12" s="421">
        <v>74231</v>
      </c>
      <c r="C12" s="427">
        <v>591</v>
      </c>
      <c r="D12" s="427">
        <v>732</v>
      </c>
      <c r="E12" s="436">
        <v>9.9</v>
      </c>
      <c r="F12" s="427">
        <v>592</v>
      </c>
      <c r="G12" s="427">
        <v>387</v>
      </c>
      <c r="H12" s="427">
        <v>20</v>
      </c>
      <c r="I12" s="427">
        <v>184</v>
      </c>
      <c r="J12" s="427">
        <v>585</v>
      </c>
      <c r="K12" s="424">
        <v>0</v>
      </c>
      <c r="L12" s="427">
        <v>10</v>
      </c>
      <c r="M12" s="427">
        <v>0</v>
      </c>
      <c r="N12" s="427">
        <v>87600</v>
      </c>
      <c r="O12" s="446">
        <v>119740.24194099555</v>
      </c>
    </row>
    <row r="13" spans="1:15" ht="15" customHeight="1">
      <c r="A13" s="411" t="s">
        <v>22</v>
      </c>
      <c r="B13" s="421">
        <v>24960</v>
      </c>
      <c r="C13" s="427">
        <v>452</v>
      </c>
      <c r="D13" s="427">
        <v>577</v>
      </c>
      <c r="E13" s="436">
        <v>23.1</v>
      </c>
      <c r="F13" s="427">
        <v>454</v>
      </c>
      <c r="G13" s="427">
        <v>193</v>
      </c>
      <c r="H13" s="427">
        <v>3</v>
      </c>
      <c r="I13" s="427">
        <v>152</v>
      </c>
      <c r="J13" s="427">
        <v>499</v>
      </c>
      <c r="K13" s="424">
        <v>0</v>
      </c>
      <c r="L13" s="427">
        <v>6</v>
      </c>
      <c r="M13" s="427">
        <v>1</v>
      </c>
      <c r="N13" s="427">
        <v>72669</v>
      </c>
      <c r="O13" s="446">
        <v>125887.62537895193</v>
      </c>
    </row>
    <row r="14" spans="1:15" ht="15" customHeight="1">
      <c r="A14" s="411" t="s">
        <v>182</v>
      </c>
      <c r="B14" s="421">
        <v>41912</v>
      </c>
      <c r="C14" s="427">
        <v>440</v>
      </c>
      <c r="D14" s="427">
        <v>539</v>
      </c>
      <c r="E14" s="436">
        <v>12.9</v>
      </c>
      <c r="F14" s="427">
        <v>465</v>
      </c>
      <c r="G14" s="427">
        <v>308</v>
      </c>
      <c r="H14" s="427">
        <v>13</v>
      </c>
      <c r="I14" s="427">
        <v>106</v>
      </c>
      <c r="J14" s="427">
        <v>451</v>
      </c>
      <c r="K14" s="424">
        <v>0</v>
      </c>
      <c r="L14" s="427">
        <v>6</v>
      </c>
      <c r="M14" s="427">
        <v>1</v>
      </c>
      <c r="N14" s="427">
        <v>59135</v>
      </c>
      <c r="O14" s="446">
        <v>109797.99675073495</v>
      </c>
    </row>
    <row r="15" spans="1:15" ht="15" customHeight="1">
      <c r="A15" s="411" t="s">
        <v>404</v>
      </c>
      <c r="B15" s="421">
        <v>76672</v>
      </c>
      <c r="C15" s="427">
        <v>966</v>
      </c>
      <c r="D15" s="427">
        <v>1197</v>
      </c>
      <c r="E15" s="436">
        <v>15.6</v>
      </c>
      <c r="F15" s="427">
        <v>1026</v>
      </c>
      <c r="G15" s="427">
        <v>719</v>
      </c>
      <c r="H15" s="427">
        <v>29</v>
      </c>
      <c r="I15" s="427">
        <v>382</v>
      </c>
      <c r="J15" s="427">
        <v>1007</v>
      </c>
      <c r="K15" s="424">
        <v>0</v>
      </c>
      <c r="L15" s="427">
        <v>22</v>
      </c>
      <c r="M15" s="427">
        <v>1</v>
      </c>
      <c r="N15" s="427">
        <v>138552</v>
      </c>
      <c r="O15" s="446">
        <v>115733.12341639983</v>
      </c>
    </row>
    <row r="16" spans="1:15" ht="15" customHeight="1">
      <c r="A16" s="411" t="s">
        <v>223</v>
      </c>
      <c r="B16" s="421">
        <v>29110</v>
      </c>
      <c r="C16" s="427">
        <v>303</v>
      </c>
      <c r="D16" s="427">
        <v>350</v>
      </c>
      <c r="E16" s="436">
        <v>12</v>
      </c>
      <c r="F16" s="427">
        <v>291</v>
      </c>
      <c r="G16" s="427">
        <v>192</v>
      </c>
      <c r="H16" s="427">
        <v>6</v>
      </c>
      <c r="I16" s="427">
        <v>103</v>
      </c>
      <c r="J16" s="427">
        <v>300</v>
      </c>
      <c r="K16" s="424">
        <v>0</v>
      </c>
      <c r="L16" s="427">
        <v>5</v>
      </c>
      <c r="M16" s="427">
        <v>0</v>
      </c>
      <c r="N16" s="427">
        <v>38269</v>
      </c>
      <c r="O16" s="446">
        <v>109211.02806183114</v>
      </c>
    </row>
    <row r="17" spans="1:15" ht="15" customHeight="1">
      <c r="A17" s="411" t="s">
        <v>406</v>
      </c>
      <c r="B17" s="421">
        <v>31620</v>
      </c>
      <c r="C17" s="427">
        <v>433</v>
      </c>
      <c r="D17" s="427">
        <v>563</v>
      </c>
      <c r="E17" s="436">
        <v>17.8</v>
      </c>
      <c r="F17" s="427">
        <v>497</v>
      </c>
      <c r="G17" s="427">
        <v>311</v>
      </c>
      <c r="H17" s="427">
        <v>18</v>
      </c>
      <c r="I17" s="427">
        <v>146</v>
      </c>
      <c r="J17" s="427">
        <v>529</v>
      </c>
      <c r="K17" s="424">
        <v>0</v>
      </c>
      <c r="L17" s="427">
        <v>11</v>
      </c>
      <c r="M17" s="427">
        <v>1</v>
      </c>
      <c r="N17" s="427">
        <v>68784</v>
      </c>
      <c r="O17" s="446">
        <v>122227.53961202429</v>
      </c>
    </row>
    <row r="18" spans="1:15" ht="15" customHeight="1">
      <c r="A18" s="411" t="s">
        <v>407</v>
      </c>
      <c r="B18" s="421">
        <v>29973</v>
      </c>
      <c r="C18" s="427">
        <v>323</v>
      </c>
      <c r="D18" s="427">
        <v>386</v>
      </c>
      <c r="E18" s="436">
        <v>12.9</v>
      </c>
      <c r="F18" s="427">
        <v>312</v>
      </c>
      <c r="G18" s="427">
        <v>200</v>
      </c>
      <c r="H18" s="427">
        <v>9</v>
      </c>
      <c r="I18" s="427">
        <v>85</v>
      </c>
      <c r="J18" s="427">
        <v>327</v>
      </c>
      <c r="K18" s="424">
        <v>0</v>
      </c>
      <c r="L18" s="427">
        <v>3</v>
      </c>
      <c r="M18" s="424">
        <v>0</v>
      </c>
      <c r="N18" s="427">
        <v>45347</v>
      </c>
      <c r="O18" s="446">
        <v>117632.32706441851</v>
      </c>
    </row>
    <row r="19" spans="1:15" ht="15" customHeight="1">
      <c r="A19" s="411" t="s">
        <v>409</v>
      </c>
      <c r="B19" s="421">
        <v>24755</v>
      </c>
      <c r="C19" s="427">
        <v>297</v>
      </c>
      <c r="D19" s="427">
        <v>395</v>
      </c>
      <c r="E19" s="436">
        <v>15.9</v>
      </c>
      <c r="F19" s="427">
        <v>351</v>
      </c>
      <c r="G19" s="427">
        <v>187</v>
      </c>
      <c r="H19" s="427">
        <v>8</v>
      </c>
      <c r="I19" s="427">
        <v>127</v>
      </c>
      <c r="J19" s="427">
        <v>351</v>
      </c>
      <c r="K19" s="424">
        <v>0</v>
      </c>
      <c r="L19" s="427">
        <v>4</v>
      </c>
      <c r="M19" s="424">
        <v>1</v>
      </c>
      <c r="N19" s="427">
        <v>40557</v>
      </c>
      <c r="O19" s="446">
        <v>102739.86341566393</v>
      </c>
    </row>
    <row r="20" spans="1:15" ht="15" customHeight="1">
      <c r="A20" s="412" t="s">
        <v>410</v>
      </c>
      <c r="B20" s="422">
        <v>23188</v>
      </c>
      <c r="C20" s="428">
        <v>102</v>
      </c>
      <c r="D20" s="428">
        <v>129</v>
      </c>
      <c r="E20" s="437">
        <v>5.6</v>
      </c>
      <c r="F20" s="428">
        <v>111</v>
      </c>
      <c r="G20" s="428">
        <v>77</v>
      </c>
      <c r="H20" s="428">
        <v>0</v>
      </c>
      <c r="I20" s="428">
        <v>31</v>
      </c>
      <c r="J20" s="428">
        <v>108</v>
      </c>
      <c r="K20" s="426">
        <v>0</v>
      </c>
      <c r="L20" s="428">
        <v>4</v>
      </c>
      <c r="M20" s="426">
        <v>0</v>
      </c>
      <c r="N20" s="428">
        <v>15649</v>
      </c>
      <c r="O20" s="447">
        <v>121309.38049095607</v>
      </c>
    </row>
    <row r="21" spans="1:15" ht="15" customHeight="1">
      <c r="A21" s="411" t="s">
        <v>411</v>
      </c>
      <c r="B21" s="421">
        <v>6776</v>
      </c>
      <c r="C21" s="427">
        <v>51</v>
      </c>
      <c r="D21" s="427">
        <v>57</v>
      </c>
      <c r="E21" s="436">
        <v>8.4</v>
      </c>
      <c r="F21" s="427">
        <v>44</v>
      </c>
      <c r="G21" s="427">
        <v>21</v>
      </c>
      <c r="H21" s="427">
        <v>1</v>
      </c>
      <c r="I21" s="427">
        <v>16</v>
      </c>
      <c r="J21" s="427">
        <v>48</v>
      </c>
      <c r="K21" s="424">
        <v>0</v>
      </c>
      <c r="L21" s="427">
        <v>2</v>
      </c>
      <c r="M21" s="424">
        <v>0</v>
      </c>
      <c r="N21" s="427">
        <v>5380</v>
      </c>
      <c r="O21" s="446">
        <v>93978.807496360998</v>
      </c>
    </row>
    <row r="22" spans="1:15" ht="15" customHeight="1">
      <c r="A22" s="411" t="s">
        <v>214</v>
      </c>
      <c r="B22" s="421">
        <v>24541</v>
      </c>
      <c r="C22" s="427">
        <v>285</v>
      </c>
      <c r="D22" s="427">
        <v>379</v>
      </c>
      <c r="E22" s="436">
        <v>15.5</v>
      </c>
      <c r="F22" s="427">
        <v>318</v>
      </c>
      <c r="G22" s="427">
        <v>152</v>
      </c>
      <c r="H22" s="427">
        <v>13</v>
      </c>
      <c r="I22" s="427">
        <v>105</v>
      </c>
      <c r="J22" s="427">
        <v>325</v>
      </c>
      <c r="K22" s="424">
        <v>0</v>
      </c>
      <c r="L22" s="427">
        <v>10</v>
      </c>
      <c r="M22" s="427">
        <v>1</v>
      </c>
      <c r="N22" s="427">
        <v>38527</v>
      </c>
      <c r="O22" s="446">
        <v>101542.74253239622</v>
      </c>
    </row>
    <row r="23" spans="1:15" ht="15" customHeight="1">
      <c r="A23" s="411" t="s">
        <v>332</v>
      </c>
      <c r="B23" s="419">
        <v>21323</v>
      </c>
      <c r="C23" s="424">
        <v>219</v>
      </c>
      <c r="D23" s="424">
        <v>268</v>
      </c>
      <c r="E23" s="436">
        <v>12.5</v>
      </c>
      <c r="F23" s="424">
        <v>216</v>
      </c>
      <c r="G23" s="424">
        <v>132</v>
      </c>
      <c r="H23" s="424">
        <v>5</v>
      </c>
      <c r="I23" s="424">
        <v>88</v>
      </c>
      <c r="J23" s="424">
        <v>225</v>
      </c>
      <c r="K23" s="424">
        <v>0</v>
      </c>
      <c r="L23" s="424">
        <v>2</v>
      </c>
      <c r="M23" s="424">
        <v>0</v>
      </c>
      <c r="N23" s="427">
        <v>29811</v>
      </c>
      <c r="O23" s="446">
        <v>111443.38341121495</v>
      </c>
    </row>
    <row r="24" spans="1:15" ht="15" customHeight="1">
      <c r="A24" s="413" t="s">
        <v>412</v>
      </c>
      <c r="B24" s="423">
        <v>34827</v>
      </c>
      <c r="C24" s="429">
        <v>238</v>
      </c>
      <c r="D24" s="429">
        <v>292</v>
      </c>
      <c r="E24" s="438">
        <v>8.4</v>
      </c>
      <c r="F24" s="429">
        <v>240</v>
      </c>
      <c r="G24" s="429">
        <v>108</v>
      </c>
      <c r="H24" s="429">
        <v>3</v>
      </c>
      <c r="I24" s="429">
        <v>104</v>
      </c>
      <c r="J24" s="429">
        <v>254</v>
      </c>
      <c r="K24" s="443">
        <v>0</v>
      </c>
      <c r="L24" s="429">
        <v>3</v>
      </c>
      <c r="M24" s="443">
        <v>0</v>
      </c>
      <c r="N24" s="429">
        <v>30237</v>
      </c>
      <c r="O24" s="448">
        <v>103522.30520684738</v>
      </c>
    </row>
    <row r="25" spans="1:15" ht="15" customHeight="1">
      <c r="A25" s="406" t="s">
        <v>165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</row>
    <row r="26" spans="1:15" s="406" customFormat="1" ht="15" customHeight="1">
      <c r="A26" s="391" t="s">
        <v>418</v>
      </c>
      <c r="B26" s="391"/>
      <c r="C26" s="391"/>
      <c r="D26" s="391"/>
      <c r="J26" s="439"/>
    </row>
    <row r="27" spans="1:15" s="406" customFormat="1" ht="15" customHeight="1">
      <c r="A27" s="414" t="s">
        <v>414</v>
      </c>
      <c r="B27" s="391"/>
      <c r="C27" s="391"/>
      <c r="D27" s="431"/>
      <c r="E27" s="391"/>
      <c r="F27" s="391"/>
      <c r="G27" s="391"/>
      <c r="H27" s="391"/>
      <c r="I27" s="391"/>
      <c r="J27" s="391"/>
      <c r="K27" s="391"/>
      <c r="L27" s="391"/>
      <c r="M27" s="391"/>
      <c r="N27" s="431"/>
      <c r="O27" s="431"/>
    </row>
    <row r="28" spans="1:15" s="406" customFormat="1" ht="15" customHeight="1">
      <c r="A28" s="414" t="s">
        <v>376</v>
      </c>
      <c r="B28" s="391"/>
      <c r="C28" s="391"/>
      <c r="D28" s="391"/>
      <c r="E28" s="391"/>
      <c r="F28" s="391"/>
      <c r="G28" s="391"/>
    </row>
    <row r="29" spans="1:15" s="406" customFormat="1" ht="15" customHeight="1">
      <c r="A29" s="391" t="s">
        <v>428</v>
      </c>
      <c r="B29" s="391"/>
      <c r="C29" s="391"/>
      <c r="D29" s="391"/>
      <c r="E29" s="391"/>
      <c r="F29" s="391"/>
      <c r="G29" s="391"/>
    </row>
    <row r="30" spans="1:15" s="406" customFormat="1" ht="15" customHeight="1">
      <c r="A30" s="415" t="s">
        <v>431</v>
      </c>
      <c r="B30" s="391"/>
      <c r="C30" s="391"/>
      <c r="D30" s="391"/>
      <c r="E30" s="391"/>
      <c r="F30" s="391"/>
      <c r="G30" s="391"/>
    </row>
    <row r="31" spans="1:15" s="406" customFormat="1" ht="15" customHeight="1">
      <c r="A31" s="391" t="s">
        <v>206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</row>
    <row r="32" spans="1:15" s="406" customFormat="1" ht="15" customHeight="1">
      <c r="A32" s="391" t="s">
        <v>458</v>
      </c>
      <c r="B32" s="391"/>
      <c r="C32" s="391"/>
      <c r="D32" s="391"/>
      <c r="J32" s="439"/>
    </row>
    <row r="33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6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F68"/>
  <sheetViews>
    <sheetView showGridLines="0" topLeftCell="A22" zoomScaleSheetLayoutView="70" workbookViewId="0">
      <selection sqref="A1:M13"/>
    </sheetView>
  </sheetViews>
  <sheetFormatPr defaultRowHeight="15.75" customHeight="1"/>
  <cols>
    <col min="1" max="1" width="18.625" style="373" customWidth="1"/>
    <col min="2" max="2" width="9" style="373" customWidth="1"/>
    <col min="3" max="3" width="31.75" style="373" customWidth="1"/>
    <col min="4" max="6" width="7.5" style="449" customWidth="1"/>
    <col min="7" max="7" width="9" style="450" customWidth="1"/>
    <col min="8" max="16384" width="9" style="450"/>
  </cols>
  <sheetData>
    <row r="1" spans="1:6" ht="20.100000000000001" customHeight="1">
      <c r="A1" s="386" t="s">
        <v>402</v>
      </c>
      <c r="F1" s="474"/>
    </row>
    <row r="2" spans="1:6" ht="12" customHeight="1">
      <c r="A2" s="454" t="s">
        <v>244</v>
      </c>
      <c r="F2" s="474" t="s">
        <v>527</v>
      </c>
    </row>
    <row r="3" spans="1:6" s="451" customFormat="1" ht="12" customHeight="1">
      <c r="A3" s="848" t="s">
        <v>117</v>
      </c>
      <c r="B3" s="848"/>
      <c r="C3" s="848"/>
      <c r="D3" s="837" t="s">
        <v>272</v>
      </c>
      <c r="E3" s="837"/>
      <c r="F3" s="837"/>
    </row>
    <row r="4" spans="1:6" s="451" customFormat="1" ht="12" customHeight="1">
      <c r="A4" s="849"/>
      <c r="B4" s="849"/>
      <c r="C4" s="849"/>
      <c r="D4" s="465" t="s">
        <v>273</v>
      </c>
      <c r="E4" s="465" t="s">
        <v>274</v>
      </c>
      <c r="F4" s="464" t="s">
        <v>264</v>
      </c>
    </row>
    <row r="5" spans="1:6" s="452" customFormat="1" ht="12" customHeight="1">
      <c r="A5" s="850" t="s">
        <v>45</v>
      </c>
      <c r="B5" s="838" t="s">
        <v>24</v>
      </c>
      <c r="C5" s="839"/>
      <c r="D5" s="466"/>
      <c r="E5" s="469">
        <v>2</v>
      </c>
      <c r="F5" s="475">
        <f t="shared" ref="F5:F65" si="0">SUM(D5:E5)</f>
        <v>2</v>
      </c>
    </row>
    <row r="6" spans="1:6" s="452" customFormat="1" ht="12" customHeight="1">
      <c r="A6" s="850"/>
      <c r="B6" s="838" t="s">
        <v>294</v>
      </c>
      <c r="C6" s="839"/>
      <c r="D6" s="466"/>
      <c r="E6" s="469">
        <v>1</v>
      </c>
      <c r="F6" s="475">
        <f t="shared" si="0"/>
        <v>1</v>
      </c>
    </row>
    <row r="7" spans="1:6" s="452" customFormat="1" ht="12" customHeight="1">
      <c r="A7" s="455" t="s">
        <v>297</v>
      </c>
      <c r="B7" s="459" t="s">
        <v>211</v>
      </c>
      <c r="C7" s="462"/>
      <c r="D7" s="466"/>
      <c r="E7" s="469">
        <v>1</v>
      </c>
      <c r="F7" s="475">
        <f t="shared" si="0"/>
        <v>1</v>
      </c>
    </row>
    <row r="8" spans="1:6" s="452" customFormat="1" ht="12" customHeight="1">
      <c r="A8" s="850" t="s">
        <v>230</v>
      </c>
      <c r="B8" s="840" t="s">
        <v>129</v>
      </c>
      <c r="C8" s="841"/>
      <c r="D8" s="467">
        <v>7</v>
      </c>
      <c r="E8" s="467">
        <v>9</v>
      </c>
      <c r="F8" s="475">
        <f t="shared" si="0"/>
        <v>16</v>
      </c>
    </row>
    <row r="9" spans="1:6" s="452" customFormat="1" ht="12" customHeight="1">
      <c r="A9" s="850"/>
      <c r="B9" s="838" t="s">
        <v>301</v>
      </c>
      <c r="C9" s="839"/>
      <c r="D9" s="468">
        <v>5</v>
      </c>
      <c r="E9" s="468">
        <v>40</v>
      </c>
      <c r="F9" s="475">
        <f t="shared" si="0"/>
        <v>45</v>
      </c>
    </row>
    <row r="10" spans="1:6" s="452" customFormat="1" ht="12" customHeight="1">
      <c r="A10" s="850"/>
      <c r="B10" s="838" t="s">
        <v>207</v>
      </c>
      <c r="C10" s="839"/>
      <c r="D10" s="468">
        <v>15</v>
      </c>
      <c r="E10" s="466"/>
      <c r="F10" s="475">
        <f t="shared" si="0"/>
        <v>15</v>
      </c>
    </row>
    <row r="11" spans="1:6" s="452" customFormat="1" ht="12" customHeight="1">
      <c r="A11" s="850"/>
      <c r="B11" s="838" t="s">
        <v>288</v>
      </c>
      <c r="C11" s="839"/>
      <c r="D11" s="469">
        <v>7</v>
      </c>
      <c r="E11" s="466"/>
      <c r="F11" s="475">
        <f t="shared" si="0"/>
        <v>7</v>
      </c>
    </row>
    <row r="12" spans="1:6" s="452" customFormat="1" ht="12" customHeight="1">
      <c r="A12" s="850"/>
      <c r="B12" s="838" t="s">
        <v>303</v>
      </c>
      <c r="C12" s="839"/>
      <c r="D12" s="469">
        <v>20</v>
      </c>
      <c r="E12" s="466"/>
      <c r="F12" s="475">
        <f t="shared" si="0"/>
        <v>20</v>
      </c>
    </row>
    <row r="13" spans="1:6" s="452" customFormat="1" ht="12" customHeight="1">
      <c r="A13" s="850"/>
      <c r="B13" s="838" t="s">
        <v>304</v>
      </c>
      <c r="C13" s="839"/>
      <c r="D13" s="468">
        <v>19</v>
      </c>
      <c r="E13" s="468">
        <v>26</v>
      </c>
      <c r="F13" s="475">
        <f t="shared" si="0"/>
        <v>45</v>
      </c>
    </row>
    <row r="14" spans="1:6" s="452" customFormat="1" ht="12" customHeight="1">
      <c r="A14" s="850" t="s">
        <v>26</v>
      </c>
      <c r="B14" s="838" t="s">
        <v>218</v>
      </c>
      <c r="C14" s="839"/>
      <c r="D14" s="468">
        <v>15</v>
      </c>
      <c r="E14" s="468">
        <v>132</v>
      </c>
      <c r="F14" s="475">
        <f t="shared" si="0"/>
        <v>147</v>
      </c>
    </row>
    <row r="15" spans="1:6" s="452" customFormat="1" ht="12" customHeight="1">
      <c r="A15" s="850"/>
      <c r="B15" s="838" t="s">
        <v>306</v>
      </c>
      <c r="C15" s="839"/>
      <c r="D15" s="469">
        <v>3</v>
      </c>
      <c r="E15" s="468">
        <v>51</v>
      </c>
      <c r="F15" s="475">
        <f t="shared" si="0"/>
        <v>54</v>
      </c>
    </row>
    <row r="16" spans="1:6" s="452" customFormat="1" ht="12" customHeight="1">
      <c r="A16" s="850"/>
      <c r="B16" s="838" t="s">
        <v>124</v>
      </c>
      <c r="C16" s="839"/>
      <c r="D16" s="466"/>
      <c r="E16" s="469">
        <v>1</v>
      </c>
      <c r="F16" s="475">
        <f t="shared" si="0"/>
        <v>1</v>
      </c>
    </row>
    <row r="17" spans="1:6" s="452" customFormat="1" ht="12" customHeight="1">
      <c r="A17" s="850"/>
      <c r="B17" s="838" t="s">
        <v>174</v>
      </c>
      <c r="C17" s="839"/>
      <c r="D17" s="469">
        <v>1</v>
      </c>
      <c r="E17" s="469">
        <v>203</v>
      </c>
      <c r="F17" s="475">
        <f t="shared" si="0"/>
        <v>204</v>
      </c>
    </row>
    <row r="18" spans="1:6" s="452" customFormat="1" ht="12" customHeight="1">
      <c r="A18" s="850"/>
      <c r="B18" s="838" t="s">
        <v>160</v>
      </c>
      <c r="C18" s="839"/>
      <c r="D18" s="469">
        <v>3</v>
      </c>
      <c r="E18" s="469">
        <v>401</v>
      </c>
      <c r="F18" s="475">
        <f t="shared" si="0"/>
        <v>404</v>
      </c>
    </row>
    <row r="19" spans="1:6" s="452" customFormat="1" ht="12" customHeight="1">
      <c r="A19" s="850"/>
      <c r="B19" s="838" t="s">
        <v>82</v>
      </c>
      <c r="C19" s="839"/>
      <c r="D19" s="466"/>
      <c r="E19" s="469">
        <v>5</v>
      </c>
      <c r="F19" s="475">
        <f t="shared" si="0"/>
        <v>5</v>
      </c>
    </row>
    <row r="20" spans="1:6" s="452" customFormat="1" ht="12" customHeight="1">
      <c r="A20" s="456" t="s">
        <v>424</v>
      </c>
      <c r="B20" s="459"/>
      <c r="C20" s="462"/>
      <c r="D20" s="469">
        <v>65</v>
      </c>
      <c r="E20" s="466"/>
      <c r="F20" s="475">
        <f t="shared" si="0"/>
        <v>65</v>
      </c>
    </row>
    <row r="21" spans="1:6" s="452" customFormat="1" ht="12" customHeight="1">
      <c r="A21" s="457" t="s">
        <v>297</v>
      </c>
      <c r="B21" s="842" t="s">
        <v>153</v>
      </c>
      <c r="C21" s="843"/>
      <c r="D21" s="470">
        <v>3</v>
      </c>
      <c r="E21" s="466"/>
      <c r="F21" s="475">
        <f t="shared" si="0"/>
        <v>3</v>
      </c>
    </row>
    <row r="22" spans="1:6" s="452" customFormat="1" ht="12" customHeight="1">
      <c r="A22" s="852" t="s">
        <v>221</v>
      </c>
      <c r="B22" s="851" t="s">
        <v>393</v>
      </c>
      <c r="C22" s="455" t="s">
        <v>310</v>
      </c>
      <c r="D22" s="469">
        <v>1</v>
      </c>
      <c r="E22" s="469">
        <v>154</v>
      </c>
      <c r="F22" s="475">
        <f t="shared" si="0"/>
        <v>155</v>
      </c>
    </row>
    <row r="23" spans="1:6" s="452" customFormat="1" ht="12" customHeight="1">
      <c r="A23" s="852"/>
      <c r="B23" s="851"/>
      <c r="C23" s="455" t="s">
        <v>311</v>
      </c>
      <c r="D23" s="466"/>
      <c r="E23" s="469">
        <v>127</v>
      </c>
      <c r="F23" s="475">
        <f t="shared" si="0"/>
        <v>127</v>
      </c>
    </row>
    <row r="24" spans="1:6" s="452" customFormat="1" ht="12" customHeight="1">
      <c r="A24" s="852"/>
      <c r="B24" s="851"/>
      <c r="C24" s="455" t="s">
        <v>312</v>
      </c>
      <c r="D24" s="466"/>
      <c r="E24" s="469">
        <v>30</v>
      </c>
      <c r="F24" s="475">
        <f t="shared" si="0"/>
        <v>30</v>
      </c>
    </row>
    <row r="25" spans="1:6" s="452" customFormat="1" ht="12" customHeight="1">
      <c r="A25" s="852"/>
      <c r="B25" s="851"/>
      <c r="C25" s="455" t="s">
        <v>314</v>
      </c>
      <c r="D25" s="466"/>
      <c r="E25" s="469">
        <v>12</v>
      </c>
      <c r="F25" s="475">
        <f t="shared" si="0"/>
        <v>12</v>
      </c>
    </row>
    <row r="26" spans="1:6" s="452" customFormat="1" ht="12" customHeight="1">
      <c r="A26" s="852"/>
      <c r="B26" s="851"/>
      <c r="C26" s="455" t="s">
        <v>14</v>
      </c>
      <c r="D26" s="469">
        <v>5</v>
      </c>
      <c r="E26" s="469">
        <v>97</v>
      </c>
      <c r="F26" s="475">
        <f t="shared" si="0"/>
        <v>102</v>
      </c>
    </row>
    <row r="27" spans="1:6" s="452" customFormat="1" ht="12" customHeight="1">
      <c r="A27" s="852"/>
      <c r="B27" s="851"/>
      <c r="C27" s="455" t="s">
        <v>115</v>
      </c>
      <c r="D27" s="469">
        <v>3</v>
      </c>
      <c r="E27" s="466"/>
      <c r="F27" s="475">
        <f t="shared" si="0"/>
        <v>3</v>
      </c>
    </row>
    <row r="28" spans="1:6" s="452" customFormat="1" ht="12" customHeight="1">
      <c r="A28" s="852"/>
      <c r="B28" s="851"/>
      <c r="C28" s="455" t="s">
        <v>290</v>
      </c>
      <c r="D28" s="469">
        <v>6</v>
      </c>
      <c r="E28" s="469">
        <v>144</v>
      </c>
      <c r="F28" s="475">
        <f t="shared" si="0"/>
        <v>150</v>
      </c>
    </row>
    <row r="29" spans="1:6" s="452" customFormat="1" ht="12" customHeight="1">
      <c r="A29" s="852"/>
      <c r="B29" s="851"/>
      <c r="C29" s="455" t="s">
        <v>315</v>
      </c>
      <c r="D29" s="469">
        <v>3</v>
      </c>
      <c r="E29" s="469">
        <v>42</v>
      </c>
      <c r="F29" s="475">
        <f t="shared" si="0"/>
        <v>45</v>
      </c>
    </row>
    <row r="30" spans="1:6" s="452" customFormat="1" ht="12" customHeight="1">
      <c r="A30" s="852"/>
      <c r="B30" s="851" t="s">
        <v>270</v>
      </c>
      <c r="C30" s="455" t="s">
        <v>316</v>
      </c>
      <c r="D30" s="466"/>
      <c r="E30" s="469">
        <v>22</v>
      </c>
      <c r="F30" s="475">
        <f t="shared" si="0"/>
        <v>22</v>
      </c>
    </row>
    <row r="31" spans="1:6" s="452" customFormat="1" ht="12" customHeight="1">
      <c r="A31" s="852"/>
      <c r="B31" s="851"/>
      <c r="C31" s="455" t="s">
        <v>318</v>
      </c>
      <c r="D31" s="466"/>
      <c r="E31" s="469">
        <v>23</v>
      </c>
      <c r="F31" s="475">
        <f t="shared" si="0"/>
        <v>23</v>
      </c>
    </row>
    <row r="32" spans="1:6" s="452" customFormat="1" ht="12" customHeight="1">
      <c r="A32" s="852"/>
      <c r="B32" s="851"/>
      <c r="C32" s="455" t="s">
        <v>320</v>
      </c>
      <c r="D32" s="466"/>
      <c r="E32" s="469">
        <v>8</v>
      </c>
      <c r="F32" s="475">
        <f t="shared" si="0"/>
        <v>8</v>
      </c>
    </row>
    <row r="33" spans="1:6" s="452" customFormat="1" ht="12" customHeight="1">
      <c r="A33" s="852"/>
      <c r="B33" s="851"/>
      <c r="C33" s="455" t="s">
        <v>323</v>
      </c>
      <c r="D33" s="469"/>
      <c r="E33" s="469">
        <v>11</v>
      </c>
      <c r="F33" s="475">
        <f t="shared" si="0"/>
        <v>11</v>
      </c>
    </row>
    <row r="34" spans="1:6" s="452" customFormat="1" ht="12" customHeight="1">
      <c r="A34" s="852"/>
      <c r="B34" s="851"/>
      <c r="C34" s="455" t="s">
        <v>324</v>
      </c>
      <c r="D34" s="466"/>
      <c r="E34" s="469">
        <v>22</v>
      </c>
      <c r="F34" s="475">
        <f t="shared" si="0"/>
        <v>22</v>
      </c>
    </row>
    <row r="35" spans="1:6" s="452" customFormat="1" ht="12" customHeight="1">
      <c r="A35" s="852"/>
      <c r="B35" s="851"/>
      <c r="C35" s="455" t="s">
        <v>126</v>
      </c>
      <c r="D35" s="469">
        <v>4</v>
      </c>
      <c r="E35" s="469">
        <v>128</v>
      </c>
      <c r="F35" s="475">
        <f t="shared" si="0"/>
        <v>132</v>
      </c>
    </row>
    <row r="36" spans="1:6" s="452" customFormat="1" ht="12" customHeight="1">
      <c r="A36" s="852"/>
      <c r="B36" s="851"/>
      <c r="C36" s="455" t="s">
        <v>417</v>
      </c>
      <c r="D36" s="466"/>
      <c r="E36" s="469">
        <v>5</v>
      </c>
      <c r="F36" s="475">
        <f t="shared" si="0"/>
        <v>5</v>
      </c>
    </row>
    <row r="37" spans="1:6" s="452" customFormat="1" ht="12" customHeight="1">
      <c r="A37" s="852"/>
      <c r="B37" s="851"/>
      <c r="C37" s="455" t="s">
        <v>28</v>
      </c>
      <c r="D37" s="466"/>
      <c r="E37" s="469">
        <v>1</v>
      </c>
      <c r="F37" s="475">
        <f t="shared" si="0"/>
        <v>1</v>
      </c>
    </row>
    <row r="38" spans="1:6" s="452" customFormat="1" ht="12" customHeight="1">
      <c r="A38" s="852"/>
      <c r="B38" s="851"/>
      <c r="C38" s="455" t="s">
        <v>325</v>
      </c>
      <c r="D38" s="469">
        <v>1</v>
      </c>
      <c r="E38" s="469">
        <v>86</v>
      </c>
      <c r="F38" s="475">
        <f t="shared" si="0"/>
        <v>87</v>
      </c>
    </row>
    <row r="39" spans="1:6" s="452" customFormat="1" ht="12" customHeight="1">
      <c r="A39" s="852"/>
      <c r="B39" s="851" t="s">
        <v>280</v>
      </c>
      <c r="C39" s="462" t="s">
        <v>327</v>
      </c>
      <c r="D39" s="469">
        <v>4</v>
      </c>
      <c r="E39" s="469">
        <v>87</v>
      </c>
      <c r="F39" s="475">
        <f t="shared" si="0"/>
        <v>91</v>
      </c>
    </row>
    <row r="40" spans="1:6" s="452" customFormat="1" ht="12" customHeight="1">
      <c r="A40" s="852"/>
      <c r="B40" s="851"/>
      <c r="C40" s="462" t="s">
        <v>328</v>
      </c>
      <c r="D40" s="469">
        <v>2</v>
      </c>
      <c r="E40" s="469">
        <v>39</v>
      </c>
      <c r="F40" s="475">
        <f t="shared" si="0"/>
        <v>41</v>
      </c>
    </row>
    <row r="41" spans="1:6" s="452" customFormat="1" ht="12" customHeight="1">
      <c r="A41" s="852"/>
      <c r="B41" s="851"/>
      <c r="C41" s="462" t="s">
        <v>143</v>
      </c>
      <c r="D41" s="469">
        <v>2</v>
      </c>
      <c r="E41" s="469">
        <v>39</v>
      </c>
      <c r="F41" s="475">
        <f t="shared" si="0"/>
        <v>41</v>
      </c>
    </row>
    <row r="42" spans="1:6" s="452" customFormat="1" ht="12" customHeight="1">
      <c r="A42" s="852"/>
      <c r="B42" s="851"/>
      <c r="C42" s="462" t="s">
        <v>329</v>
      </c>
      <c r="D42" s="469">
        <v>3</v>
      </c>
      <c r="E42" s="469">
        <v>67</v>
      </c>
      <c r="F42" s="475">
        <f t="shared" si="0"/>
        <v>70</v>
      </c>
    </row>
    <row r="43" spans="1:6" s="452" customFormat="1" ht="12" customHeight="1">
      <c r="A43" s="852" t="s">
        <v>297</v>
      </c>
      <c r="B43" s="456" t="s">
        <v>330</v>
      </c>
      <c r="C43" s="462"/>
      <c r="D43" s="466"/>
      <c r="E43" s="469">
        <v>2</v>
      </c>
      <c r="F43" s="475">
        <f t="shared" si="0"/>
        <v>2</v>
      </c>
    </row>
    <row r="44" spans="1:6" s="452" customFormat="1" ht="12" customHeight="1">
      <c r="A44" s="852"/>
      <c r="B44" s="456" t="s">
        <v>268</v>
      </c>
      <c r="C44" s="462"/>
      <c r="D44" s="469">
        <v>1</v>
      </c>
      <c r="E44" s="466"/>
      <c r="F44" s="475">
        <f t="shared" si="0"/>
        <v>1</v>
      </c>
    </row>
    <row r="45" spans="1:6" s="452" customFormat="1" ht="12" customHeight="1">
      <c r="A45" s="852"/>
      <c r="B45" s="844" t="s">
        <v>333</v>
      </c>
      <c r="C45" s="845"/>
      <c r="D45" s="469">
        <v>1</v>
      </c>
      <c r="E45" s="469">
        <v>1</v>
      </c>
      <c r="F45" s="475">
        <f t="shared" si="0"/>
        <v>2</v>
      </c>
    </row>
    <row r="46" spans="1:6" s="452" customFormat="1" ht="12" customHeight="1">
      <c r="A46" s="852" t="s">
        <v>362</v>
      </c>
      <c r="B46" s="456" t="s">
        <v>425</v>
      </c>
      <c r="C46" s="462"/>
      <c r="D46" s="469">
        <v>2</v>
      </c>
      <c r="E46" s="469">
        <v>1</v>
      </c>
      <c r="F46" s="475">
        <f t="shared" si="0"/>
        <v>3</v>
      </c>
    </row>
    <row r="47" spans="1:6" s="452" customFormat="1" ht="12" customHeight="1">
      <c r="A47" s="852"/>
      <c r="B47" s="844" t="s">
        <v>427</v>
      </c>
      <c r="C47" s="845"/>
      <c r="D47" s="469">
        <v>1</v>
      </c>
      <c r="E47" s="466"/>
      <c r="F47" s="475">
        <f t="shared" si="0"/>
        <v>1</v>
      </c>
    </row>
    <row r="48" spans="1:6" s="452" customFormat="1" ht="12" customHeight="1">
      <c r="A48" s="852"/>
      <c r="B48" s="456" t="s">
        <v>429</v>
      </c>
      <c r="C48" s="462"/>
      <c r="D48" s="469">
        <v>2</v>
      </c>
      <c r="E48" s="469">
        <v>25</v>
      </c>
      <c r="F48" s="475">
        <f t="shared" si="0"/>
        <v>27</v>
      </c>
    </row>
    <row r="49" spans="1:6" s="452" customFormat="1" ht="12" customHeight="1">
      <c r="A49" s="852"/>
      <c r="B49" s="456" t="s">
        <v>430</v>
      </c>
      <c r="C49" s="462"/>
      <c r="D49" s="469">
        <v>1</v>
      </c>
      <c r="E49" s="469">
        <v>76</v>
      </c>
      <c r="F49" s="475">
        <f t="shared" si="0"/>
        <v>77</v>
      </c>
    </row>
    <row r="50" spans="1:6" s="452" customFormat="1" ht="12" customHeight="1">
      <c r="A50" s="852"/>
      <c r="B50" s="456" t="s">
        <v>225</v>
      </c>
      <c r="C50" s="462"/>
      <c r="D50" s="469"/>
      <c r="E50" s="469">
        <v>2</v>
      </c>
      <c r="F50" s="475">
        <f t="shared" si="0"/>
        <v>2</v>
      </c>
    </row>
    <row r="51" spans="1:6" s="452" customFormat="1" ht="12" customHeight="1">
      <c r="A51" s="852"/>
      <c r="B51" s="456" t="s">
        <v>309</v>
      </c>
      <c r="C51" s="462"/>
      <c r="D51" s="469">
        <v>3</v>
      </c>
      <c r="E51" s="469">
        <v>6</v>
      </c>
      <c r="F51" s="475">
        <f t="shared" si="0"/>
        <v>9</v>
      </c>
    </row>
    <row r="52" spans="1:6" s="452" customFormat="1" ht="12" customHeight="1">
      <c r="A52" s="852"/>
      <c r="B52" s="456" t="s">
        <v>201</v>
      </c>
      <c r="C52" s="462"/>
      <c r="D52" s="466"/>
      <c r="E52" s="469">
        <v>4</v>
      </c>
      <c r="F52" s="475">
        <f t="shared" si="0"/>
        <v>4</v>
      </c>
    </row>
    <row r="53" spans="1:6" s="452" customFormat="1" ht="12" customHeight="1">
      <c r="A53" s="852"/>
      <c r="B53" s="460" t="s">
        <v>432</v>
      </c>
      <c r="C53" s="463"/>
      <c r="D53" s="469">
        <v>2</v>
      </c>
      <c r="E53" s="466"/>
      <c r="F53" s="475">
        <f t="shared" si="0"/>
        <v>2</v>
      </c>
    </row>
    <row r="54" spans="1:6" s="452" customFormat="1" ht="12" customHeight="1">
      <c r="A54" s="852"/>
      <c r="B54" s="456" t="s">
        <v>434</v>
      </c>
      <c r="C54" s="462"/>
      <c r="D54" s="469">
        <v>3</v>
      </c>
      <c r="E54" s="469">
        <v>7</v>
      </c>
      <c r="F54" s="475">
        <f t="shared" si="0"/>
        <v>10</v>
      </c>
    </row>
    <row r="55" spans="1:6" s="452" customFormat="1" ht="12" customHeight="1">
      <c r="A55" s="852"/>
      <c r="B55" s="456" t="s">
        <v>263</v>
      </c>
      <c r="C55" s="462"/>
      <c r="D55" s="466"/>
      <c r="E55" s="469">
        <v>1</v>
      </c>
      <c r="F55" s="475">
        <f t="shared" si="0"/>
        <v>1</v>
      </c>
    </row>
    <row r="56" spans="1:6" s="452" customFormat="1" ht="12" customHeight="1">
      <c r="A56" s="852"/>
      <c r="B56" s="456" t="s">
        <v>348</v>
      </c>
      <c r="C56" s="462"/>
      <c r="D56" s="469">
        <v>3</v>
      </c>
      <c r="E56" s="469">
        <v>4</v>
      </c>
      <c r="F56" s="475">
        <f t="shared" si="0"/>
        <v>7</v>
      </c>
    </row>
    <row r="57" spans="1:6" s="452" customFormat="1" ht="12" customHeight="1">
      <c r="A57" s="852"/>
      <c r="B57" s="456" t="s">
        <v>436</v>
      </c>
      <c r="C57" s="462"/>
      <c r="D57" s="469">
        <v>49</v>
      </c>
      <c r="E57" s="469">
        <v>145</v>
      </c>
      <c r="F57" s="475">
        <f t="shared" si="0"/>
        <v>194</v>
      </c>
    </row>
    <row r="58" spans="1:6" s="452" customFormat="1" ht="12" customHeight="1">
      <c r="A58" s="852"/>
      <c r="B58" s="456" t="s">
        <v>313</v>
      </c>
      <c r="C58" s="462"/>
      <c r="D58" s="469">
        <v>9</v>
      </c>
      <c r="E58" s="466"/>
      <c r="F58" s="475">
        <f t="shared" si="0"/>
        <v>9</v>
      </c>
    </row>
    <row r="59" spans="1:6" s="452" customFormat="1" ht="12" customHeight="1">
      <c r="A59" s="852"/>
      <c r="B59" s="844" t="s">
        <v>296</v>
      </c>
      <c r="C59" s="845"/>
      <c r="D59" s="469">
        <v>11</v>
      </c>
      <c r="E59" s="469">
        <v>69</v>
      </c>
      <c r="F59" s="475">
        <f t="shared" si="0"/>
        <v>80</v>
      </c>
    </row>
    <row r="60" spans="1:6" s="452" customFormat="1" ht="12" customHeight="1">
      <c r="A60" s="852"/>
      <c r="B60" s="456" t="s">
        <v>361</v>
      </c>
      <c r="C60" s="462"/>
      <c r="D60" s="469">
        <v>80</v>
      </c>
      <c r="E60" s="466"/>
      <c r="F60" s="475">
        <f t="shared" si="0"/>
        <v>80</v>
      </c>
    </row>
    <row r="61" spans="1:6" s="452" customFormat="1" ht="12" customHeight="1">
      <c r="A61" s="852"/>
      <c r="B61" s="456" t="s">
        <v>437</v>
      </c>
      <c r="C61" s="462"/>
      <c r="D61" s="469">
        <v>1</v>
      </c>
      <c r="E61" s="469">
        <v>3</v>
      </c>
      <c r="F61" s="475">
        <f t="shared" si="0"/>
        <v>4</v>
      </c>
    </row>
    <row r="62" spans="1:6" s="452" customFormat="1" ht="12" customHeight="1">
      <c r="A62" s="852"/>
      <c r="B62" s="456" t="s">
        <v>351</v>
      </c>
      <c r="C62" s="462"/>
      <c r="D62" s="469">
        <v>1</v>
      </c>
      <c r="E62" s="466"/>
      <c r="F62" s="475">
        <f t="shared" si="0"/>
        <v>1</v>
      </c>
    </row>
    <row r="63" spans="1:6" s="452" customFormat="1" ht="12" customHeight="1">
      <c r="A63" s="455" t="s">
        <v>334</v>
      </c>
      <c r="B63" s="844" t="s">
        <v>336</v>
      </c>
      <c r="C63" s="845"/>
      <c r="D63" s="469">
        <v>1</v>
      </c>
      <c r="E63" s="466"/>
      <c r="F63" s="475">
        <f t="shared" si="0"/>
        <v>1</v>
      </c>
    </row>
    <row r="64" spans="1:6" s="452" customFormat="1" ht="12" customHeight="1">
      <c r="A64" s="456" t="s">
        <v>337</v>
      </c>
      <c r="B64" s="459"/>
      <c r="C64" s="462"/>
      <c r="D64" s="469">
        <v>1</v>
      </c>
      <c r="E64" s="466"/>
      <c r="F64" s="475">
        <f t="shared" si="0"/>
        <v>1</v>
      </c>
    </row>
    <row r="65" spans="1:6" s="452" customFormat="1" ht="12" customHeight="1">
      <c r="A65" s="842" t="s">
        <v>243</v>
      </c>
      <c r="B65" s="846"/>
      <c r="C65" s="843"/>
      <c r="D65" s="470">
        <v>55</v>
      </c>
      <c r="E65" s="466"/>
      <c r="F65" s="475">
        <f t="shared" si="0"/>
        <v>55</v>
      </c>
    </row>
    <row r="66" spans="1:6" s="453" customFormat="1" ht="12" customHeight="1">
      <c r="A66" s="847" t="s">
        <v>264</v>
      </c>
      <c r="B66" s="847"/>
      <c r="C66" s="847"/>
      <c r="D66" s="471">
        <f>SUM(D5:D65)</f>
        <v>424</v>
      </c>
      <c r="E66" s="471">
        <f>SUM(E5:E65)</f>
        <v>2362</v>
      </c>
      <c r="F66" s="471">
        <f>SUM(F5:F65)</f>
        <v>2786</v>
      </c>
    </row>
    <row r="67" spans="1:6" s="453" customFormat="1" ht="12" customHeight="1">
      <c r="A67" s="453" t="s">
        <v>281</v>
      </c>
      <c r="B67" s="461"/>
      <c r="C67" s="461"/>
      <c r="D67" s="472"/>
      <c r="E67" s="472"/>
      <c r="F67" s="472"/>
    </row>
    <row r="68" spans="1:6" s="453" customFormat="1" ht="12" customHeight="1">
      <c r="A68" s="458" t="s">
        <v>222</v>
      </c>
      <c r="B68" s="461"/>
      <c r="C68" s="461"/>
      <c r="D68" s="473"/>
      <c r="E68" s="473"/>
      <c r="F68" s="473"/>
    </row>
  </sheetData>
  <mergeCells count="32">
    <mergeCell ref="A65:C65"/>
    <mergeCell ref="A66:C66"/>
    <mergeCell ref="A3:C4"/>
    <mergeCell ref="A5:A6"/>
    <mergeCell ref="A8:A13"/>
    <mergeCell ref="A14:A19"/>
    <mergeCell ref="B39:B42"/>
    <mergeCell ref="A43:A45"/>
    <mergeCell ref="A22:A42"/>
    <mergeCell ref="B22:B29"/>
    <mergeCell ref="B30:B38"/>
    <mergeCell ref="A46:A62"/>
    <mergeCell ref="B21:C21"/>
    <mergeCell ref="B45:C45"/>
    <mergeCell ref="B47:C47"/>
    <mergeCell ref="B59:C59"/>
    <mergeCell ref="B63:C63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D3:F3"/>
    <mergeCell ref="B5:C5"/>
    <mergeCell ref="B6:C6"/>
    <mergeCell ref="B8:C8"/>
    <mergeCell ref="B9:C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2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RowHeight="18" customHeight="1"/>
  <cols>
    <col min="1" max="2" width="10.625" style="373" customWidth="1"/>
    <col min="3" max="7" width="9.625" style="373" customWidth="1"/>
    <col min="8" max="8" width="9.625" style="476" customWidth="1"/>
    <col min="9" max="9" width="9" style="373" customWidth="1"/>
    <col min="10" max="16384" width="9" style="373"/>
  </cols>
  <sheetData>
    <row r="1" spans="1:8" ht="20.100000000000001" customHeight="1">
      <c r="A1" s="386" t="s">
        <v>402</v>
      </c>
    </row>
    <row r="2" spans="1:8" ht="13.5" customHeight="1">
      <c r="A2" s="373" t="s">
        <v>190</v>
      </c>
      <c r="C2" s="416"/>
      <c r="D2" s="416"/>
      <c r="E2" s="430"/>
      <c r="F2" s="485" t="s">
        <v>459</v>
      </c>
    </row>
    <row r="3" spans="1:8" ht="27" customHeight="1">
      <c r="A3" s="478" t="s">
        <v>105</v>
      </c>
      <c r="B3" s="479" t="s">
        <v>7</v>
      </c>
      <c r="C3" s="482" t="s">
        <v>47</v>
      </c>
      <c r="D3" s="479" t="s">
        <v>53</v>
      </c>
      <c r="E3" s="479" t="s">
        <v>32</v>
      </c>
      <c r="F3" s="479" t="s">
        <v>33</v>
      </c>
      <c r="G3" s="476"/>
    </row>
    <row r="4" spans="1:8" ht="13.5" customHeight="1">
      <c r="A4" s="853" t="s">
        <v>421</v>
      </c>
      <c r="B4" s="480" t="s">
        <v>275</v>
      </c>
      <c r="C4" s="483">
        <v>3392</v>
      </c>
      <c r="D4" s="483">
        <v>3310</v>
      </c>
      <c r="E4" s="483">
        <v>1497</v>
      </c>
      <c r="F4" s="483">
        <v>1813</v>
      </c>
      <c r="G4" s="476"/>
    </row>
    <row r="5" spans="1:8" ht="13.5" customHeight="1">
      <c r="A5" s="854"/>
      <c r="B5" s="481" t="s">
        <v>276</v>
      </c>
      <c r="C5" s="483">
        <v>714</v>
      </c>
      <c r="D5" s="483">
        <v>684</v>
      </c>
      <c r="E5" s="483">
        <v>309</v>
      </c>
      <c r="F5" s="483">
        <v>375</v>
      </c>
      <c r="G5" s="476"/>
    </row>
    <row r="6" spans="1:8" ht="13.5" customHeight="1">
      <c r="A6" s="853" t="s">
        <v>478</v>
      </c>
      <c r="B6" s="481" t="s">
        <v>275</v>
      </c>
      <c r="C6" s="483">
        <v>3394</v>
      </c>
      <c r="D6" s="483">
        <v>3263</v>
      </c>
      <c r="E6" s="483">
        <v>1480</v>
      </c>
      <c r="F6" s="483">
        <v>1783</v>
      </c>
      <c r="G6" s="476"/>
    </row>
    <row r="7" spans="1:8" ht="13.5" customHeight="1">
      <c r="A7" s="854"/>
      <c r="B7" s="481" t="s">
        <v>276</v>
      </c>
      <c r="C7" s="483">
        <v>714</v>
      </c>
      <c r="D7" s="483">
        <v>678</v>
      </c>
      <c r="E7" s="483">
        <v>298</v>
      </c>
      <c r="F7" s="483">
        <v>380</v>
      </c>
      <c r="G7" s="476"/>
    </row>
    <row r="8" spans="1:8" s="477" customFormat="1" ht="13.5" customHeight="1">
      <c r="A8" s="853" t="s">
        <v>528</v>
      </c>
      <c r="B8" s="480" t="s">
        <v>275</v>
      </c>
      <c r="C8" s="483">
        <v>3394</v>
      </c>
      <c r="D8" s="483">
        <v>3269</v>
      </c>
      <c r="E8" s="483">
        <v>1474</v>
      </c>
      <c r="F8" s="483">
        <v>1795</v>
      </c>
      <c r="G8" s="476"/>
      <c r="H8" s="476"/>
    </row>
    <row r="9" spans="1:8" s="477" customFormat="1" ht="13.5" customHeight="1">
      <c r="A9" s="854"/>
      <c r="B9" s="481" t="s">
        <v>276</v>
      </c>
      <c r="C9" s="483">
        <v>714</v>
      </c>
      <c r="D9" s="483">
        <v>674</v>
      </c>
      <c r="E9" s="483">
        <v>290</v>
      </c>
      <c r="F9" s="483">
        <v>384</v>
      </c>
      <c r="G9" s="476"/>
      <c r="H9" s="476"/>
    </row>
    <row r="10" spans="1:8" ht="13.5" customHeight="1">
      <c r="A10" s="391" t="s">
        <v>54</v>
      </c>
      <c r="E10" s="484"/>
      <c r="G10" s="476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RowHeight="18" customHeight="1"/>
  <cols>
    <col min="1" max="2" width="10.625" style="373" customWidth="1"/>
    <col min="3" max="7" width="9.625" style="373" customWidth="1"/>
    <col min="8" max="8" width="9.625" style="476" customWidth="1"/>
    <col min="9" max="9" width="9" style="373" customWidth="1"/>
    <col min="10" max="16384" width="9" style="373"/>
  </cols>
  <sheetData>
    <row r="1" spans="1:8" ht="20.100000000000001" customHeight="1">
      <c r="A1" s="386" t="s">
        <v>402</v>
      </c>
    </row>
    <row r="2" spans="1:8" s="476" customFormat="1" ht="13.5" customHeight="1">
      <c r="A2" s="373" t="s">
        <v>468</v>
      </c>
      <c r="B2" s="486"/>
      <c r="C2" s="449"/>
      <c r="D2" s="449"/>
      <c r="E2" s="449"/>
      <c r="F2" s="449"/>
      <c r="H2" s="485" t="s">
        <v>459</v>
      </c>
    </row>
    <row r="3" spans="1:8" ht="27" customHeight="1">
      <c r="A3" s="478" t="s">
        <v>105</v>
      </c>
      <c r="B3" s="479" t="s">
        <v>7</v>
      </c>
      <c r="C3" s="487" t="s">
        <v>161</v>
      </c>
      <c r="D3" s="487" t="s">
        <v>363</v>
      </c>
      <c r="E3" s="487" t="s">
        <v>72</v>
      </c>
      <c r="F3" s="487" t="s">
        <v>144</v>
      </c>
      <c r="G3" s="487" t="s">
        <v>364</v>
      </c>
      <c r="H3" s="487" t="s">
        <v>51</v>
      </c>
    </row>
    <row r="4" spans="1:8" ht="13.5" customHeight="1">
      <c r="A4" s="853" t="s">
        <v>421</v>
      </c>
      <c r="B4" s="480" t="s">
        <v>275</v>
      </c>
      <c r="C4" s="483">
        <v>228</v>
      </c>
      <c r="D4" s="483">
        <v>26</v>
      </c>
      <c r="E4" s="483">
        <v>1</v>
      </c>
      <c r="F4" s="483">
        <v>2</v>
      </c>
      <c r="G4" s="483">
        <v>186</v>
      </c>
      <c r="H4" s="483">
        <v>13</v>
      </c>
    </row>
    <row r="5" spans="1:8" ht="13.5" customHeight="1">
      <c r="A5" s="854"/>
      <c r="B5" s="481" t="s">
        <v>276</v>
      </c>
      <c r="C5" s="488">
        <v>55</v>
      </c>
      <c r="D5" s="488">
        <v>1</v>
      </c>
      <c r="E5" s="488" t="s">
        <v>57</v>
      </c>
      <c r="F5" s="488" t="s">
        <v>57</v>
      </c>
      <c r="G5" s="488">
        <v>41</v>
      </c>
      <c r="H5" s="488">
        <v>13</v>
      </c>
    </row>
    <row r="6" spans="1:8" ht="13.5" customHeight="1">
      <c r="A6" s="853" t="s">
        <v>478</v>
      </c>
      <c r="B6" s="481" t="s">
        <v>275</v>
      </c>
      <c r="C6" s="488">
        <v>228</v>
      </c>
      <c r="D6" s="488">
        <v>26</v>
      </c>
      <c r="E6" s="488">
        <v>1</v>
      </c>
      <c r="F6" s="488">
        <v>2</v>
      </c>
      <c r="G6" s="488">
        <v>186</v>
      </c>
      <c r="H6" s="488">
        <v>13</v>
      </c>
    </row>
    <row r="7" spans="1:8" s="477" customFormat="1" ht="13.5" customHeight="1">
      <c r="A7" s="854"/>
      <c r="B7" s="481" t="s">
        <v>276</v>
      </c>
      <c r="C7" s="488">
        <v>54</v>
      </c>
      <c r="D7" s="488">
        <v>1</v>
      </c>
      <c r="E7" s="488" t="s">
        <v>57</v>
      </c>
      <c r="F7" s="488" t="s">
        <v>57</v>
      </c>
      <c r="G7" s="488">
        <v>41</v>
      </c>
      <c r="H7" s="488">
        <v>12</v>
      </c>
    </row>
    <row r="8" spans="1:8" s="477" customFormat="1" ht="13.5" customHeight="1">
      <c r="A8" s="853" t="s">
        <v>528</v>
      </c>
      <c r="B8" s="480" t="s">
        <v>275</v>
      </c>
      <c r="C8" s="483">
        <v>229</v>
      </c>
      <c r="D8" s="483">
        <v>26</v>
      </c>
      <c r="E8" s="483">
        <v>1</v>
      </c>
      <c r="F8" s="483">
        <v>2</v>
      </c>
      <c r="G8" s="483">
        <v>187</v>
      </c>
      <c r="H8" s="483">
        <v>13</v>
      </c>
    </row>
    <row r="9" spans="1:8" s="477" customFormat="1" ht="13.5" customHeight="1">
      <c r="A9" s="854"/>
      <c r="B9" s="481" t="s">
        <v>276</v>
      </c>
      <c r="C9" s="488">
        <v>54</v>
      </c>
      <c r="D9" s="488">
        <v>1</v>
      </c>
      <c r="E9" s="488" t="s">
        <v>57</v>
      </c>
      <c r="F9" s="488" t="s">
        <v>57</v>
      </c>
      <c r="G9" s="488">
        <v>41</v>
      </c>
      <c r="H9" s="488">
        <v>12</v>
      </c>
    </row>
    <row r="10" spans="1:8" s="477" customFormat="1" ht="13.5" customHeight="1">
      <c r="A10" s="391" t="s">
        <v>109</v>
      </c>
      <c r="C10" s="489"/>
      <c r="D10" s="489"/>
      <c r="E10" s="484"/>
      <c r="F10" s="476"/>
      <c r="G10" s="476"/>
      <c r="H10" s="476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1:H10"/>
  <sheetViews>
    <sheetView showGridLines="0" zoomScaleSheetLayoutView="100" workbookViewId="0">
      <selection sqref="A1:M12"/>
    </sheetView>
  </sheetViews>
  <sheetFormatPr defaultRowHeight="18" customHeight="1"/>
  <cols>
    <col min="1" max="2" width="10.625" style="373" customWidth="1"/>
    <col min="3" max="7" width="9.625" style="373" customWidth="1"/>
    <col min="8" max="8" width="9.625" style="476" customWidth="1"/>
    <col min="9" max="9" width="9" style="373" customWidth="1"/>
    <col min="10" max="16384" width="9" style="373"/>
  </cols>
  <sheetData>
    <row r="1" spans="1:8" ht="20.100000000000001" customHeight="1">
      <c r="A1" s="386" t="s">
        <v>402</v>
      </c>
    </row>
    <row r="2" spans="1:8" ht="13.5" customHeight="1">
      <c r="A2" s="373" t="s">
        <v>121</v>
      </c>
      <c r="D2" s="485" t="s">
        <v>459</v>
      </c>
      <c r="G2" s="476"/>
    </row>
    <row r="3" spans="1:8" ht="13.5" customHeight="1">
      <c r="A3" s="478" t="s">
        <v>105</v>
      </c>
      <c r="B3" s="490" t="s">
        <v>7</v>
      </c>
      <c r="C3" s="487" t="s">
        <v>12</v>
      </c>
      <c r="D3" s="487" t="s">
        <v>356</v>
      </c>
      <c r="E3" s="476"/>
      <c r="F3" s="476"/>
      <c r="G3" s="476"/>
    </row>
    <row r="4" spans="1:8" ht="13.5" customHeight="1">
      <c r="A4" s="853" t="s">
        <v>421</v>
      </c>
      <c r="B4" s="480" t="s">
        <v>275</v>
      </c>
      <c r="C4" s="483">
        <v>1583</v>
      </c>
      <c r="D4" s="483">
        <v>58836</v>
      </c>
      <c r="E4" s="476"/>
      <c r="F4" s="476"/>
      <c r="G4" s="476"/>
    </row>
    <row r="5" spans="1:8" ht="13.5" customHeight="1">
      <c r="A5" s="854"/>
      <c r="B5" s="481" t="s">
        <v>276</v>
      </c>
      <c r="C5" s="488">
        <v>168</v>
      </c>
      <c r="D5" s="488">
        <v>6198</v>
      </c>
      <c r="E5" s="476"/>
      <c r="F5" s="476"/>
      <c r="G5" s="476"/>
    </row>
    <row r="6" spans="1:8" ht="13.5" customHeight="1">
      <c r="A6" s="853" t="s">
        <v>478</v>
      </c>
      <c r="B6" s="481" t="s">
        <v>275</v>
      </c>
      <c r="C6" s="488">
        <v>1530</v>
      </c>
      <c r="D6" s="488">
        <v>55042</v>
      </c>
      <c r="E6" s="476"/>
      <c r="F6" s="476"/>
      <c r="G6" s="476"/>
    </row>
    <row r="7" spans="1:8" s="477" customFormat="1" ht="13.5" customHeight="1">
      <c r="A7" s="854"/>
      <c r="B7" s="481" t="s">
        <v>276</v>
      </c>
      <c r="C7" s="488">
        <v>157</v>
      </c>
      <c r="D7" s="488">
        <v>5372</v>
      </c>
      <c r="E7" s="476"/>
      <c r="F7" s="476"/>
      <c r="G7" s="476"/>
      <c r="H7" s="476"/>
    </row>
    <row r="8" spans="1:8" s="477" customFormat="1" ht="13.5" customHeight="1">
      <c r="A8" s="853" t="s">
        <v>528</v>
      </c>
      <c r="B8" s="480" t="s">
        <v>275</v>
      </c>
      <c r="C8" s="483">
        <v>1476</v>
      </c>
      <c r="D8" s="483">
        <v>51409</v>
      </c>
      <c r="E8" s="476"/>
      <c r="F8" s="476"/>
      <c r="G8" s="476"/>
      <c r="H8" s="476"/>
    </row>
    <row r="9" spans="1:8" s="477" customFormat="1" ht="13.5" customHeight="1">
      <c r="A9" s="854"/>
      <c r="B9" s="481" t="s">
        <v>276</v>
      </c>
      <c r="C9" s="488">
        <v>152</v>
      </c>
      <c r="D9" s="488">
        <v>5081</v>
      </c>
      <c r="E9" s="476"/>
      <c r="F9" s="476"/>
      <c r="G9" s="476"/>
      <c r="H9" s="476"/>
    </row>
    <row r="10" spans="1:8" ht="13.5" customHeight="1">
      <c r="A10" s="391" t="s">
        <v>229</v>
      </c>
      <c r="C10" s="489"/>
      <c r="D10" s="484"/>
      <c r="E10" s="476"/>
      <c r="F10" s="476"/>
      <c r="G10" s="476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1:H8"/>
  <sheetViews>
    <sheetView showGridLines="0" workbookViewId="0">
      <selection sqref="A1:M12"/>
    </sheetView>
  </sheetViews>
  <sheetFormatPr defaultRowHeight="18" customHeight="1"/>
  <cols>
    <col min="1" max="1" width="11.5" style="373" customWidth="1"/>
    <col min="2" max="5" width="13.75" style="373" customWidth="1"/>
    <col min="6" max="6" width="9" style="373" customWidth="1"/>
    <col min="7" max="16384" width="9" style="373"/>
  </cols>
  <sheetData>
    <row r="1" spans="1:8" ht="20.100000000000001" customHeight="1">
      <c r="A1" s="386" t="s">
        <v>402</v>
      </c>
      <c r="H1" s="476"/>
    </row>
    <row r="2" spans="1:8" s="491" customFormat="1" ht="13.5" customHeight="1">
      <c r="A2" s="430" t="s">
        <v>19</v>
      </c>
      <c r="B2" s="493"/>
      <c r="C2" s="493"/>
      <c r="D2" s="493"/>
      <c r="E2" s="496" t="s">
        <v>156</v>
      </c>
    </row>
    <row r="3" spans="1:8" ht="13.5" customHeight="1">
      <c r="A3" s="857" t="s">
        <v>515</v>
      </c>
      <c r="B3" s="855" t="s">
        <v>64</v>
      </c>
      <c r="C3" s="856"/>
      <c r="D3" s="855" t="s">
        <v>37</v>
      </c>
      <c r="E3" s="856"/>
    </row>
    <row r="4" spans="1:8" ht="13.5" customHeight="1">
      <c r="A4" s="858"/>
      <c r="B4" s="494" t="s">
        <v>365</v>
      </c>
      <c r="C4" s="495" t="s">
        <v>62</v>
      </c>
      <c r="D4" s="494" t="s">
        <v>365</v>
      </c>
      <c r="E4" s="495" t="s">
        <v>63</v>
      </c>
    </row>
    <row r="5" spans="1:8" ht="13.5" customHeight="1">
      <c r="A5" s="492" t="s">
        <v>514</v>
      </c>
      <c r="B5" s="483">
        <v>1717</v>
      </c>
      <c r="C5" s="483">
        <v>24729</v>
      </c>
      <c r="D5" s="483">
        <v>593</v>
      </c>
      <c r="E5" s="497">
        <v>3129</v>
      </c>
    </row>
    <row r="6" spans="1:8" ht="13.5" customHeight="1">
      <c r="A6" s="492" t="s">
        <v>491</v>
      </c>
      <c r="B6" s="483">
        <v>1610</v>
      </c>
      <c r="C6" s="483">
        <v>23097</v>
      </c>
      <c r="D6" s="483">
        <v>512</v>
      </c>
      <c r="E6" s="497">
        <v>2444</v>
      </c>
    </row>
    <row r="7" spans="1:8" ht="13.5" customHeight="1">
      <c r="A7" s="492" t="s">
        <v>415</v>
      </c>
      <c r="B7" s="483">
        <v>1514</v>
      </c>
      <c r="C7" s="483">
        <v>21313</v>
      </c>
      <c r="D7" s="483">
        <v>513</v>
      </c>
      <c r="E7" s="497">
        <v>2250</v>
      </c>
    </row>
    <row r="8" spans="1:8" ht="13.5" customHeight="1">
      <c r="A8" s="406" t="s">
        <v>519</v>
      </c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E15"/>
  <sheetViews>
    <sheetView showGridLines="0" zoomScaleSheetLayoutView="50" workbookViewId="0">
      <selection sqref="A1:M12"/>
    </sheetView>
  </sheetViews>
  <sheetFormatPr defaultRowHeight="15" customHeight="1"/>
  <cols>
    <col min="1" max="1" width="2.625" style="477" customWidth="1"/>
    <col min="2" max="2" width="27.375" style="477" customWidth="1"/>
    <col min="3" max="5" width="11.625" style="477" customWidth="1"/>
    <col min="6" max="6" width="9" style="477" customWidth="1"/>
    <col min="7" max="16384" width="9" style="477"/>
  </cols>
  <sheetData>
    <row r="1" spans="1:5" ht="20.100000000000001" customHeight="1">
      <c r="A1" s="498" t="s">
        <v>469</v>
      </c>
      <c r="B1" s="498"/>
      <c r="C1" s="476"/>
      <c r="E1" s="485" t="s">
        <v>184</v>
      </c>
    </row>
    <row r="2" spans="1:5" ht="13.5">
      <c r="A2" s="820" t="s">
        <v>245</v>
      </c>
      <c r="B2" s="859"/>
      <c r="C2" s="504" t="s">
        <v>398</v>
      </c>
      <c r="D2" s="508" t="s">
        <v>399</v>
      </c>
      <c r="E2" s="512" t="s">
        <v>525</v>
      </c>
    </row>
    <row r="3" spans="1:5" ht="13.5">
      <c r="A3" s="860" t="s">
        <v>339</v>
      </c>
      <c r="B3" s="861"/>
      <c r="C3" s="505">
        <v>237126</v>
      </c>
      <c r="D3" s="509">
        <v>234143</v>
      </c>
      <c r="E3" s="513">
        <v>229679</v>
      </c>
    </row>
    <row r="4" spans="1:5" ht="13.5">
      <c r="A4" s="862" t="s">
        <v>422</v>
      </c>
      <c r="B4" s="863"/>
      <c r="C4" s="506">
        <v>190541</v>
      </c>
      <c r="D4" s="510">
        <v>187649</v>
      </c>
      <c r="E4" s="514">
        <v>182498</v>
      </c>
    </row>
    <row r="5" spans="1:5" ht="13.5">
      <c r="A5" s="499"/>
      <c r="B5" s="502" t="s">
        <v>67</v>
      </c>
      <c r="C5" s="505">
        <v>153735</v>
      </c>
      <c r="D5" s="509">
        <v>151456</v>
      </c>
      <c r="E5" s="513">
        <v>150254</v>
      </c>
    </row>
    <row r="6" spans="1:5" ht="13.5">
      <c r="A6" s="499"/>
      <c r="B6" s="502" t="s">
        <v>283</v>
      </c>
      <c r="C6" s="505">
        <v>1524</v>
      </c>
      <c r="D6" s="509">
        <v>1542</v>
      </c>
      <c r="E6" s="513">
        <v>365</v>
      </c>
    </row>
    <row r="7" spans="1:5" ht="13.5">
      <c r="A7" s="499"/>
      <c r="B7" s="502" t="s">
        <v>25</v>
      </c>
      <c r="C7" s="505">
        <v>15302</v>
      </c>
      <c r="D7" s="509">
        <v>15415</v>
      </c>
      <c r="E7" s="513">
        <v>14156</v>
      </c>
    </row>
    <row r="8" spans="1:5" ht="13.5">
      <c r="A8" s="499"/>
      <c r="B8" s="502" t="s">
        <v>23</v>
      </c>
      <c r="C8" s="505">
        <v>6055</v>
      </c>
      <c r="D8" s="509">
        <v>5876</v>
      </c>
      <c r="E8" s="513">
        <v>6127</v>
      </c>
    </row>
    <row r="9" spans="1:5" ht="13.5">
      <c r="A9" s="499"/>
      <c r="B9" s="502" t="s">
        <v>73</v>
      </c>
      <c r="C9" s="505">
        <v>5709</v>
      </c>
      <c r="D9" s="509">
        <v>5432</v>
      </c>
      <c r="E9" s="513">
        <v>5523</v>
      </c>
    </row>
    <row r="10" spans="1:5" ht="13.5">
      <c r="A10" s="499"/>
      <c r="B10" s="502" t="s">
        <v>77</v>
      </c>
      <c r="C10" s="505">
        <v>8216</v>
      </c>
      <c r="D10" s="509">
        <v>7928</v>
      </c>
      <c r="E10" s="513">
        <v>6073</v>
      </c>
    </row>
    <row r="11" spans="1:5" ht="13.5">
      <c r="A11" s="862" t="s">
        <v>159</v>
      </c>
      <c r="B11" s="863"/>
      <c r="C11" s="506">
        <v>46585</v>
      </c>
      <c r="D11" s="510">
        <v>46494</v>
      </c>
      <c r="E11" s="514">
        <v>47181</v>
      </c>
    </row>
    <row r="12" spans="1:5" ht="13.5">
      <c r="A12" s="500"/>
      <c r="B12" s="477" t="s">
        <v>17</v>
      </c>
      <c r="C12" s="505">
        <v>41929</v>
      </c>
      <c r="D12" s="509">
        <v>41715</v>
      </c>
      <c r="E12" s="513">
        <v>41289</v>
      </c>
    </row>
    <row r="13" spans="1:5" ht="13.5">
      <c r="A13" s="501"/>
      <c r="B13" s="503" t="s">
        <v>78</v>
      </c>
      <c r="C13" s="507">
        <v>4656</v>
      </c>
      <c r="D13" s="511">
        <v>4779</v>
      </c>
      <c r="E13" s="515">
        <v>5892</v>
      </c>
    </row>
    <row r="14" spans="1:5" ht="13.5">
      <c r="A14" s="452" t="s">
        <v>224</v>
      </c>
    </row>
    <row r="15" spans="1:5" ht="13.5">
      <c r="A15" s="452" t="s">
        <v>266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E23"/>
  <sheetViews>
    <sheetView showGridLines="0" workbookViewId="0">
      <selection sqref="A1:M12"/>
    </sheetView>
  </sheetViews>
  <sheetFormatPr defaultRowHeight="13.5"/>
  <cols>
    <col min="1" max="1" width="3.125" style="477" customWidth="1"/>
    <col min="2" max="2" width="44.625" style="477" customWidth="1"/>
    <col min="3" max="5" width="13.625" style="477" customWidth="1"/>
    <col min="6" max="239" width="9" style="477" customWidth="1"/>
    <col min="240" max="240" width="3.125" style="477" customWidth="1"/>
    <col min="241" max="241" width="43.625" style="477" customWidth="1"/>
    <col min="242" max="244" width="10.25" style="477" customWidth="1"/>
    <col min="245" max="495" width="9" style="477" customWidth="1"/>
    <col min="496" max="496" width="3.125" style="477" customWidth="1"/>
    <col min="497" max="497" width="43.625" style="477" customWidth="1"/>
    <col min="498" max="500" width="10.25" style="477" customWidth="1"/>
    <col min="501" max="751" width="9" style="477" customWidth="1"/>
    <col min="752" max="752" width="3.125" style="477" customWidth="1"/>
    <col min="753" max="753" width="43.625" style="477" customWidth="1"/>
    <col min="754" max="756" width="10.25" style="477" customWidth="1"/>
    <col min="757" max="1007" width="9" style="477" customWidth="1"/>
    <col min="1008" max="1008" width="3.125" style="477" customWidth="1"/>
    <col min="1009" max="1009" width="43.625" style="477" customWidth="1"/>
    <col min="1010" max="1012" width="10.25" style="477" customWidth="1"/>
    <col min="1013" max="1263" width="9" style="477" customWidth="1"/>
    <col min="1264" max="1264" width="3.125" style="477" customWidth="1"/>
    <col min="1265" max="1265" width="43.625" style="477" customWidth="1"/>
    <col min="1266" max="1268" width="10.25" style="477" customWidth="1"/>
    <col min="1269" max="1519" width="9" style="477" customWidth="1"/>
    <col min="1520" max="1520" width="3.125" style="477" customWidth="1"/>
    <col min="1521" max="1521" width="43.625" style="477" customWidth="1"/>
    <col min="1522" max="1524" width="10.25" style="477" customWidth="1"/>
    <col min="1525" max="1775" width="9" style="477" customWidth="1"/>
    <col min="1776" max="1776" width="3.125" style="477" customWidth="1"/>
    <col min="1777" max="1777" width="43.625" style="477" customWidth="1"/>
    <col min="1778" max="1780" width="10.25" style="477" customWidth="1"/>
    <col min="1781" max="2031" width="9" style="477" customWidth="1"/>
    <col min="2032" max="2032" width="3.125" style="477" customWidth="1"/>
    <col min="2033" max="2033" width="43.625" style="477" customWidth="1"/>
    <col min="2034" max="2036" width="10.25" style="477" customWidth="1"/>
    <col min="2037" max="2287" width="9" style="477" customWidth="1"/>
    <col min="2288" max="2288" width="3.125" style="477" customWidth="1"/>
    <col min="2289" max="2289" width="43.625" style="477" customWidth="1"/>
    <col min="2290" max="2292" width="10.25" style="477" customWidth="1"/>
    <col min="2293" max="2543" width="9" style="477" customWidth="1"/>
    <col min="2544" max="2544" width="3.125" style="477" customWidth="1"/>
    <col min="2545" max="2545" width="43.625" style="477" customWidth="1"/>
    <col min="2546" max="2548" width="10.25" style="477" customWidth="1"/>
    <col min="2549" max="2799" width="9" style="477" customWidth="1"/>
    <col min="2800" max="2800" width="3.125" style="477" customWidth="1"/>
    <col min="2801" max="2801" width="43.625" style="477" customWidth="1"/>
    <col min="2802" max="2804" width="10.25" style="477" customWidth="1"/>
    <col min="2805" max="3055" width="9" style="477" customWidth="1"/>
    <col min="3056" max="3056" width="3.125" style="477" customWidth="1"/>
    <col min="3057" max="3057" width="43.625" style="477" customWidth="1"/>
    <col min="3058" max="3060" width="10.25" style="477" customWidth="1"/>
    <col min="3061" max="3311" width="9" style="477" customWidth="1"/>
    <col min="3312" max="3312" width="3.125" style="477" customWidth="1"/>
    <col min="3313" max="3313" width="43.625" style="477" customWidth="1"/>
    <col min="3314" max="3316" width="10.25" style="477" customWidth="1"/>
    <col min="3317" max="3567" width="9" style="477" customWidth="1"/>
    <col min="3568" max="3568" width="3.125" style="477" customWidth="1"/>
    <col min="3569" max="3569" width="43.625" style="477" customWidth="1"/>
    <col min="3570" max="3572" width="10.25" style="477" customWidth="1"/>
    <col min="3573" max="3823" width="9" style="477" customWidth="1"/>
    <col min="3824" max="3824" width="3.125" style="477" customWidth="1"/>
    <col min="3825" max="3825" width="43.625" style="477" customWidth="1"/>
    <col min="3826" max="3828" width="10.25" style="477" customWidth="1"/>
    <col min="3829" max="4079" width="9" style="477" customWidth="1"/>
    <col min="4080" max="4080" width="3.125" style="477" customWidth="1"/>
    <col min="4081" max="4081" width="43.625" style="477" customWidth="1"/>
    <col min="4082" max="4084" width="10.25" style="477" customWidth="1"/>
    <col min="4085" max="4335" width="9" style="477" customWidth="1"/>
    <col min="4336" max="4336" width="3.125" style="477" customWidth="1"/>
    <col min="4337" max="4337" width="43.625" style="477" customWidth="1"/>
    <col min="4338" max="4340" width="10.25" style="477" customWidth="1"/>
    <col min="4341" max="4591" width="9" style="477" customWidth="1"/>
    <col min="4592" max="4592" width="3.125" style="477" customWidth="1"/>
    <col min="4593" max="4593" width="43.625" style="477" customWidth="1"/>
    <col min="4594" max="4596" width="10.25" style="477" customWidth="1"/>
    <col min="4597" max="4847" width="9" style="477" customWidth="1"/>
    <col min="4848" max="4848" width="3.125" style="477" customWidth="1"/>
    <col min="4849" max="4849" width="43.625" style="477" customWidth="1"/>
    <col min="4850" max="4852" width="10.25" style="477" customWidth="1"/>
    <col min="4853" max="5103" width="9" style="477" customWidth="1"/>
    <col min="5104" max="5104" width="3.125" style="477" customWidth="1"/>
    <col min="5105" max="5105" width="43.625" style="477" customWidth="1"/>
    <col min="5106" max="5108" width="10.25" style="477" customWidth="1"/>
    <col min="5109" max="5359" width="9" style="477" customWidth="1"/>
    <col min="5360" max="5360" width="3.125" style="477" customWidth="1"/>
    <col min="5361" max="5361" width="43.625" style="477" customWidth="1"/>
    <col min="5362" max="5364" width="10.25" style="477" customWidth="1"/>
    <col min="5365" max="5615" width="9" style="477" customWidth="1"/>
    <col min="5616" max="5616" width="3.125" style="477" customWidth="1"/>
    <col min="5617" max="5617" width="43.625" style="477" customWidth="1"/>
    <col min="5618" max="5620" width="10.25" style="477" customWidth="1"/>
    <col min="5621" max="5871" width="9" style="477" customWidth="1"/>
    <col min="5872" max="5872" width="3.125" style="477" customWidth="1"/>
    <col min="5873" max="5873" width="43.625" style="477" customWidth="1"/>
    <col min="5874" max="5876" width="10.25" style="477" customWidth="1"/>
    <col min="5877" max="6127" width="9" style="477" customWidth="1"/>
    <col min="6128" max="6128" width="3.125" style="477" customWidth="1"/>
    <col min="6129" max="6129" width="43.625" style="477" customWidth="1"/>
    <col min="6130" max="6132" width="10.25" style="477" customWidth="1"/>
    <col min="6133" max="6383" width="9" style="477" customWidth="1"/>
    <col min="6384" max="6384" width="3.125" style="477" customWidth="1"/>
    <col min="6385" max="6385" width="43.625" style="477" customWidth="1"/>
    <col min="6386" max="6388" width="10.25" style="477" customWidth="1"/>
    <col min="6389" max="6639" width="9" style="477" customWidth="1"/>
    <col min="6640" max="6640" width="3.125" style="477" customWidth="1"/>
    <col min="6641" max="6641" width="43.625" style="477" customWidth="1"/>
    <col min="6642" max="6644" width="10.25" style="477" customWidth="1"/>
    <col min="6645" max="6895" width="9" style="477" customWidth="1"/>
    <col min="6896" max="6896" width="3.125" style="477" customWidth="1"/>
    <col min="6897" max="6897" width="43.625" style="477" customWidth="1"/>
    <col min="6898" max="6900" width="10.25" style="477" customWidth="1"/>
    <col min="6901" max="7151" width="9" style="477" customWidth="1"/>
    <col min="7152" max="7152" width="3.125" style="477" customWidth="1"/>
    <col min="7153" max="7153" width="43.625" style="477" customWidth="1"/>
    <col min="7154" max="7156" width="10.25" style="477" customWidth="1"/>
    <col min="7157" max="7407" width="9" style="477" customWidth="1"/>
    <col min="7408" max="7408" width="3.125" style="477" customWidth="1"/>
    <col min="7409" max="7409" width="43.625" style="477" customWidth="1"/>
    <col min="7410" max="7412" width="10.25" style="477" customWidth="1"/>
    <col min="7413" max="7663" width="9" style="477" customWidth="1"/>
    <col min="7664" max="7664" width="3.125" style="477" customWidth="1"/>
    <col min="7665" max="7665" width="43.625" style="477" customWidth="1"/>
    <col min="7666" max="7668" width="10.25" style="477" customWidth="1"/>
    <col min="7669" max="7919" width="9" style="477" customWidth="1"/>
    <col min="7920" max="7920" width="3.125" style="477" customWidth="1"/>
    <col min="7921" max="7921" width="43.625" style="477" customWidth="1"/>
    <col min="7922" max="7924" width="10.25" style="477" customWidth="1"/>
    <col min="7925" max="8175" width="9" style="477" customWidth="1"/>
    <col min="8176" max="8176" width="3.125" style="477" customWidth="1"/>
    <col min="8177" max="8177" width="43.625" style="477" customWidth="1"/>
    <col min="8178" max="8180" width="10.25" style="477" customWidth="1"/>
    <col min="8181" max="8431" width="9" style="477" customWidth="1"/>
    <col min="8432" max="8432" width="3.125" style="477" customWidth="1"/>
    <col min="8433" max="8433" width="43.625" style="477" customWidth="1"/>
    <col min="8434" max="8436" width="10.25" style="477" customWidth="1"/>
    <col min="8437" max="8687" width="9" style="477" customWidth="1"/>
    <col min="8688" max="8688" width="3.125" style="477" customWidth="1"/>
    <col min="8689" max="8689" width="43.625" style="477" customWidth="1"/>
    <col min="8690" max="8692" width="10.25" style="477" customWidth="1"/>
    <col min="8693" max="8943" width="9" style="477" customWidth="1"/>
    <col min="8944" max="8944" width="3.125" style="477" customWidth="1"/>
    <col min="8945" max="8945" width="43.625" style="477" customWidth="1"/>
    <col min="8946" max="8948" width="10.25" style="477" customWidth="1"/>
    <col min="8949" max="9199" width="9" style="477" customWidth="1"/>
    <col min="9200" max="9200" width="3.125" style="477" customWidth="1"/>
    <col min="9201" max="9201" width="43.625" style="477" customWidth="1"/>
    <col min="9202" max="9204" width="10.25" style="477" customWidth="1"/>
    <col min="9205" max="9455" width="9" style="477" customWidth="1"/>
    <col min="9456" max="9456" width="3.125" style="477" customWidth="1"/>
    <col min="9457" max="9457" width="43.625" style="477" customWidth="1"/>
    <col min="9458" max="9460" width="10.25" style="477" customWidth="1"/>
    <col min="9461" max="9711" width="9" style="477" customWidth="1"/>
    <col min="9712" max="9712" width="3.125" style="477" customWidth="1"/>
    <col min="9713" max="9713" width="43.625" style="477" customWidth="1"/>
    <col min="9714" max="9716" width="10.25" style="477" customWidth="1"/>
    <col min="9717" max="9967" width="9" style="477" customWidth="1"/>
    <col min="9968" max="9968" width="3.125" style="477" customWidth="1"/>
    <col min="9969" max="9969" width="43.625" style="477" customWidth="1"/>
    <col min="9970" max="9972" width="10.25" style="477" customWidth="1"/>
    <col min="9973" max="10223" width="9" style="477" customWidth="1"/>
    <col min="10224" max="10224" width="3.125" style="477" customWidth="1"/>
    <col min="10225" max="10225" width="43.625" style="477" customWidth="1"/>
    <col min="10226" max="10228" width="10.25" style="477" customWidth="1"/>
    <col min="10229" max="10479" width="9" style="477" customWidth="1"/>
    <col min="10480" max="10480" width="3.125" style="477" customWidth="1"/>
    <col min="10481" max="10481" width="43.625" style="477" customWidth="1"/>
    <col min="10482" max="10484" width="10.25" style="477" customWidth="1"/>
    <col min="10485" max="10735" width="9" style="477" customWidth="1"/>
    <col min="10736" max="10736" width="3.125" style="477" customWidth="1"/>
    <col min="10737" max="10737" width="43.625" style="477" customWidth="1"/>
    <col min="10738" max="10740" width="10.25" style="477" customWidth="1"/>
    <col min="10741" max="10991" width="9" style="477" customWidth="1"/>
    <col min="10992" max="10992" width="3.125" style="477" customWidth="1"/>
    <col min="10993" max="10993" width="43.625" style="477" customWidth="1"/>
    <col min="10994" max="10996" width="10.25" style="477" customWidth="1"/>
    <col min="10997" max="11247" width="9" style="477" customWidth="1"/>
    <col min="11248" max="11248" width="3.125" style="477" customWidth="1"/>
    <col min="11249" max="11249" width="43.625" style="477" customWidth="1"/>
    <col min="11250" max="11252" width="10.25" style="477" customWidth="1"/>
    <col min="11253" max="11503" width="9" style="477" customWidth="1"/>
    <col min="11504" max="11504" width="3.125" style="477" customWidth="1"/>
    <col min="11505" max="11505" width="43.625" style="477" customWidth="1"/>
    <col min="11506" max="11508" width="10.25" style="477" customWidth="1"/>
    <col min="11509" max="11759" width="9" style="477" customWidth="1"/>
    <col min="11760" max="11760" width="3.125" style="477" customWidth="1"/>
    <col min="11761" max="11761" width="43.625" style="477" customWidth="1"/>
    <col min="11762" max="11764" width="10.25" style="477" customWidth="1"/>
    <col min="11765" max="12015" width="9" style="477" customWidth="1"/>
    <col min="12016" max="12016" width="3.125" style="477" customWidth="1"/>
    <col min="12017" max="12017" width="43.625" style="477" customWidth="1"/>
    <col min="12018" max="12020" width="10.25" style="477" customWidth="1"/>
    <col min="12021" max="12271" width="9" style="477" customWidth="1"/>
    <col min="12272" max="12272" width="3.125" style="477" customWidth="1"/>
    <col min="12273" max="12273" width="43.625" style="477" customWidth="1"/>
    <col min="12274" max="12276" width="10.25" style="477" customWidth="1"/>
    <col min="12277" max="12527" width="9" style="477" customWidth="1"/>
    <col min="12528" max="12528" width="3.125" style="477" customWidth="1"/>
    <col min="12529" max="12529" width="43.625" style="477" customWidth="1"/>
    <col min="12530" max="12532" width="10.25" style="477" customWidth="1"/>
    <col min="12533" max="12783" width="9" style="477" customWidth="1"/>
    <col min="12784" max="12784" width="3.125" style="477" customWidth="1"/>
    <col min="12785" max="12785" width="43.625" style="477" customWidth="1"/>
    <col min="12786" max="12788" width="10.25" style="477" customWidth="1"/>
    <col min="12789" max="13039" width="9" style="477" customWidth="1"/>
    <col min="13040" max="13040" width="3.125" style="477" customWidth="1"/>
    <col min="13041" max="13041" width="43.625" style="477" customWidth="1"/>
    <col min="13042" max="13044" width="10.25" style="477" customWidth="1"/>
    <col min="13045" max="13295" width="9" style="477" customWidth="1"/>
    <col min="13296" max="13296" width="3.125" style="477" customWidth="1"/>
    <col min="13297" max="13297" width="43.625" style="477" customWidth="1"/>
    <col min="13298" max="13300" width="10.25" style="477" customWidth="1"/>
    <col min="13301" max="13551" width="9" style="477" customWidth="1"/>
    <col min="13552" max="13552" width="3.125" style="477" customWidth="1"/>
    <col min="13553" max="13553" width="43.625" style="477" customWidth="1"/>
    <col min="13554" max="13556" width="10.25" style="477" customWidth="1"/>
    <col min="13557" max="13807" width="9" style="477" customWidth="1"/>
    <col min="13808" max="13808" width="3.125" style="477" customWidth="1"/>
    <col min="13809" max="13809" width="43.625" style="477" customWidth="1"/>
    <col min="13810" max="13812" width="10.25" style="477" customWidth="1"/>
    <col min="13813" max="14063" width="9" style="477" customWidth="1"/>
    <col min="14064" max="14064" width="3.125" style="477" customWidth="1"/>
    <col min="14065" max="14065" width="43.625" style="477" customWidth="1"/>
    <col min="14066" max="14068" width="10.25" style="477" customWidth="1"/>
    <col min="14069" max="14319" width="9" style="477" customWidth="1"/>
    <col min="14320" max="14320" width="3.125" style="477" customWidth="1"/>
    <col min="14321" max="14321" width="43.625" style="477" customWidth="1"/>
    <col min="14322" max="14324" width="10.25" style="477" customWidth="1"/>
    <col min="14325" max="14575" width="9" style="477" customWidth="1"/>
    <col min="14576" max="14576" width="3.125" style="477" customWidth="1"/>
    <col min="14577" max="14577" width="43.625" style="477" customWidth="1"/>
    <col min="14578" max="14580" width="10.25" style="477" customWidth="1"/>
    <col min="14581" max="14831" width="9" style="477" customWidth="1"/>
    <col min="14832" max="14832" width="3.125" style="477" customWidth="1"/>
    <col min="14833" max="14833" width="43.625" style="477" customWidth="1"/>
    <col min="14834" max="14836" width="10.25" style="477" customWidth="1"/>
    <col min="14837" max="15087" width="9" style="477" customWidth="1"/>
    <col min="15088" max="15088" width="3.125" style="477" customWidth="1"/>
    <col min="15089" max="15089" width="43.625" style="477" customWidth="1"/>
    <col min="15090" max="15092" width="10.25" style="477" customWidth="1"/>
    <col min="15093" max="15343" width="9" style="477" customWidth="1"/>
    <col min="15344" max="15344" width="3.125" style="477" customWidth="1"/>
    <col min="15345" max="15345" width="43.625" style="477" customWidth="1"/>
    <col min="15346" max="15348" width="10.25" style="477" customWidth="1"/>
    <col min="15349" max="15599" width="9" style="477" customWidth="1"/>
    <col min="15600" max="15600" width="3.125" style="477" customWidth="1"/>
    <col min="15601" max="15601" width="43.625" style="477" customWidth="1"/>
    <col min="15602" max="15604" width="10.25" style="477" customWidth="1"/>
    <col min="15605" max="15855" width="9" style="477" customWidth="1"/>
    <col min="15856" max="15856" width="3.125" style="477" customWidth="1"/>
    <col min="15857" max="15857" width="43.625" style="477" customWidth="1"/>
    <col min="15858" max="15860" width="10.25" style="477" customWidth="1"/>
    <col min="15861" max="16111" width="9" style="477" customWidth="1"/>
    <col min="16112" max="16112" width="3.125" style="477" customWidth="1"/>
    <col min="16113" max="16113" width="43.625" style="477" customWidth="1"/>
    <col min="16114" max="16116" width="10.25" style="477" customWidth="1"/>
    <col min="16117" max="16384" width="9" style="477" customWidth="1"/>
  </cols>
  <sheetData>
    <row r="1" spans="1:5" ht="20.100000000000001" customHeight="1">
      <c r="A1" s="498" t="s">
        <v>241</v>
      </c>
      <c r="B1" s="476"/>
      <c r="D1" s="531"/>
      <c r="E1" s="485" t="s">
        <v>71</v>
      </c>
    </row>
    <row r="2" spans="1:5" ht="13.5" customHeight="1">
      <c r="A2" s="864" t="s">
        <v>29</v>
      </c>
      <c r="B2" s="865"/>
      <c r="C2" s="523" t="s">
        <v>398</v>
      </c>
      <c r="D2" s="523" t="s">
        <v>399</v>
      </c>
      <c r="E2" s="523" t="s">
        <v>525</v>
      </c>
    </row>
    <row r="3" spans="1:5" ht="13.5" customHeight="1">
      <c r="A3" s="516" t="s">
        <v>65</v>
      </c>
      <c r="B3" s="516"/>
      <c r="C3" s="524">
        <v>237126276</v>
      </c>
      <c r="D3" s="524">
        <v>234163185</v>
      </c>
      <c r="E3" s="524">
        <v>229658804</v>
      </c>
    </row>
    <row r="4" spans="1:5" ht="13.5" customHeight="1">
      <c r="A4" s="866" t="s">
        <v>75</v>
      </c>
      <c r="B4" s="867"/>
      <c r="C4" s="524">
        <v>15563712</v>
      </c>
      <c r="D4" s="524">
        <v>14327218</v>
      </c>
      <c r="E4" s="524">
        <v>15856228</v>
      </c>
    </row>
    <row r="5" spans="1:5" ht="13.5" customHeight="1">
      <c r="A5" s="868"/>
      <c r="B5" s="519" t="s">
        <v>58</v>
      </c>
      <c r="C5" s="525">
        <v>2000000</v>
      </c>
      <c r="D5" s="525" t="s">
        <v>526</v>
      </c>
      <c r="E5" s="525" t="s">
        <v>526</v>
      </c>
    </row>
    <row r="6" spans="1:5" ht="13.5" customHeight="1">
      <c r="A6" s="869"/>
      <c r="B6" s="520" t="s">
        <v>83</v>
      </c>
      <c r="C6" s="526">
        <v>4199573</v>
      </c>
      <c r="D6" s="526">
        <v>1544914</v>
      </c>
      <c r="E6" s="526">
        <v>3210998</v>
      </c>
    </row>
    <row r="7" spans="1:5" ht="13.5" customHeight="1">
      <c r="A7" s="869"/>
      <c r="B7" s="520" t="s">
        <v>85</v>
      </c>
      <c r="C7" s="527">
        <v>2470280</v>
      </c>
      <c r="D7" s="527">
        <v>3877304</v>
      </c>
      <c r="E7" s="527">
        <v>1493598</v>
      </c>
    </row>
    <row r="8" spans="1:5" ht="13.5" customHeight="1">
      <c r="A8" s="869"/>
      <c r="B8" s="520" t="s">
        <v>87</v>
      </c>
      <c r="C8" s="526">
        <v>2954000</v>
      </c>
      <c r="D8" s="526">
        <v>2455000</v>
      </c>
      <c r="E8" s="526">
        <v>5001632</v>
      </c>
    </row>
    <row r="9" spans="1:5" ht="13.5" customHeight="1">
      <c r="A9" s="870"/>
      <c r="B9" s="521" t="s">
        <v>9</v>
      </c>
      <c r="C9" s="528">
        <v>3939859</v>
      </c>
      <c r="D9" s="528">
        <v>6450000</v>
      </c>
      <c r="E9" s="528">
        <v>6150000</v>
      </c>
    </row>
    <row r="10" spans="1:5" ht="13.5" customHeight="1">
      <c r="A10" s="866" t="s">
        <v>31</v>
      </c>
      <c r="B10" s="867"/>
      <c r="C10" s="524">
        <v>123537045</v>
      </c>
      <c r="D10" s="524">
        <v>120416522</v>
      </c>
      <c r="E10" s="524">
        <v>116579471</v>
      </c>
    </row>
    <row r="11" spans="1:5" ht="13.5" customHeight="1">
      <c r="A11" s="868"/>
      <c r="B11" s="519" t="s">
        <v>46</v>
      </c>
      <c r="C11" s="529">
        <v>101254097</v>
      </c>
      <c r="D11" s="529">
        <v>99843305</v>
      </c>
      <c r="E11" s="529">
        <v>97826907</v>
      </c>
    </row>
    <row r="12" spans="1:5" ht="13.5" customHeight="1">
      <c r="A12" s="870"/>
      <c r="B12" s="522" t="s">
        <v>68</v>
      </c>
      <c r="C12" s="530">
        <v>22282948</v>
      </c>
      <c r="D12" s="530">
        <v>20573217</v>
      </c>
      <c r="E12" s="530">
        <v>18752564</v>
      </c>
    </row>
    <row r="13" spans="1:5" ht="13.5" customHeight="1">
      <c r="A13" s="517" t="s">
        <v>56</v>
      </c>
      <c r="B13" s="518"/>
      <c r="C13" s="524">
        <v>10600141</v>
      </c>
      <c r="D13" s="524">
        <v>12790000</v>
      </c>
      <c r="E13" s="524">
        <v>9958000</v>
      </c>
    </row>
    <row r="14" spans="1:5" ht="13.5" customHeight="1">
      <c r="A14" s="868"/>
      <c r="B14" s="519" t="s">
        <v>92</v>
      </c>
      <c r="C14" s="529">
        <v>3600141</v>
      </c>
      <c r="D14" s="529">
        <v>5790000</v>
      </c>
      <c r="E14" s="529">
        <v>3158000</v>
      </c>
    </row>
    <row r="15" spans="1:5" ht="13.5" customHeight="1">
      <c r="A15" s="870"/>
      <c r="B15" s="522" t="s">
        <v>49</v>
      </c>
      <c r="C15" s="530">
        <v>7000000</v>
      </c>
      <c r="D15" s="530">
        <v>7000000</v>
      </c>
      <c r="E15" s="530">
        <v>6800000</v>
      </c>
    </row>
    <row r="16" spans="1:5" ht="13.5" customHeight="1">
      <c r="A16" s="517" t="s">
        <v>95</v>
      </c>
      <c r="B16" s="518"/>
      <c r="C16" s="524">
        <v>44327638</v>
      </c>
      <c r="D16" s="524">
        <v>44033536</v>
      </c>
      <c r="E16" s="524">
        <v>41552330</v>
      </c>
    </row>
    <row r="17" spans="1:5" ht="13.5" customHeight="1">
      <c r="A17" s="868" t="s">
        <v>308</v>
      </c>
      <c r="B17" s="519" t="s">
        <v>40</v>
      </c>
      <c r="C17" s="529">
        <v>30864477</v>
      </c>
      <c r="D17" s="529">
        <v>30767076</v>
      </c>
      <c r="E17" s="529">
        <v>28707574</v>
      </c>
    </row>
    <row r="18" spans="1:5" ht="13.5" customHeight="1">
      <c r="A18" s="870"/>
      <c r="B18" s="522" t="s">
        <v>90</v>
      </c>
      <c r="C18" s="530">
        <v>13463161</v>
      </c>
      <c r="D18" s="530">
        <v>13266460</v>
      </c>
      <c r="E18" s="530">
        <v>12844756</v>
      </c>
    </row>
    <row r="19" spans="1:5" ht="13.5" customHeight="1">
      <c r="A19" s="517" t="s">
        <v>99</v>
      </c>
      <c r="B19" s="518"/>
      <c r="C19" s="524">
        <v>35511033</v>
      </c>
      <c r="D19" s="524">
        <v>36677865</v>
      </c>
      <c r="E19" s="524">
        <v>36967846</v>
      </c>
    </row>
    <row r="20" spans="1:5" ht="13.5" customHeight="1">
      <c r="A20" s="868" t="s">
        <v>308</v>
      </c>
      <c r="B20" s="519" t="s">
        <v>27</v>
      </c>
      <c r="C20" s="529">
        <v>3512000</v>
      </c>
      <c r="D20" s="529">
        <v>4532000</v>
      </c>
      <c r="E20" s="529">
        <v>5286000</v>
      </c>
    </row>
    <row r="21" spans="1:5" ht="13.5" customHeight="1">
      <c r="A21" s="870"/>
      <c r="B21" s="522" t="s">
        <v>285</v>
      </c>
      <c r="C21" s="530">
        <v>31999033</v>
      </c>
      <c r="D21" s="530">
        <v>32145865</v>
      </c>
      <c r="E21" s="530">
        <v>31681846</v>
      </c>
    </row>
    <row r="22" spans="1:5" ht="13.5" customHeight="1">
      <c r="A22" s="517" t="s">
        <v>341</v>
      </c>
      <c r="B22" s="518"/>
      <c r="C22" s="524">
        <v>7586707</v>
      </c>
      <c r="D22" s="524">
        <v>5918044</v>
      </c>
      <c r="E22" s="524">
        <v>8744929</v>
      </c>
    </row>
    <row r="23" spans="1:5" ht="13.5" customHeight="1">
      <c r="A23" s="452" t="s">
        <v>368</v>
      </c>
      <c r="C23" s="484"/>
    </row>
  </sheetData>
  <mergeCells count="8">
    <mergeCell ref="A14:A15"/>
    <mergeCell ref="A17:A18"/>
    <mergeCell ref="A20:A21"/>
    <mergeCell ref="A2:B2"/>
    <mergeCell ref="A4:B4"/>
    <mergeCell ref="A10:B10"/>
    <mergeCell ref="A5:A9"/>
    <mergeCell ref="A11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BF92E1"/>
    <pageSetUpPr fitToPage="1"/>
  </sheetPr>
  <dimension ref="A1:E17"/>
  <sheetViews>
    <sheetView showGridLines="0" workbookViewId="0">
      <selection sqref="A1:M12"/>
    </sheetView>
  </sheetViews>
  <sheetFormatPr defaultRowHeight="13.5"/>
  <cols>
    <col min="1" max="1" width="14.5" style="532" customWidth="1"/>
    <col min="2" max="2" width="31.25" style="533" customWidth="1"/>
    <col min="3" max="5" width="13.625" style="532" customWidth="1"/>
    <col min="6" max="6" width="9" style="532" customWidth="1"/>
    <col min="7" max="16384" width="9" style="532"/>
  </cols>
  <sheetData>
    <row r="1" spans="1:5" s="373" customFormat="1" ht="20.100000000000001" customHeight="1">
      <c r="A1" s="386" t="s">
        <v>470</v>
      </c>
      <c r="B1" s="430"/>
      <c r="C1" s="531"/>
      <c r="D1" s="531"/>
      <c r="E1" s="485" t="s">
        <v>61</v>
      </c>
    </row>
    <row r="2" spans="1:5" ht="13.5" customHeight="1">
      <c r="A2" s="871" t="s">
        <v>69</v>
      </c>
      <c r="B2" s="872"/>
      <c r="C2" s="494" t="s">
        <v>142</v>
      </c>
      <c r="D2" s="494" t="s">
        <v>120</v>
      </c>
      <c r="E2" s="182" t="s">
        <v>538</v>
      </c>
    </row>
    <row r="3" spans="1:5" ht="13.5" customHeight="1">
      <c r="A3" s="873" t="s">
        <v>97</v>
      </c>
      <c r="B3" s="535" t="s">
        <v>1</v>
      </c>
      <c r="C3" s="538">
        <v>136360</v>
      </c>
      <c r="D3" s="538">
        <v>130710</v>
      </c>
      <c r="E3" s="183">
        <f>SUM(E4:E6)</f>
        <v>126435</v>
      </c>
    </row>
    <row r="4" spans="1:5" ht="13.5" customHeight="1">
      <c r="A4" s="874"/>
      <c r="B4" s="388" t="s">
        <v>50</v>
      </c>
      <c r="C4" s="539">
        <v>90624</v>
      </c>
      <c r="D4" s="539">
        <v>87468</v>
      </c>
      <c r="E4" s="184">
        <v>85775</v>
      </c>
    </row>
    <row r="5" spans="1:5" ht="13.5" customHeight="1">
      <c r="A5" s="874"/>
      <c r="B5" s="388" t="s">
        <v>100</v>
      </c>
      <c r="C5" s="539">
        <v>860</v>
      </c>
      <c r="D5" s="539">
        <v>835</v>
      </c>
      <c r="E5" s="184">
        <v>860</v>
      </c>
    </row>
    <row r="6" spans="1:5" ht="13.5" customHeight="1">
      <c r="A6" s="875"/>
      <c r="B6" s="389" t="s">
        <v>101</v>
      </c>
      <c r="C6" s="540">
        <v>44876</v>
      </c>
      <c r="D6" s="540">
        <v>42407</v>
      </c>
      <c r="E6" s="185">
        <v>39800</v>
      </c>
    </row>
    <row r="7" spans="1:5" ht="13.5" customHeight="1">
      <c r="A7" s="873" t="s">
        <v>102</v>
      </c>
      <c r="B7" s="535" t="s">
        <v>104</v>
      </c>
      <c r="C7" s="538">
        <v>40214</v>
      </c>
      <c r="D7" s="538">
        <v>39851</v>
      </c>
      <c r="E7" s="538"/>
    </row>
    <row r="8" spans="1:5" ht="13.5" customHeight="1">
      <c r="A8" s="874"/>
      <c r="B8" s="388" t="s">
        <v>107</v>
      </c>
      <c r="C8" s="539">
        <v>11997</v>
      </c>
      <c r="D8" s="539">
        <v>11904</v>
      </c>
      <c r="E8" s="539"/>
    </row>
    <row r="9" spans="1:5" ht="13.5" customHeight="1">
      <c r="A9" s="874"/>
      <c r="B9" s="388" t="s">
        <v>112</v>
      </c>
      <c r="C9" s="539">
        <v>13969</v>
      </c>
      <c r="D9" s="539">
        <v>13966</v>
      </c>
      <c r="E9" s="539"/>
    </row>
    <row r="10" spans="1:5" ht="13.5" customHeight="1">
      <c r="A10" s="874"/>
      <c r="B10" s="388" t="s">
        <v>114</v>
      </c>
      <c r="C10" s="539">
        <v>10178</v>
      </c>
      <c r="D10" s="539">
        <v>10005</v>
      </c>
      <c r="E10" s="539"/>
    </row>
    <row r="11" spans="1:5" ht="13.5" customHeight="1">
      <c r="A11" s="874"/>
      <c r="B11" s="388" t="s">
        <v>20</v>
      </c>
      <c r="C11" s="539">
        <v>4070</v>
      </c>
      <c r="D11" s="539">
        <v>3976</v>
      </c>
      <c r="E11" s="539"/>
    </row>
    <row r="12" spans="1:5" ht="13.5" customHeight="1">
      <c r="A12" s="875"/>
      <c r="B12" s="536" t="s">
        <v>119</v>
      </c>
      <c r="C12" s="541">
        <v>44.4</v>
      </c>
      <c r="D12" s="541">
        <v>45.6</v>
      </c>
      <c r="E12" s="541"/>
    </row>
    <row r="13" spans="1:5" ht="13.5" customHeight="1">
      <c r="A13" s="874" t="s">
        <v>122</v>
      </c>
      <c r="B13" s="387" t="s">
        <v>123</v>
      </c>
      <c r="C13" s="539">
        <v>3142</v>
      </c>
      <c r="D13" s="539">
        <v>2979</v>
      </c>
      <c r="E13" s="539"/>
    </row>
    <row r="14" spans="1:5" ht="13.5" customHeight="1">
      <c r="A14" s="875"/>
      <c r="B14" s="536" t="s">
        <v>125</v>
      </c>
      <c r="C14" s="542">
        <v>3.5</v>
      </c>
      <c r="D14" s="542">
        <v>3.4</v>
      </c>
      <c r="E14" s="542"/>
    </row>
    <row r="15" spans="1:5" s="373" customFormat="1" ht="13.5" customHeight="1">
      <c r="A15" s="534" t="s">
        <v>127</v>
      </c>
      <c r="B15" s="518" t="s">
        <v>149</v>
      </c>
      <c r="C15" s="543">
        <v>76.8</v>
      </c>
      <c r="D15" s="543">
        <v>78.099999999999994</v>
      </c>
      <c r="E15" s="543"/>
    </row>
    <row r="16" spans="1:5" s="373" customFormat="1" ht="13.5" customHeight="1">
      <c r="A16" s="391" t="s">
        <v>132</v>
      </c>
      <c r="B16" s="430"/>
    </row>
    <row r="17" spans="1:2" ht="13.5" customHeight="1">
      <c r="A17" s="458" t="s">
        <v>128</v>
      </c>
      <c r="B17" s="537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I16"/>
  <sheetViews>
    <sheetView showGridLines="0" zoomScaleSheetLayoutView="100" workbookViewId="0">
      <selection sqref="A1:M13"/>
    </sheetView>
  </sheetViews>
  <sheetFormatPr defaultRowHeight="15.75" customHeight="1"/>
  <cols>
    <col min="1" max="1" width="2.875" style="107" customWidth="1"/>
    <col min="2" max="2" width="2.375" style="107" customWidth="1"/>
    <col min="3" max="3" width="10.625" style="107" customWidth="1"/>
    <col min="4" max="4" width="11.625" style="107" customWidth="1"/>
    <col min="5" max="5" width="12.625" style="107" customWidth="1"/>
    <col min="6" max="6" width="11.625" style="107" customWidth="1"/>
    <col min="7" max="7" width="12.625" style="107" customWidth="1"/>
    <col min="8" max="8" width="11.625" style="107" customWidth="1"/>
    <col min="9" max="9" width="12.625" style="107" customWidth="1"/>
    <col min="10" max="10" width="9" style="107" customWidth="1"/>
    <col min="11" max="16384" width="9" style="107"/>
  </cols>
  <sheetData>
    <row r="1" spans="1:9" ht="20.100000000000001" customHeight="1">
      <c r="A1" s="118" t="s">
        <v>471</v>
      </c>
      <c r="B1" s="118"/>
      <c r="C1" s="194"/>
      <c r="D1" s="173"/>
      <c r="E1" s="209"/>
      <c r="F1" s="220"/>
      <c r="I1" s="222" t="s">
        <v>48</v>
      </c>
    </row>
    <row r="2" spans="1:9" ht="13.5" customHeight="1">
      <c r="A2" s="701" t="s">
        <v>69</v>
      </c>
      <c r="B2" s="702"/>
      <c r="C2" s="703"/>
      <c r="D2" s="683" t="s">
        <v>398</v>
      </c>
      <c r="E2" s="684"/>
      <c r="F2" s="683" t="s">
        <v>76</v>
      </c>
      <c r="G2" s="684"/>
      <c r="H2" s="683" t="s">
        <v>539</v>
      </c>
      <c r="I2" s="684"/>
    </row>
    <row r="3" spans="1:9" ht="13.5" customHeight="1">
      <c r="A3" s="704"/>
      <c r="B3" s="705"/>
      <c r="C3" s="706"/>
      <c r="D3" s="199" t="s">
        <v>134</v>
      </c>
      <c r="E3" s="210" t="s">
        <v>79</v>
      </c>
      <c r="F3" s="199" t="s">
        <v>134</v>
      </c>
      <c r="G3" s="210" t="s">
        <v>79</v>
      </c>
      <c r="H3" s="199" t="s">
        <v>134</v>
      </c>
      <c r="I3" s="210" t="s">
        <v>79</v>
      </c>
    </row>
    <row r="4" spans="1:9" s="109" customFormat="1" ht="13.5" customHeight="1">
      <c r="A4" s="685" t="s">
        <v>344</v>
      </c>
      <c r="B4" s="686"/>
      <c r="C4" s="687"/>
      <c r="D4" s="200">
        <v>374179</v>
      </c>
      <c r="E4" s="211">
        <v>247009188</v>
      </c>
      <c r="F4" s="200">
        <v>374179</v>
      </c>
      <c r="G4" s="211">
        <v>249570464</v>
      </c>
      <c r="H4" s="200">
        <f>H5+H10</f>
        <v>376060</v>
      </c>
      <c r="I4" s="211">
        <f>I5+I10</f>
        <v>251937779</v>
      </c>
    </row>
    <row r="5" spans="1:9" s="109" customFormat="1" ht="13.5" customHeight="1">
      <c r="A5" s="707" t="s">
        <v>331</v>
      </c>
      <c r="B5" s="688" t="s">
        <v>346</v>
      </c>
      <c r="C5" s="689"/>
      <c r="D5" s="201">
        <v>12102</v>
      </c>
      <c r="E5" s="544">
        <v>4780652</v>
      </c>
      <c r="F5" s="201">
        <v>9833</v>
      </c>
      <c r="G5" s="212">
        <v>3908727</v>
      </c>
      <c r="H5" s="201">
        <f>SUM(H6:H9)</f>
        <v>7962</v>
      </c>
      <c r="I5" s="212">
        <f>SUM(I6:I9)</f>
        <v>3187110</v>
      </c>
    </row>
    <row r="6" spans="1:9" s="109" customFormat="1" ht="13.5" customHeight="1">
      <c r="A6" s="707"/>
      <c r="B6" s="190" t="s">
        <v>157</v>
      </c>
      <c r="C6" s="195"/>
      <c r="D6" s="202">
        <v>7302</v>
      </c>
      <c r="E6" s="213">
        <v>3206991</v>
      </c>
      <c r="F6" s="202">
        <v>5796</v>
      </c>
      <c r="G6" s="213">
        <v>2550523</v>
      </c>
      <c r="H6" s="202">
        <v>4569</v>
      </c>
      <c r="I6" s="213">
        <v>2017415</v>
      </c>
    </row>
    <row r="7" spans="1:9" s="109" customFormat="1" ht="13.5" customHeight="1">
      <c r="A7" s="707"/>
      <c r="B7" s="690" t="s">
        <v>370</v>
      </c>
      <c r="C7" s="691"/>
      <c r="D7" s="203">
        <v>3789</v>
      </c>
      <c r="E7" s="214">
        <v>827089</v>
      </c>
      <c r="F7" s="203">
        <v>3132</v>
      </c>
      <c r="G7" s="214">
        <v>686143</v>
      </c>
      <c r="H7" s="203">
        <v>2577</v>
      </c>
      <c r="I7" s="214">
        <v>564740</v>
      </c>
    </row>
    <row r="8" spans="1:9" s="109" customFormat="1" ht="13.5" customHeight="1">
      <c r="A8" s="707"/>
      <c r="B8" s="191" t="s">
        <v>372</v>
      </c>
      <c r="C8" s="196"/>
      <c r="D8" s="204">
        <v>691</v>
      </c>
      <c r="E8" s="215">
        <v>604737</v>
      </c>
      <c r="F8" s="204">
        <v>628</v>
      </c>
      <c r="G8" s="215">
        <v>549775</v>
      </c>
      <c r="H8" s="204">
        <v>565</v>
      </c>
      <c r="I8" s="215">
        <v>495207</v>
      </c>
    </row>
    <row r="9" spans="1:9" s="109" customFormat="1" ht="13.5" customHeight="1">
      <c r="A9" s="708"/>
      <c r="B9" s="192" t="s">
        <v>136</v>
      </c>
      <c r="C9" s="197"/>
      <c r="D9" s="205">
        <v>320</v>
      </c>
      <c r="E9" s="216">
        <v>141836</v>
      </c>
      <c r="F9" s="205">
        <v>277</v>
      </c>
      <c r="G9" s="216">
        <v>122286</v>
      </c>
      <c r="H9" s="205">
        <v>251</v>
      </c>
      <c r="I9" s="216">
        <v>109748</v>
      </c>
    </row>
    <row r="10" spans="1:9" s="109" customFormat="1" ht="13.5" customHeight="1">
      <c r="A10" s="709" t="s">
        <v>140</v>
      </c>
      <c r="B10" s="688" t="s">
        <v>347</v>
      </c>
      <c r="C10" s="689"/>
      <c r="D10" s="206">
        <v>362076</v>
      </c>
      <c r="E10" s="212">
        <v>242228137</v>
      </c>
      <c r="F10" s="206">
        <v>365641</v>
      </c>
      <c r="G10" s="212">
        <v>245661337</v>
      </c>
      <c r="H10" s="206">
        <f>SUM(H11:H13)</f>
        <v>368098</v>
      </c>
      <c r="I10" s="212">
        <f>SUM(I11:I13)</f>
        <v>248750669</v>
      </c>
    </row>
    <row r="11" spans="1:9" s="109" customFormat="1" ht="13.5" customHeight="1">
      <c r="A11" s="707"/>
      <c r="B11" s="692" t="s">
        <v>373</v>
      </c>
      <c r="C11" s="693"/>
      <c r="D11" s="207">
        <v>339463</v>
      </c>
      <c r="E11" s="217">
        <v>222789571</v>
      </c>
      <c r="F11" s="207">
        <v>342877</v>
      </c>
      <c r="G11" s="217">
        <v>226101507</v>
      </c>
      <c r="H11" s="207">
        <v>345332</v>
      </c>
      <c r="I11" s="217">
        <v>229175512</v>
      </c>
    </row>
    <row r="12" spans="1:9" s="109" customFormat="1" ht="13.5" customHeight="1">
      <c r="A12" s="707"/>
      <c r="B12" s="876" t="s">
        <v>96</v>
      </c>
      <c r="C12" s="877"/>
      <c r="D12" s="203">
        <v>20586</v>
      </c>
      <c r="E12" s="214">
        <v>17855101</v>
      </c>
      <c r="F12" s="203">
        <v>20737</v>
      </c>
      <c r="G12" s="214">
        <v>17977374</v>
      </c>
      <c r="H12" s="203">
        <v>20854</v>
      </c>
      <c r="I12" s="214">
        <v>18069007</v>
      </c>
    </row>
    <row r="13" spans="1:9" s="109" customFormat="1" ht="13.5" customHeight="1">
      <c r="A13" s="708"/>
      <c r="B13" s="696" t="s">
        <v>141</v>
      </c>
      <c r="C13" s="697"/>
      <c r="D13" s="207">
        <v>2027</v>
      </c>
      <c r="E13" s="217">
        <v>1583465</v>
      </c>
      <c r="F13" s="207">
        <v>2027</v>
      </c>
      <c r="G13" s="217">
        <v>1582456</v>
      </c>
      <c r="H13" s="207">
        <v>1912</v>
      </c>
      <c r="I13" s="217">
        <v>1506150</v>
      </c>
    </row>
    <row r="14" spans="1:9" s="109" customFormat="1" ht="13.5" customHeight="1">
      <c r="A14" s="698" t="s">
        <v>349</v>
      </c>
      <c r="B14" s="699"/>
      <c r="C14" s="700"/>
      <c r="D14" s="208">
        <v>1</v>
      </c>
      <c r="E14" s="218">
        <v>399</v>
      </c>
      <c r="F14" s="208">
        <v>1</v>
      </c>
      <c r="G14" s="218">
        <v>400</v>
      </c>
      <c r="H14" s="208" t="s">
        <v>57</v>
      </c>
      <c r="I14" s="218" t="s">
        <v>57</v>
      </c>
    </row>
    <row r="15" spans="1:9" ht="13.5" customHeight="1">
      <c r="A15" s="171" t="s">
        <v>132</v>
      </c>
      <c r="B15" s="173"/>
      <c r="E15" s="219"/>
      <c r="F15" s="219"/>
      <c r="G15" s="221"/>
      <c r="H15" s="219"/>
      <c r="I15" s="219"/>
    </row>
    <row r="16" spans="1:9" ht="13.5" customHeight="1">
      <c r="A16" s="171" t="s">
        <v>445</v>
      </c>
      <c r="B16" s="173"/>
      <c r="F16" s="220"/>
      <c r="G16" s="220"/>
    </row>
  </sheetData>
  <mergeCells count="14">
    <mergeCell ref="A14:C14"/>
    <mergeCell ref="A2:C3"/>
    <mergeCell ref="A5:A9"/>
    <mergeCell ref="A10:A13"/>
    <mergeCell ref="B7:C7"/>
    <mergeCell ref="B10:C10"/>
    <mergeCell ref="B11:C11"/>
    <mergeCell ref="B12:C12"/>
    <mergeCell ref="B13:C13"/>
    <mergeCell ref="D2:E2"/>
    <mergeCell ref="F2:G2"/>
    <mergeCell ref="H2:I2"/>
    <mergeCell ref="A4:C4"/>
    <mergeCell ref="B5:C5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G15"/>
  <sheetViews>
    <sheetView showGridLines="0" zoomScaleSheetLayoutView="100" workbookViewId="0">
      <selection sqref="A1:M12"/>
    </sheetView>
  </sheetViews>
  <sheetFormatPr defaultRowHeight="15.75" customHeight="1"/>
  <cols>
    <col min="1" max="1" width="12.625" style="223" customWidth="1"/>
    <col min="2" max="2" width="9.625" style="223" customWidth="1"/>
    <col min="3" max="4" width="11.625" style="223" customWidth="1"/>
    <col min="5" max="6" width="12.625" style="223" customWidth="1"/>
    <col min="7" max="7" width="11.625" style="223" customWidth="1"/>
    <col min="8" max="8" width="9" style="223" customWidth="1"/>
    <col min="9" max="16384" width="9" style="223"/>
  </cols>
  <sheetData>
    <row r="1" spans="1:7" ht="20.100000000000001" customHeight="1">
      <c r="A1" s="224" t="s">
        <v>472</v>
      </c>
      <c r="B1" s="232"/>
      <c r="C1" s="232"/>
      <c r="D1" s="235"/>
      <c r="E1" s="235"/>
    </row>
    <row r="2" spans="1:7" ht="15" customHeight="1">
      <c r="A2" s="712" t="s">
        <v>205</v>
      </c>
      <c r="B2" s="710" t="s">
        <v>145</v>
      </c>
      <c r="C2" s="711"/>
      <c r="D2" s="225" t="s">
        <v>374</v>
      </c>
      <c r="E2" s="225" t="s">
        <v>375</v>
      </c>
      <c r="F2" s="225" t="s">
        <v>378</v>
      </c>
      <c r="G2" s="243" t="s">
        <v>146</v>
      </c>
    </row>
    <row r="3" spans="1:7" ht="30" customHeight="1">
      <c r="A3" s="713"/>
      <c r="B3" s="233" t="s">
        <v>379</v>
      </c>
      <c r="C3" s="233" t="s">
        <v>380</v>
      </c>
      <c r="D3" s="240" t="s">
        <v>39</v>
      </c>
      <c r="E3" s="240" t="s">
        <v>381</v>
      </c>
      <c r="F3" s="226" t="s">
        <v>148</v>
      </c>
      <c r="G3" s="228" t="s">
        <v>149</v>
      </c>
    </row>
    <row r="4" spans="1:7" ht="15" customHeight="1">
      <c r="A4" s="227" t="s">
        <v>474</v>
      </c>
      <c r="B4" s="234">
        <v>16103</v>
      </c>
      <c r="C4" s="234">
        <v>231577</v>
      </c>
      <c r="D4" s="234">
        <v>244413</v>
      </c>
      <c r="E4" s="241">
        <v>143253018</v>
      </c>
      <c r="F4" s="241">
        <v>142500428</v>
      </c>
      <c r="G4" s="244">
        <v>99.5</v>
      </c>
    </row>
    <row r="5" spans="1:7" ht="15" customHeight="1">
      <c r="A5" s="227" t="s">
        <v>76</v>
      </c>
      <c r="B5" s="235">
        <v>16343</v>
      </c>
      <c r="C5" s="235">
        <v>232605</v>
      </c>
      <c r="D5" s="235">
        <v>244941</v>
      </c>
      <c r="E5" s="242">
        <v>144017301</v>
      </c>
      <c r="F5" s="242">
        <v>143235693</v>
      </c>
      <c r="G5" s="244">
        <v>99.5</v>
      </c>
    </row>
    <row r="6" spans="1:7" ht="15" customHeight="1">
      <c r="A6" s="228" t="s">
        <v>539</v>
      </c>
      <c r="B6" s="236">
        <v>16568</v>
      </c>
      <c r="C6" s="236">
        <v>229546</v>
      </c>
      <c r="D6" s="236">
        <v>245109</v>
      </c>
      <c r="E6" s="236">
        <v>143263694</v>
      </c>
      <c r="F6" s="236">
        <v>141554314</v>
      </c>
      <c r="G6" s="245">
        <v>98.8</v>
      </c>
    </row>
    <row r="7" spans="1:7" ht="15" customHeight="1">
      <c r="A7" s="229" t="s">
        <v>132</v>
      </c>
      <c r="B7" s="237"/>
      <c r="C7" s="237"/>
      <c r="D7" s="237"/>
      <c r="E7" s="237"/>
      <c r="F7" s="237"/>
      <c r="G7" s="237"/>
    </row>
    <row r="8" spans="1:7" ht="15" customHeight="1">
      <c r="A8" s="230" t="s">
        <v>130</v>
      </c>
      <c r="B8" s="238"/>
      <c r="C8" s="238"/>
      <c r="D8" s="238"/>
      <c r="E8" s="238"/>
      <c r="F8" s="238"/>
      <c r="G8" s="238"/>
    </row>
    <row r="9" spans="1:7" ht="15" customHeight="1">
      <c r="A9" s="230" t="s">
        <v>271</v>
      </c>
      <c r="B9" s="238"/>
      <c r="C9" s="238"/>
      <c r="D9" s="238"/>
      <c r="E9" s="238"/>
      <c r="F9" s="238"/>
      <c r="G9" s="238"/>
    </row>
    <row r="10" spans="1:7" ht="15" customHeight="1">
      <c r="A10" s="231" t="s">
        <v>446</v>
      </c>
    </row>
    <row r="11" spans="1:7" ht="15" customHeight="1">
      <c r="A11" s="230" t="s">
        <v>397</v>
      </c>
      <c r="B11" s="238"/>
      <c r="C11" s="238"/>
      <c r="D11" s="238"/>
      <c r="E11" s="238"/>
      <c r="F11" s="238"/>
      <c r="G11" s="238"/>
    </row>
    <row r="12" spans="1:7" ht="15" customHeight="1">
      <c r="A12" s="231" t="s">
        <v>449</v>
      </c>
    </row>
    <row r="13" spans="1:7" ht="15" customHeight="1">
      <c r="A13" s="230" t="s">
        <v>397</v>
      </c>
      <c r="B13" s="238"/>
      <c r="C13" s="238"/>
      <c r="D13" s="238"/>
      <c r="E13" s="238"/>
      <c r="F13" s="238"/>
      <c r="G13" s="238"/>
    </row>
    <row r="14" spans="1:7" ht="15" customHeight="1">
      <c r="A14" s="231" t="s">
        <v>388</v>
      </c>
      <c r="B14" s="239"/>
    </row>
    <row r="15" spans="1:7" ht="15" customHeight="1">
      <c r="A15" s="231" t="s">
        <v>442</v>
      </c>
      <c r="B15" s="239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O1048576"/>
  <sheetViews>
    <sheetView showGridLines="0" zoomScaleSheetLayoutView="100" workbookViewId="0">
      <selection sqref="A1:M12"/>
    </sheetView>
  </sheetViews>
  <sheetFormatPr defaultRowHeight="15.75" customHeight="1"/>
  <cols>
    <col min="1" max="1" width="4.625" style="223" customWidth="1"/>
    <col min="2" max="2" width="12.625" style="223" customWidth="1"/>
    <col min="3" max="3" width="10.375" style="223" bestFit="1" customWidth="1"/>
    <col min="4" max="4" width="12.625" style="223" customWidth="1"/>
    <col min="5" max="5" width="10.375" style="223" bestFit="1" customWidth="1"/>
    <col min="6" max="6" width="12.625" style="223" customWidth="1"/>
    <col min="7" max="7" width="10.375" style="223" bestFit="1" customWidth="1"/>
    <col min="8" max="8" width="12.625" style="223" customWidth="1"/>
    <col min="9" max="9" width="2" style="223" customWidth="1"/>
    <col min="10" max="10" width="8.5" style="223" customWidth="1"/>
    <col min="11" max="12" width="5.5" style="223" customWidth="1"/>
    <col min="13" max="13" width="9" style="223" customWidth="1"/>
    <col min="14" max="14" width="14.875" style="223" customWidth="1"/>
    <col min="15" max="253" width="9" style="223" customWidth="1"/>
    <col min="254" max="254" width="11.875" style="223" customWidth="1"/>
    <col min="255" max="255" width="7" style="223" customWidth="1"/>
    <col min="256" max="256" width="11.625" style="223" customWidth="1"/>
    <col min="257" max="257" width="8.625" style="223" customWidth="1"/>
    <col min="258" max="258" width="11.375" style="223" customWidth="1"/>
    <col min="259" max="259" width="7.5" style="223" customWidth="1"/>
    <col min="260" max="260" width="11.375" style="223" customWidth="1"/>
    <col min="261" max="261" width="7.5" style="223" customWidth="1"/>
    <col min="262" max="262" width="11.25" style="223" customWidth="1"/>
    <col min="263" max="509" width="9" style="223" customWidth="1"/>
    <col min="510" max="510" width="11.875" style="223" customWidth="1"/>
    <col min="511" max="511" width="7" style="223" customWidth="1"/>
    <col min="512" max="512" width="11.625" style="223" customWidth="1"/>
    <col min="513" max="513" width="8.625" style="223" customWidth="1"/>
    <col min="514" max="514" width="11.375" style="223" customWidth="1"/>
    <col min="515" max="515" width="7.5" style="223" customWidth="1"/>
    <col min="516" max="516" width="11.375" style="223" customWidth="1"/>
    <col min="517" max="517" width="7.5" style="223" customWidth="1"/>
    <col min="518" max="518" width="11.25" style="223" customWidth="1"/>
    <col min="519" max="765" width="9" style="223" customWidth="1"/>
    <col min="766" max="766" width="11.875" style="223" customWidth="1"/>
    <col min="767" max="767" width="7" style="223" customWidth="1"/>
    <col min="768" max="768" width="11.625" style="223" customWidth="1"/>
    <col min="769" max="769" width="8.625" style="223" customWidth="1"/>
    <col min="770" max="770" width="11.375" style="223" customWidth="1"/>
    <col min="771" max="771" width="7.5" style="223" customWidth="1"/>
    <col min="772" max="772" width="11.375" style="223" customWidth="1"/>
    <col min="773" max="773" width="7.5" style="223" customWidth="1"/>
    <col min="774" max="774" width="11.25" style="223" customWidth="1"/>
    <col min="775" max="1021" width="9" style="223" customWidth="1"/>
    <col min="1022" max="1022" width="11.875" style="223" customWidth="1"/>
    <col min="1023" max="1023" width="7" style="223" customWidth="1"/>
    <col min="1024" max="1024" width="11.625" style="223" customWidth="1"/>
    <col min="1025" max="1025" width="8.625" style="223" customWidth="1"/>
    <col min="1026" max="1026" width="11.375" style="223" customWidth="1"/>
    <col min="1027" max="1027" width="7.5" style="223" customWidth="1"/>
    <col min="1028" max="1028" width="11.375" style="223" customWidth="1"/>
    <col min="1029" max="1029" width="7.5" style="223" customWidth="1"/>
    <col min="1030" max="1030" width="11.25" style="223" customWidth="1"/>
    <col min="1031" max="1277" width="9" style="223" customWidth="1"/>
    <col min="1278" max="1278" width="11.875" style="223" customWidth="1"/>
    <col min="1279" max="1279" width="7" style="223" customWidth="1"/>
    <col min="1280" max="1280" width="11.625" style="223" customWidth="1"/>
    <col min="1281" max="1281" width="8.625" style="223" customWidth="1"/>
    <col min="1282" max="1282" width="11.375" style="223" customWidth="1"/>
    <col min="1283" max="1283" width="7.5" style="223" customWidth="1"/>
    <col min="1284" max="1284" width="11.375" style="223" customWidth="1"/>
    <col min="1285" max="1285" width="7.5" style="223" customWidth="1"/>
    <col min="1286" max="1286" width="11.25" style="223" customWidth="1"/>
    <col min="1287" max="1533" width="9" style="223" customWidth="1"/>
    <col min="1534" max="1534" width="11.875" style="223" customWidth="1"/>
    <col min="1535" max="1535" width="7" style="223" customWidth="1"/>
    <col min="1536" max="1536" width="11.625" style="223" customWidth="1"/>
    <col min="1537" max="1537" width="8.625" style="223" customWidth="1"/>
    <col min="1538" max="1538" width="11.375" style="223" customWidth="1"/>
    <col min="1539" max="1539" width="7.5" style="223" customWidth="1"/>
    <col min="1540" max="1540" width="11.375" style="223" customWidth="1"/>
    <col min="1541" max="1541" width="7.5" style="223" customWidth="1"/>
    <col min="1542" max="1542" width="11.25" style="223" customWidth="1"/>
    <col min="1543" max="1789" width="9" style="223" customWidth="1"/>
    <col min="1790" max="1790" width="11.875" style="223" customWidth="1"/>
    <col min="1791" max="1791" width="7" style="223" customWidth="1"/>
    <col min="1792" max="1792" width="11.625" style="223" customWidth="1"/>
    <col min="1793" max="1793" width="8.625" style="223" customWidth="1"/>
    <col min="1794" max="1794" width="11.375" style="223" customWidth="1"/>
    <col min="1795" max="1795" width="7.5" style="223" customWidth="1"/>
    <col min="1796" max="1796" width="11.375" style="223" customWidth="1"/>
    <col min="1797" max="1797" width="7.5" style="223" customWidth="1"/>
    <col min="1798" max="1798" width="11.25" style="223" customWidth="1"/>
    <col min="1799" max="2045" width="9" style="223" customWidth="1"/>
    <col min="2046" max="2046" width="11.875" style="223" customWidth="1"/>
    <col min="2047" max="2047" width="7" style="223" customWidth="1"/>
    <col min="2048" max="2048" width="11.625" style="223" customWidth="1"/>
    <col min="2049" max="2049" width="8.625" style="223" customWidth="1"/>
    <col min="2050" max="2050" width="11.375" style="223" customWidth="1"/>
    <col min="2051" max="2051" width="7.5" style="223" customWidth="1"/>
    <col min="2052" max="2052" width="11.375" style="223" customWidth="1"/>
    <col min="2053" max="2053" width="7.5" style="223" customWidth="1"/>
    <col min="2054" max="2054" width="11.25" style="223" customWidth="1"/>
    <col min="2055" max="2301" width="9" style="223" customWidth="1"/>
    <col min="2302" max="2302" width="11.875" style="223" customWidth="1"/>
    <col min="2303" max="2303" width="7" style="223" customWidth="1"/>
    <col min="2304" max="2304" width="11.625" style="223" customWidth="1"/>
    <col min="2305" max="2305" width="8.625" style="223" customWidth="1"/>
    <col min="2306" max="2306" width="11.375" style="223" customWidth="1"/>
    <col min="2307" max="2307" width="7.5" style="223" customWidth="1"/>
    <col min="2308" max="2308" width="11.375" style="223" customWidth="1"/>
    <col min="2309" max="2309" width="7.5" style="223" customWidth="1"/>
    <col min="2310" max="2310" width="11.25" style="223" customWidth="1"/>
    <col min="2311" max="2557" width="9" style="223" customWidth="1"/>
    <col min="2558" max="2558" width="11.875" style="223" customWidth="1"/>
    <col min="2559" max="2559" width="7" style="223" customWidth="1"/>
    <col min="2560" max="2560" width="11.625" style="223" customWidth="1"/>
    <col min="2561" max="2561" width="8.625" style="223" customWidth="1"/>
    <col min="2562" max="2562" width="11.375" style="223" customWidth="1"/>
    <col min="2563" max="2563" width="7.5" style="223" customWidth="1"/>
    <col min="2564" max="2564" width="11.375" style="223" customWidth="1"/>
    <col min="2565" max="2565" width="7.5" style="223" customWidth="1"/>
    <col min="2566" max="2566" width="11.25" style="223" customWidth="1"/>
    <col min="2567" max="2813" width="9" style="223" customWidth="1"/>
    <col min="2814" max="2814" width="11.875" style="223" customWidth="1"/>
    <col min="2815" max="2815" width="7" style="223" customWidth="1"/>
    <col min="2816" max="2816" width="11.625" style="223" customWidth="1"/>
    <col min="2817" max="2817" width="8.625" style="223" customWidth="1"/>
    <col min="2818" max="2818" width="11.375" style="223" customWidth="1"/>
    <col min="2819" max="2819" width="7.5" style="223" customWidth="1"/>
    <col min="2820" max="2820" width="11.375" style="223" customWidth="1"/>
    <col min="2821" max="2821" width="7.5" style="223" customWidth="1"/>
    <col min="2822" max="2822" width="11.25" style="223" customWidth="1"/>
    <col min="2823" max="3069" width="9" style="223" customWidth="1"/>
    <col min="3070" max="3070" width="11.875" style="223" customWidth="1"/>
    <col min="3071" max="3071" width="7" style="223" customWidth="1"/>
    <col min="3072" max="3072" width="11.625" style="223" customWidth="1"/>
    <col min="3073" max="3073" width="8.625" style="223" customWidth="1"/>
    <col min="3074" max="3074" width="11.375" style="223" customWidth="1"/>
    <col min="3075" max="3075" width="7.5" style="223" customWidth="1"/>
    <col min="3076" max="3076" width="11.375" style="223" customWidth="1"/>
    <col min="3077" max="3077" width="7.5" style="223" customWidth="1"/>
    <col min="3078" max="3078" width="11.25" style="223" customWidth="1"/>
    <col min="3079" max="3325" width="9" style="223" customWidth="1"/>
    <col min="3326" max="3326" width="11.875" style="223" customWidth="1"/>
    <col min="3327" max="3327" width="7" style="223" customWidth="1"/>
    <col min="3328" max="3328" width="11.625" style="223" customWidth="1"/>
    <col min="3329" max="3329" width="8.625" style="223" customWidth="1"/>
    <col min="3330" max="3330" width="11.375" style="223" customWidth="1"/>
    <col min="3331" max="3331" width="7.5" style="223" customWidth="1"/>
    <col min="3332" max="3332" width="11.375" style="223" customWidth="1"/>
    <col min="3333" max="3333" width="7.5" style="223" customWidth="1"/>
    <col min="3334" max="3334" width="11.25" style="223" customWidth="1"/>
    <col min="3335" max="3581" width="9" style="223" customWidth="1"/>
    <col min="3582" max="3582" width="11.875" style="223" customWidth="1"/>
    <col min="3583" max="3583" width="7" style="223" customWidth="1"/>
    <col min="3584" max="3584" width="11.625" style="223" customWidth="1"/>
    <col min="3585" max="3585" width="8.625" style="223" customWidth="1"/>
    <col min="3586" max="3586" width="11.375" style="223" customWidth="1"/>
    <col min="3587" max="3587" width="7.5" style="223" customWidth="1"/>
    <col min="3588" max="3588" width="11.375" style="223" customWidth="1"/>
    <col min="3589" max="3589" width="7.5" style="223" customWidth="1"/>
    <col min="3590" max="3590" width="11.25" style="223" customWidth="1"/>
    <col min="3591" max="3837" width="9" style="223" customWidth="1"/>
    <col min="3838" max="3838" width="11.875" style="223" customWidth="1"/>
    <col min="3839" max="3839" width="7" style="223" customWidth="1"/>
    <col min="3840" max="3840" width="11.625" style="223" customWidth="1"/>
    <col min="3841" max="3841" width="8.625" style="223" customWidth="1"/>
    <col min="3842" max="3842" width="11.375" style="223" customWidth="1"/>
    <col min="3843" max="3843" width="7.5" style="223" customWidth="1"/>
    <col min="3844" max="3844" width="11.375" style="223" customWidth="1"/>
    <col min="3845" max="3845" width="7.5" style="223" customWidth="1"/>
    <col min="3846" max="3846" width="11.25" style="223" customWidth="1"/>
    <col min="3847" max="4093" width="9" style="223" customWidth="1"/>
    <col min="4094" max="4094" width="11.875" style="223" customWidth="1"/>
    <col min="4095" max="4095" width="7" style="223" customWidth="1"/>
    <col min="4096" max="4096" width="11.625" style="223" customWidth="1"/>
    <col min="4097" max="4097" width="8.625" style="223" customWidth="1"/>
    <col min="4098" max="4098" width="11.375" style="223" customWidth="1"/>
    <col min="4099" max="4099" width="7.5" style="223" customWidth="1"/>
    <col min="4100" max="4100" width="11.375" style="223" customWidth="1"/>
    <col min="4101" max="4101" width="7.5" style="223" customWidth="1"/>
    <col min="4102" max="4102" width="11.25" style="223" customWidth="1"/>
    <col min="4103" max="4349" width="9" style="223" customWidth="1"/>
    <col min="4350" max="4350" width="11.875" style="223" customWidth="1"/>
    <col min="4351" max="4351" width="7" style="223" customWidth="1"/>
    <col min="4352" max="4352" width="11.625" style="223" customWidth="1"/>
    <col min="4353" max="4353" width="8.625" style="223" customWidth="1"/>
    <col min="4354" max="4354" width="11.375" style="223" customWidth="1"/>
    <col min="4355" max="4355" width="7.5" style="223" customWidth="1"/>
    <col min="4356" max="4356" width="11.375" style="223" customWidth="1"/>
    <col min="4357" max="4357" width="7.5" style="223" customWidth="1"/>
    <col min="4358" max="4358" width="11.25" style="223" customWidth="1"/>
    <col min="4359" max="4605" width="9" style="223" customWidth="1"/>
    <col min="4606" max="4606" width="11.875" style="223" customWidth="1"/>
    <col min="4607" max="4607" width="7" style="223" customWidth="1"/>
    <col min="4608" max="4608" width="11.625" style="223" customWidth="1"/>
    <col min="4609" max="4609" width="8.625" style="223" customWidth="1"/>
    <col min="4610" max="4610" width="11.375" style="223" customWidth="1"/>
    <col min="4611" max="4611" width="7.5" style="223" customWidth="1"/>
    <col min="4612" max="4612" width="11.375" style="223" customWidth="1"/>
    <col min="4613" max="4613" width="7.5" style="223" customWidth="1"/>
    <col min="4614" max="4614" width="11.25" style="223" customWidth="1"/>
    <col min="4615" max="4861" width="9" style="223" customWidth="1"/>
    <col min="4862" max="4862" width="11.875" style="223" customWidth="1"/>
    <col min="4863" max="4863" width="7" style="223" customWidth="1"/>
    <col min="4864" max="4864" width="11.625" style="223" customWidth="1"/>
    <col min="4865" max="4865" width="8.625" style="223" customWidth="1"/>
    <col min="4866" max="4866" width="11.375" style="223" customWidth="1"/>
    <col min="4867" max="4867" width="7.5" style="223" customWidth="1"/>
    <col min="4868" max="4868" width="11.375" style="223" customWidth="1"/>
    <col min="4869" max="4869" width="7.5" style="223" customWidth="1"/>
    <col min="4870" max="4870" width="11.25" style="223" customWidth="1"/>
    <col min="4871" max="5117" width="9" style="223" customWidth="1"/>
    <col min="5118" max="5118" width="11.875" style="223" customWidth="1"/>
    <col min="5119" max="5119" width="7" style="223" customWidth="1"/>
    <col min="5120" max="5120" width="11.625" style="223" customWidth="1"/>
    <col min="5121" max="5121" width="8.625" style="223" customWidth="1"/>
    <col min="5122" max="5122" width="11.375" style="223" customWidth="1"/>
    <col min="5123" max="5123" width="7.5" style="223" customWidth="1"/>
    <col min="5124" max="5124" width="11.375" style="223" customWidth="1"/>
    <col min="5125" max="5125" width="7.5" style="223" customWidth="1"/>
    <col min="5126" max="5126" width="11.25" style="223" customWidth="1"/>
    <col min="5127" max="5373" width="9" style="223" customWidth="1"/>
    <col min="5374" max="5374" width="11.875" style="223" customWidth="1"/>
    <col min="5375" max="5375" width="7" style="223" customWidth="1"/>
    <col min="5376" max="5376" width="11.625" style="223" customWidth="1"/>
    <col min="5377" max="5377" width="8.625" style="223" customWidth="1"/>
    <col min="5378" max="5378" width="11.375" style="223" customWidth="1"/>
    <col min="5379" max="5379" width="7.5" style="223" customWidth="1"/>
    <col min="5380" max="5380" width="11.375" style="223" customWidth="1"/>
    <col min="5381" max="5381" width="7.5" style="223" customWidth="1"/>
    <col min="5382" max="5382" width="11.25" style="223" customWidth="1"/>
    <col min="5383" max="5629" width="9" style="223" customWidth="1"/>
    <col min="5630" max="5630" width="11.875" style="223" customWidth="1"/>
    <col min="5631" max="5631" width="7" style="223" customWidth="1"/>
    <col min="5632" max="5632" width="11.625" style="223" customWidth="1"/>
    <col min="5633" max="5633" width="8.625" style="223" customWidth="1"/>
    <col min="5634" max="5634" width="11.375" style="223" customWidth="1"/>
    <col min="5635" max="5635" width="7.5" style="223" customWidth="1"/>
    <col min="5636" max="5636" width="11.375" style="223" customWidth="1"/>
    <col min="5637" max="5637" width="7.5" style="223" customWidth="1"/>
    <col min="5638" max="5638" width="11.25" style="223" customWidth="1"/>
    <col min="5639" max="5885" width="9" style="223" customWidth="1"/>
    <col min="5886" max="5886" width="11.875" style="223" customWidth="1"/>
    <col min="5887" max="5887" width="7" style="223" customWidth="1"/>
    <col min="5888" max="5888" width="11.625" style="223" customWidth="1"/>
    <col min="5889" max="5889" width="8.625" style="223" customWidth="1"/>
    <col min="5890" max="5890" width="11.375" style="223" customWidth="1"/>
    <col min="5891" max="5891" width="7.5" style="223" customWidth="1"/>
    <col min="5892" max="5892" width="11.375" style="223" customWidth="1"/>
    <col min="5893" max="5893" width="7.5" style="223" customWidth="1"/>
    <col min="5894" max="5894" width="11.25" style="223" customWidth="1"/>
    <col min="5895" max="6141" width="9" style="223" customWidth="1"/>
    <col min="6142" max="6142" width="11.875" style="223" customWidth="1"/>
    <col min="6143" max="6143" width="7" style="223" customWidth="1"/>
    <col min="6144" max="6144" width="11.625" style="223" customWidth="1"/>
    <col min="6145" max="6145" width="8.625" style="223" customWidth="1"/>
    <col min="6146" max="6146" width="11.375" style="223" customWidth="1"/>
    <col min="6147" max="6147" width="7.5" style="223" customWidth="1"/>
    <col min="6148" max="6148" width="11.375" style="223" customWidth="1"/>
    <col min="6149" max="6149" width="7.5" style="223" customWidth="1"/>
    <col min="6150" max="6150" width="11.25" style="223" customWidth="1"/>
    <col min="6151" max="6397" width="9" style="223" customWidth="1"/>
    <col min="6398" max="6398" width="11.875" style="223" customWidth="1"/>
    <col min="6399" max="6399" width="7" style="223" customWidth="1"/>
    <col min="6400" max="6400" width="11.625" style="223" customWidth="1"/>
    <col min="6401" max="6401" width="8.625" style="223" customWidth="1"/>
    <col min="6402" max="6402" width="11.375" style="223" customWidth="1"/>
    <col min="6403" max="6403" width="7.5" style="223" customWidth="1"/>
    <col min="6404" max="6404" width="11.375" style="223" customWidth="1"/>
    <col min="6405" max="6405" width="7.5" style="223" customWidth="1"/>
    <col min="6406" max="6406" width="11.25" style="223" customWidth="1"/>
    <col min="6407" max="6653" width="9" style="223" customWidth="1"/>
    <col min="6654" max="6654" width="11.875" style="223" customWidth="1"/>
    <col min="6655" max="6655" width="7" style="223" customWidth="1"/>
    <col min="6656" max="6656" width="11.625" style="223" customWidth="1"/>
    <col min="6657" max="6657" width="8.625" style="223" customWidth="1"/>
    <col min="6658" max="6658" width="11.375" style="223" customWidth="1"/>
    <col min="6659" max="6659" width="7.5" style="223" customWidth="1"/>
    <col min="6660" max="6660" width="11.375" style="223" customWidth="1"/>
    <col min="6661" max="6661" width="7.5" style="223" customWidth="1"/>
    <col min="6662" max="6662" width="11.25" style="223" customWidth="1"/>
    <col min="6663" max="6909" width="9" style="223" customWidth="1"/>
    <col min="6910" max="6910" width="11.875" style="223" customWidth="1"/>
    <col min="6911" max="6911" width="7" style="223" customWidth="1"/>
    <col min="6912" max="6912" width="11.625" style="223" customWidth="1"/>
    <col min="6913" max="6913" width="8.625" style="223" customWidth="1"/>
    <col min="6914" max="6914" width="11.375" style="223" customWidth="1"/>
    <col min="6915" max="6915" width="7.5" style="223" customWidth="1"/>
    <col min="6916" max="6916" width="11.375" style="223" customWidth="1"/>
    <col min="6917" max="6917" width="7.5" style="223" customWidth="1"/>
    <col min="6918" max="6918" width="11.25" style="223" customWidth="1"/>
    <col min="6919" max="7165" width="9" style="223" customWidth="1"/>
    <col min="7166" max="7166" width="11.875" style="223" customWidth="1"/>
    <col min="7167" max="7167" width="7" style="223" customWidth="1"/>
    <col min="7168" max="7168" width="11.625" style="223" customWidth="1"/>
    <col min="7169" max="7169" width="8.625" style="223" customWidth="1"/>
    <col min="7170" max="7170" width="11.375" style="223" customWidth="1"/>
    <col min="7171" max="7171" width="7.5" style="223" customWidth="1"/>
    <col min="7172" max="7172" width="11.375" style="223" customWidth="1"/>
    <col min="7173" max="7173" width="7.5" style="223" customWidth="1"/>
    <col min="7174" max="7174" width="11.25" style="223" customWidth="1"/>
    <col min="7175" max="7421" width="9" style="223" customWidth="1"/>
    <col min="7422" max="7422" width="11.875" style="223" customWidth="1"/>
    <col min="7423" max="7423" width="7" style="223" customWidth="1"/>
    <col min="7424" max="7424" width="11.625" style="223" customWidth="1"/>
    <col min="7425" max="7425" width="8.625" style="223" customWidth="1"/>
    <col min="7426" max="7426" width="11.375" style="223" customWidth="1"/>
    <col min="7427" max="7427" width="7.5" style="223" customWidth="1"/>
    <col min="7428" max="7428" width="11.375" style="223" customWidth="1"/>
    <col min="7429" max="7429" width="7.5" style="223" customWidth="1"/>
    <col min="7430" max="7430" width="11.25" style="223" customWidth="1"/>
    <col min="7431" max="7677" width="9" style="223" customWidth="1"/>
    <col min="7678" max="7678" width="11.875" style="223" customWidth="1"/>
    <col min="7679" max="7679" width="7" style="223" customWidth="1"/>
    <col min="7680" max="7680" width="11.625" style="223" customWidth="1"/>
    <col min="7681" max="7681" width="8.625" style="223" customWidth="1"/>
    <col min="7682" max="7682" width="11.375" style="223" customWidth="1"/>
    <col min="7683" max="7683" width="7.5" style="223" customWidth="1"/>
    <col min="7684" max="7684" width="11.375" style="223" customWidth="1"/>
    <col min="7685" max="7685" width="7.5" style="223" customWidth="1"/>
    <col min="7686" max="7686" width="11.25" style="223" customWidth="1"/>
    <col min="7687" max="7933" width="9" style="223" customWidth="1"/>
    <col min="7934" max="7934" width="11.875" style="223" customWidth="1"/>
    <col min="7935" max="7935" width="7" style="223" customWidth="1"/>
    <col min="7936" max="7936" width="11.625" style="223" customWidth="1"/>
    <col min="7937" max="7937" width="8.625" style="223" customWidth="1"/>
    <col min="7938" max="7938" width="11.375" style="223" customWidth="1"/>
    <col min="7939" max="7939" width="7.5" style="223" customWidth="1"/>
    <col min="7940" max="7940" width="11.375" style="223" customWidth="1"/>
    <col min="7941" max="7941" width="7.5" style="223" customWidth="1"/>
    <col min="7942" max="7942" width="11.25" style="223" customWidth="1"/>
    <col min="7943" max="8189" width="9" style="223" customWidth="1"/>
    <col min="8190" max="8190" width="11.875" style="223" customWidth="1"/>
    <col min="8191" max="8191" width="7" style="223" customWidth="1"/>
    <col min="8192" max="8192" width="11.625" style="223" customWidth="1"/>
    <col min="8193" max="8193" width="8.625" style="223" customWidth="1"/>
    <col min="8194" max="8194" width="11.375" style="223" customWidth="1"/>
    <col min="8195" max="8195" width="7.5" style="223" customWidth="1"/>
    <col min="8196" max="8196" width="11.375" style="223" customWidth="1"/>
    <col min="8197" max="8197" width="7.5" style="223" customWidth="1"/>
    <col min="8198" max="8198" width="11.25" style="223" customWidth="1"/>
    <col min="8199" max="8445" width="9" style="223" customWidth="1"/>
    <col min="8446" max="8446" width="11.875" style="223" customWidth="1"/>
    <col min="8447" max="8447" width="7" style="223" customWidth="1"/>
    <col min="8448" max="8448" width="11.625" style="223" customWidth="1"/>
    <col min="8449" max="8449" width="8.625" style="223" customWidth="1"/>
    <col min="8450" max="8450" width="11.375" style="223" customWidth="1"/>
    <col min="8451" max="8451" width="7.5" style="223" customWidth="1"/>
    <col min="8452" max="8452" width="11.375" style="223" customWidth="1"/>
    <col min="8453" max="8453" width="7.5" style="223" customWidth="1"/>
    <col min="8454" max="8454" width="11.25" style="223" customWidth="1"/>
    <col min="8455" max="8701" width="9" style="223" customWidth="1"/>
    <col min="8702" max="8702" width="11.875" style="223" customWidth="1"/>
    <col min="8703" max="8703" width="7" style="223" customWidth="1"/>
    <col min="8704" max="8704" width="11.625" style="223" customWidth="1"/>
    <col min="8705" max="8705" width="8.625" style="223" customWidth="1"/>
    <col min="8706" max="8706" width="11.375" style="223" customWidth="1"/>
    <col min="8707" max="8707" width="7.5" style="223" customWidth="1"/>
    <col min="8708" max="8708" width="11.375" style="223" customWidth="1"/>
    <col min="8709" max="8709" width="7.5" style="223" customWidth="1"/>
    <col min="8710" max="8710" width="11.25" style="223" customWidth="1"/>
    <col min="8711" max="8957" width="9" style="223" customWidth="1"/>
    <col min="8958" max="8958" width="11.875" style="223" customWidth="1"/>
    <col min="8959" max="8959" width="7" style="223" customWidth="1"/>
    <col min="8960" max="8960" width="11.625" style="223" customWidth="1"/>
    <col min="8961" max="8961" width="8.625" style="223" customWidth="1"/>
    <col min="8962" max="8962" width="11.375" style="223" customWidth="1"/>
    <col min="8963" max="8963" width="7.5" style="223" customWidth="1"/>
    <col min="8964" max="8964" width="11.375" style="223" customWidth="1"/>
    <col min="8965" max="8965" width="7.5" style="223" customWidth="1"/>
    <col min="8966" max="8966" width="11.25" style="223" customWidth="1"/>
    <col min="8967" max="9213" width="9" style="223" customWidth="1"/>
    <col min="9214" max="9214" width="11.875" style="223" customWidth="1"/>
    <col min="9215" max="9215" width="7" style="223" customWidth="1"/>
    <col min="9216" max="9216" width="11.625" style="223" customWidth="1"/>
    <col min="9217" max="9217" width="8.625" style="223" customWidth="1"/>
    <col min="9218" max="9218" width="11.375" style="223" customWidth="1"/>
    <col min="9219" max="9219" width="7.5" style="223" customWidth="1"/>
    <col min="9220" max="9220" width="11.375" style="223" customWidth="1"/>
    <col min="9221" max="9221" width="7.5" style="223" customWidth="1"/>
    <col min="9222" max="9222" width="11.25" style="223" customWidth="1"/>
    <col min="9223" max="9469" width="9" style="223" customWidth="1"/>
    <col min="9470" max="9470" width="11.875" style="223" customWidth="1"/>
    <col min="9471" max="9471" width="7" style="223" customWidth="1"/>
    <col min="9472" max="9472" width="11.625" style="223" customWidth="1"/>
    <col min="9473" max="9473" width="8.625" style="223" customWidth="1"/>
    <col min="9474" max="9474" width="11.375" style="223" customWidth="1"/>
    <col min="9475" max="9475" width="7.5" style="223" customWidth="1"/>
    <col min="9476" max="9476" width="11.375" style="223" customWidth="1"/>
    <col min="9477" max="9477" width="7.5" style="223" customWidth="1"/>
    <col min="9478" max="9478" width="11.25" style="223" customWidth="1"/>
    <col min="9479" max="9725" width="9" style="223" customWidth="1"/>
    <col min="9726" max="9726" width="11.875" style="223" customWidth="1"/>
    <col min="9727" max="9727" width="7" style="223" customWidth="1"/>
    <col min="9728" max="9728" width="11.625" style="223" customWidth="1"/>
    <col min="9729" max="9729" width="8.625" style="223" customWidth="1"/>
    <col min="9730" max="9730" width="11.375" style="223" customWidth="1"/>
    <col min="9731" max="9731" width="7.5" style="223" customWidth="1"/>
    <col min="9732" max="9732" width="11.375" style="223" customWidth="1"/>
    <col min="9733" max="9733" width="7.5" style="223" customWidth="1"/>
    <col min="9734" max="9734" width="11.25" style="223" customWidth="1"/>
    <col min="9735" max="9981" width="9" style="223" customWidth="1"/>
    <col min="9982" max="9982" width="11.875" style="223" customWidth="1"/>
    <col min="9983" max="9983" width="7" style="223" customWidth="1"/>
    <col min="9984" max="9984" width="11.625" style="223" customWidth="1"/>
    <col min="9985" max="9985" width="8.625" style="223" customWidth="1"/>
    <col min="9986" max="9986" width="11.375" style="223" customWidth="1"/>
    <col min="9987" max="9987" width="7.5" style="223" customWidth="1"/>
    <col min="9988" max="9988" width="11.375" style="223" customWidth="1"/>
    <col min="9989" max="9989" width="7.5" style="223" customWidth="1"/>
    <col min="9990" max="9990" width="11.25" style="223" customWidth="1"/>
    <col min="9991" max="10237" width="9" style="223" customWidth="1"/>
    <col min="10238" max="10238" width="11.875" style="223" customWidth="1"/>
    <col min="10239" max="10239" width="7" style="223" customWidth="1"/>
    <col min="10240" max="10240" width="11.625" style="223" customWidth="1"/>
    <col min="10241" max="10241" width="8.625" style="223" customWidth="1"/>
    <col min="10242" max="10242" width="11.375" style="223" customWidth="1"/>
    <col min="10243" max="10243" width="7.5" style="223" customWidth="1"/>
    <col min="10244" max="10244" width="11.375" style="223" customWidth="1"/>
    <col min="10245" max="10245" width="7.5" style="223" customWidth="1"/>
    <col min="10246" max="10246" width="11.25" style="223" customWidth="1"/>
    <col min="10247" max="10493" width="9" style="223" customWidth="1"/>
    <col min="10494" max="10494" width="11.875" style="223" customWidth="1"/>
    <col min="10495" max="10495" width="7" style="223" customWidth="1"/>
    <col min="10496" max="10496" width="11.625" style="223" customWidth="1"/>
    <col min="10497" max="10497" width="8.625" style="223" customWidth="1"/>
    <col min="10498" max="10498" width="11.375" style="223" customWidth="1"/>
    <col min="10499" max="10499" width="7.5" style="223" customWidth="1"/>
    <col min="10500" max="10500" width="11.375" style="223" customWidth="1"/>
    <col min="10501" max="10501" width="7.5" style="223" customWidth="1"/>
    <col min="10502" max="10502" width="11.25" style="223" customWidth="1"/>
    <col min="10503" max="10749" width="9" style="223" customWidth="1"/>
    <col min="10750" max="10750" width="11.875" style="223" customWidth="1"/>
    <col min="10751" max="10751" width="7" style="223" customWidth="1"/>
    <col min="10752" max="10752" width="11.625" style="223" customWidth="1"/>
    <col min="10753" max="10753" width="8.625" style="223" customWidth="1"/>
    <col min="10754" max="10754" width="11.375" style="223" customWidth="1"/>
    <col min="10755" max="10755" width="7.5" style="223" customWidth="1"/>
    <col min="10756" max="10756" width="11.375" style="223" customWidth="1"/>
    <col min="10757" max="10757" width="7.5" style="223" customWidth="1"/>
    <col min="10758" max="10758" width="11.25" style="223" customWidth="1"/>
    <col min="10759" max="11005" width="9" style="223" customWidth="1"/>
    <col min="11006" max="11006" width="11.875" style="223" customWidth="1"/>
    <col min="11007" max="11007" width="7" style="223" customWidth="1"/>
    <col min="11008" max="11008" width="11.625" style="223" customWidth="1"/>
    <col min="11009" max="11009" width="8.625" style="223" customWidth="1"/>
    <col min="11010" max="11010" width="11.375" style="223" customWidth="1"/>
    <col min="11011" max="11011" width="7.5" style="223" customWidth="1"/>
    <col min="11012" max="11012" width="11.375" style="223" customWidth="1"/>
    <col min="11013" max="11013" width="7.5" style="223" customWidth="1"/>
    <col min="11014" max="11014" width="11.25" style="223" customWidth="1"/>
    <col min="11015" max="11261" width="9" style="223" customWidth="1"/>
    <col min="11262" max="11262" width="11.875" style="223" customWidth="1"/>
    <col min="11263" max="11263" width="7" style="223" customWidth="1"/>
    <col min="11264" max="11264" width="11.625" style="223" customWidth="1"/>
    <col min="11265" max="11265" width="8.625" style="223" customWidth="1"/>
    <col min="11266" max="11266" width="11.375" style="223" customWidth="1"/>
    <col min="11267" max="11267" width="7.5" style="223" customWidth="1"/>
    <col min="11268" max="11268" width="11.375" style="223" customWidth="1"/>
    <col min="11269" max="11269" width="7.5" style="223" customWidth="1"/>
    <col min="11270" max="11270" width="11.25" style="223" customWidth="1"/>
    <col min="11271" max="11517" width="9" style="223" customWidth="1"/>
    <col min="11518" max="11518" width="11.875" style="223" customWidth="1"/>
    <col min="11519" max="11519" width="7" style="223" customWidth="1"/>
    <col min="11520" max="11520" width="11.625" style="223" customWidth="1"/>
    <col min="11521" max="11521" width="8.625" style="223" customWidth="1"/>
    <col min="11522" max="11522" width="11.375" style="223" customWidth="1"/>
    <col min="11523" max="11523" width="7.5" style="223" customWidth="1"/>
    <col min="11524" max="11524" width="11.375" style="223" customWidth="1"/>
    <col min="11525" max="11525" width="7.5" style="223" customWidth="1"/>
    <col min="11526" max="11526" width="11.25" style="223" customWidth="1"/>
    <col min="11527" max="11773" width="9" style="223" customWidth="1"/>
    <col min="11774" max="11774" width="11.875" style="223" customWidth="1"/>
    <col min="11775" max="11775" width="7" style="223" customWidth="1"/>
    <col min="11776" max="11776" width="11.625" style="223" customWidth="1"/>
    <col min="11777" max="11777" width="8.625" style="223" customWidth="1"/>
    <col min="11778" max="11778" width="11.375" style="223" customWidth="1"/>
    <col min="11779" max="11779" width="7.5" style="223" customWidth="1"/>
    <col min="11780" max="11780" width="11.375" style="223" customWidth="1"/>
    <col min="11781" max="11781" width="7.5" style="223" customWidth="1"/>
    <col min="11782" max="11782" width="11.25" style="223" customWidth="1"/>
    <col min="11783" max="12029" width="9" style="223" customWidth="1"/>
    <col min="12030" max="12030" width="11.875" style="223" customWidth="1"/>
    <col min="12031" max="12031" width="7" style="223" customWidth="1"/>
    <col min="12032" max="12032" width="11.625" style="223" customWidth="1"/>
    <col min="12033" max="12033" width="8.625" style="223" customWidth="1"/>
    <col min="12034" max="12034" width="11.375" style="223" customWidth="1"/>
    <col min="12035" max="12035" width="7.5" style="223" customWidth="1"/>
    <col min="12036" max="12036" width="11.375" style="223" customWidth="1"/>
    <col min="12037" max="12037" width="7.5" style="223" customWidth="1"/>
    <col min="12038" max="12038" width="11.25" style="223" customWidth="1"/>
    <col min="12039" max="12285" width="9" style="223" customWidth="1"/>
    <col min="12286" max="12286" width="11.875" style="223" customWidth="1"/>
    <col min="12287" max="12287" width="7" style="223" customWidth="1"/>
    <col min="12288" max="12288" width="11.625" style="223" customWidth="1"/>
    <col min="12289" max="12289" width="8.625" style="223" customWidth="1"/>
    <col min="12290" max="12290" width="11.375" style="223" customWidth="1"/>
    <col min="12291" max="12291" width="7.5" style="223" customWidth="1"/>
    <col min="12292" max="12292" width="11.375" style="223" customWidth="1"/>
    <col min="12293" max="12293" width="7.5" style="223" customWidth="1"/>
    <col min="12294" max="12294" width="11.25" style="223" customWidth="1"/>
    <col min="12295" max="12541" width="9" style="223" customWidth="1"/>
    <col min="12542" max="12542" width="11.875" style="223" customWidth="1"/>
    <col min="12543" max="12543" width="7" style="223" customWidth="1"/>
    <col min="12544" max="12544" width="11.625" style="223" customWidth="1"/>
    <col min="12545" max="12545" width="8.625" style="223" customWidth="1"/>
    <col min="12546" max="12546" width="11.375" style="223" customWidth="1"/>
    <col min="12547" max="12547" width="7.5" style="223" customWidth="1"/>
    <col min="12548" max="12548" width="11.375" style="223" customWidth="1"/>
    <col min="12549" max="12549" width="7.5" style="223" customWidth="1"/>
    <col min="12550" max="12550" width="11.25" style="223" customWidth="1"/>
    <col min="12551" max="12797" width="9" style="223" customWidth="1"/>
    <col min="12798" max="12798" width="11.875" style="223" customWidth="1"/>
    <col min="12799" max="12799" width="7" style="223" customWidth="1"/>
    <col min="12800" max="12800" width="11.625" style="223" customWidth="1"/>
    <col min="12801" max="12801" width="8.625" style="223" customWidth="1"/>
    <col min="12802" max="12802" width="11.375" style="223" customWidth="1"/>
    <col min="12803" max="12803" width="7.5" style="223" customWidth="1"/>
    <col min="12804" max="12804" width="11.375" style="223" customWidth="1"/>
    <col min="12805" max="12805" width="7.5" style="223" customWidth="1"/>
    <col min="12806" max="12806" width="11.25" style="223" customWidth="1"/>
    <col min="12807" max="13053" width="9" style="223" customWidth="1"/>
    <col min="13054" max="13054" width="11.875" style="223" customWidth="1"/>
    <col min="13055" max="13055" width="7" style="223" customWidth="1"/>
    <col min="13056" max="13056" width="11.625" style="223" customWidth="1"/>
    <col min="13057" max="13057" width="8.625" style="223" customWidth="1"/>
    <col min="13058" max="13058" width="11.375" style="223" customWidth="1"/>
    <col min="13059" max="13059" width="7.5" style="223" customWidth="1"/>
    <col min="13060" max="13060" width="11.375" style="223" customWidth="1"/>
    <col min="13061" max="13061" width="7.5" style="223" customWidth="1"/>
    <col min="13062" max="13062" width="11.25" style="223" customWidth="1"/>
    <col min="13063" max="13309" width="9" style="223" customWidth="1"/>
    <col min="13310" max="13310" width="11.875" style="223" customWidth="1"/>
    <col min="13311" max="13311" width="7" style="223" customWidth="1"/>
    <col min="13312" max="13312" width="11.625" style="223" customWidth="1"/>
    <col min="13313" max="13313" width="8.625" style="223" customWidth="1"/>
    <col min="13314" max="13314" width="11.375" style="223" customWidth="1"/>
    <col min="13315" max="13315" width="7.5" style="223" customWidth="1"/>
    <col min="13316" max="13316" width="11.375" style="223" customWidth="1"/>
    <col min="13317" max="13317" width="7.5" style="223" customWidth="1"/>
    <col min="13318" max="13318" width="11.25" style="223" customWidth="1"/>
    <col min="13319" max="13565" width="9" style="223" customWidth="1"/>
    <col min="13566" max="13566" width="11.875" style="223" customWidth="1"/>
    <col min="13567" max="13567" width="7" style="223" customWidth="1"/>
    <col min="13568" max="13568" width="11.625" style="223" customWidth="1"/>
    <col min="13569" max="13569" width="8.625" style="223" customWidth="1"/>
    <col min="13570" max="13570" width="11.375" style="223" customWidth="1"/>
    <col min="13571" max="13571" width="7.5" style="223" customWidth="1"/>
    <col min="13572" max="13572" width="11.375" style="223" customWidth="1"/>
    <col min="13573" max="13573" width="7.5" style="223" customWidth="1"/>
    <col min="13574" max="13574" width="11.25" style="223" customWidth="1"/>
    <col min="13575" max="13821" width="9" style="223" customWidth="1"/>
    <col min="13822" max="13822" width="11.875" style="223" customWidth="1"/>
    <col min="13823" max="13823" width="7" style="223" customWidth="1"/>
    <col min="13824" max="13824" width="11.625" style="223" customWidth="1"/>
    <col min="13825" max="13825" width="8.625" style="223" customWidth="1"/>
    <col min="13826" max="13826" width="11.375" style="223" customWidth="1"/>
    <col min="13827" max="13827" width="7.5" style="223" customWidth="1"/>
    <col min="13828" max="13828" width="11.375" style="223" customWidth="1"/>
    <col min="13829" max="13829" width="7.5" style="223" customWidth="1"/>
    <col min="13830" max="13830" width="11.25" style="223" customWidth="1"/>
    <col min="13831" max="14077" width="9" style="223" customWidth="1"/>
    <col min="14078" max="14078" width="11.875" style="223" customWidth="1"/>
    <col min="14079" max="14079" width="7" style="223" customWidth="1"/>
    <col min="14080" max="14080" width="11.625" style="223" customWidth="1"/>
    <col min="14081" max="14081" width="8.625" style="223" customWidth="1"/>
    <col min="14082" max="14082" width="11.375" style="223" customWidth="1"/>
    <col min="14083" max="14083" width="7.5" style="223" customWidth="1"/>
    <col min="14084" max="14084" width="11.375" style="223" customWidth="1"/>
    <col min="14085" max="14085" width="7.5" style="223" customWidth="1"/>
    <col min="14086" max="14086" width="11.25" style="223" customWidth="1"/>
    <col min="14087" max="14333" width="9" style="223" customWidth="1"/>
    <col min="14334" max="14334" width="11.875" style="223" customWidth="1"/>
    <col min="14335" max="14335" width="7" style="223" customWidth="1"/>
    <col min="14336" max="14336" width="11.625" style="223" customWidth="1"/>
    <col min="14337" max="14337" width="8.625" style="223" customWidth="1"/>
    <col min="14338" max="14338" width="11.375" style="223" customWidth="1"/>
    <col min="14339" max="14339" width="7.5" style="223" customWidth="1"/>
    <col min="14340" max="14340" width="11.375" style="223" customWidth="1"/>
    <col min="14341" max="14341" width="7.5" style="223" customWidth="1"/>
    <col min="14342" max="14342" width="11.25" style="223" customWidth="1"/>
    <col min="14343" max="14589" width="9" style="223" customWidth="1"/>
    <col min="14590" max="14590" width="11.875" style="223" customWidth="1"/>
    <col min="14591" max="14591" width="7" style="223" customWidth="1"/>
    <col min="14592" max="14592" width="11.625" style="223" customWidth="1"/>
    <col min="14593" max="14593" width="8.625" style="223" customWidth="1"/>
    <col min="14594" max="14594" width="11.375" style="223" customWidth="1"/>
    <col min="14595" max="14595" width="7.5" style="223" customWidth="1"/>
    <col min="14596" max="14596" width="11.375" style="223" customWidth="1"/>
    <col min="14597" max="14597" width="7.5" style="223" customWidth="1"/>
    <col min="14598" max="14598" width="11.25" style="223" customWidth="1"/>
    <col min="14599" max="14845" width="9" style="223" customWidth="1"/>
    <col min="14846" max="14846" width="11.875" style="223" customWidth="1"/>
    <col min="14847" max="14847" width="7" style="223" customWidth="1"/>
    <col min="14848" max="14848" width="11.625" style="223" customWidth="1"/>
    <col min="14849" max="14849" width="8.625" style="223" customWidth="1"/>
    <col min="14850" max="14850" width="11.375" style="223" customWidth="1"/>
    <col min="14851" max="14851" width="7.5" style="223" customWidth="1"/>
    <col min="14852" max="14852" width="11.375" style="223" customWidth="1"/>
    <col min="14853" max="14853" width="7.5" style="223" customWidth="1"/>
    <col min="14854" max="14854" width="11.25" style="223" customWidth="1"/>
    <col min="14855" max="15101" width="9" style="223" customWidth="1"/>
    <col min="15102" max="15102" width="11.875" style="223" customWidth="1"/>
    <col min="15103" max="15103" width="7" style="223" customWidth="1"/>
    <col min="15104" max="15104" width="11.625" style="223" customWidth="1"/>
    <col min="15105" max="15105" width="8.625" style="223" customWidth="1"/>
    <col min="15106" max="15106" width="11.375" style="223" customWidth="1"/>
    <col min="15107" max="15107" width="7.5" style="223" customWidth="1"/>
    <col min="15108" max="15108" width="11.375" style="223" customWidth="1"/>
    <col min="15109" max="15109" width="7.5" style="223" customWidth="1"/>
    <col min="15110" max="15110" width="11.25" style="223" customWidth="1"/>
    <col min="15111" max="15357" width="9" style="223" customWidth="1"/>
    <col min="15358" max="15358" width="11.875" style="223" customWidth="1"/>
    <col min="15359" max="15359" width="7" style="223" customWidth="1"/>
    <col min="15360" max="15360" width="11.625" style="223" customWidth="1"/>
    <col min="15361" max="15361" width="8.625" style="223" customWidth="1"/>
    <col min="15362" max="15362" width="11.375" style="223" customWidth="1"/>
    <col min="15363" max="15363" width="7.5" style="223" customWidth="1"/>
    <col min="15364" max="15364" width="11.375" style="223" customWidth="1"/>
    <col min="15365" max="15365" width="7.5" style="223" customWidth="1"/>
    <col min="15366" max="15366" width="11.25" style="223" customWidth="1"/>
    <col min="15367" max="15613" width="9" style="223" customWidth="1"/>
    <col min="15614" max="15614" width="11.875" style="223" customWidth="1"/>
    <col min="15615" max="15615" width="7" style="223" customWidth="1"/>
    <col min="15616" max="15616" width="11.625" style="223" customWidth="1"/>
    <col min="15617" max="15617" width="8.625" style="223" customWidth="1"/>
    <col min="15618" max="15618" width="11.375" style="223" customWidth="1"/>
    <col min="15619" max="15619" width="7.5" style="223" customWidth="1"/>
    <col min="15620" max="15620" width="11.375" style="223" customWidth="1"/>
    <col min="15621" max="15621" width="7.5" style="223" customWidth="1"/>
    <col min="15622" max="15622" width="11.25" style="223" customWidth="1"/>
    <col min="15623" max="15869" width="9" style="223" customWidth="1"/>
    <col min="15870" max="15870" width="11.875" style="223" customWidth="1"/>
    <col min="15871" max="15871" width="7" style="223" customWidth="1"/>
    <col min="15872" max="15872" width="11.625" style="223" customWidth="1"/>
    <col min="15873" max="15873" width="8.625" style="223" customWidth="1"/>
    <col min="15874" max="15874" width="11.375" style="223" customWidth="1"/>
    <col min="15875" max="15875" width="7.5" style="223" customWidth="1"/>
    <col min="15876" max="15876" width="11.375" style="223" customWidth="1"/>
    <col min="15877" max="15877" width="7.5" style="223" customWidth="1"/>
    <col min="15878" max="15878" width="11.25" style="223" customWidth="1"/>
    <col min="15879" max="16125" width="9" style="223" customWidth="1"/>
    <col min="16126" max="16126" width="11.875" style="223" customWidth="1"/>
    <col min="16127" max="16127" width="7" style="223" customWidth="1"/>
    <col min="16128" max="16128" width="11.625" style="223" customWidth="1"/>
    <col min="16129" max="16129" width="8.625" style="223" customWidth="1"/>
    <col min="16130" max="16130" width="11.375" style="223" customWidth="1"/>
    <col min="16131" max="16131" width="7.5" style="223" customWidth="1"/>
    <col min="16132" max="16132" width="11.375" style="223" customWidth="1"/>
    <col min="16133" max="16133" width="7.5" style="223" customWidth="1"/>
    <col min="16134" max="16134" width="11.25" style="223" customWidth="1"/>
    <col min="16135" max="16384" width="9" style="223" customWidth="1"/>
  </cols>
  <sheetData>
    <row r="1" spans="1:15" ht="20.100000000000001" customHeight="1">
      <c r="A1" s="224" t="s">
        <v>42</v>
      </c>
      <c r="B1" s="224"/>
      <c r="G1" s="258"/>
      <c r="H1" s="259" t="s">
        <v>133</v>
      </c>
      <c r="L1" s="238"/>
      <c r="M1" s="238"/>
      <c r="N1" s="238"/>
      <c r="O1" s="238"/>
    </row>
    <row r="2" spans="1:15" ht="15" customHeight="1">
      <c r="A2" s="712" t="s">
        <v>168</v>
      </c>
      <c r="B2" s="714"/>
      <c r="C2" s="710" t="s">
        <v>419</v>
      </c>
      <c r="D2" s="711"/>
      <c r="E2" s="710" t="s">
        <v>4</v>
      </c>
      <c r="F2" s="711"/>
      <c r="G2" s="710" t="s">
        <v>540</v>
      </c>
      <c r="H2" s="711"/>
    </row>
    <row r="3" spans="1:15" ht="15" customHeight="1">
      <c r="A3" s="713"/>
      <c r="B3" s="715"/>
      <c r="C3" s="250" t="s">
        <v>150</v>
      </c>
      <c r="D3" s="253" t="s">
        <v>151</v>
      </c>
      <c r="E3" s="250" t="s">
        <v>150</v>
      </c>
      <c r="F3" s="253" t="s">
        <v>151</v>
      </c>
      <c r="G3" s="250" t="s">
        <v>150</v>
      </c>
      <c r="H3" s="253" t="s">
        <v>151</v>
      </c>
    </row>
    <row r="4" spans="1:15" ht="15" customHeight="1">
      <c r="A4" s="710" t="s">
        <v>438</v>
      </c>
      <c r="B4" s="711"/>
      <c r="C4" s="251">
        <v>370450</v>
      </c>
      <c r="D4" s="254">
        <v>202245878</v>
      </c>
      <c r="E4" s="251">
        <v>370143</v>
      </c>
      <c r="F4" s="254">
        <v>200759618</v>
      </c>
      <c r="G4" s="251">
        <f>SUM(G5:G12)</f>
        <v>367217</v>
      </c>
      <c r="H4" s="254">
        <f>SUM(H5:H12)</f>
        <v>195775564</v>
      </c>
    </row>
    <row r="5" spans="1:15" s="246" customFormat="1" ht="15" customHeight="1">
      <c r="A5" s="716" t="s">
        <v>451</v>
      </c>
      <c r="B5" s="247" t="s">
        <v>157</v>
      </c>
      <c r="C5" s="237">
        <v>3039</v>
      </c>
      <c r="D5" s="255">
        <v>4358073</v>
      </c>
      <c r="E5" s="237">
        <v>2585</v>
      </c>
      <c r="F5" s="255">
        <v>3654233</v>
      </c>
      <c r="G5" s="237">
        <v>2181</v>
      </c>
      <c r="H5" s="255">
        <f>3038696+6664</f>
        <v>3045360</v>
      </c>
      <c r="M5" s="238"/>
      <c r="N5" s="238"/>
    </row>
    <row r="6" spans="1:15" s="246" customFormat="1" ht="15" customHeight="1">
      <c r="A6" s="717"/>
      <c r="B6" s="248" t="s">
        <v>370</v>
      </c>
      <c r="C6" s="238">
        <v>2720</v>
      </c>
      <c r="D6" s="256">
        <v>878274</v>
      </c>
      <c r="E6" s="238">
        <v>2209</v>
      </c>
      <c r="F6" s="256">
        <v>718428</v>
      </c>
      <c r="G6" s="238">
        <v>1766</v>
      </c>
      <c r="H6" s="256">
        <f>571720+348</f>
        <v>572068</v>
      </c>
    </row>
    <row r="7" spans="1:15" s="246" customFormat="1" ht="15" customHeight="1">
      <c r="A7" s="717"/>
      <c r="B7" s="248" t="s">
        <v>372</v>
      </c>
      <c r="C7" s="238">
        <v>473</v>
      </c>
      <c r="D7" s="256">
        <v>520987</v>
      </c>
      <c r="E7" s="238">
        <v>440</v>
      </c>
      <c r="F7" s="256">
        <v>480097</v>
      </c>
      <c r="G7" s="238">
        <v>414</v>
      </c>
      <c r="H7" s="256">
        <v>448817</v>
      </c>
    </row>
    <row r="8" spans="1:15" s="246" customFormat="1" ht="15" customHeight="1">
      <c r="A8" s="717"/>
      <c r="B8" s="248" t="s">
        <v>335</v>
      </c>
      <c r="C8" s="238">
        <v>3071</v>
      </c>
      <c r="D8" s="256">
        <v>3063485</v>
      </c>
      <c r="E8" s="238">
        <v>2868</v>
      </c>
      <c r="F8" s="256">
        <v>2858468</v>
      </c>
      <c r="G8" s="238">
        <v>2643</v>
      </c>
      <c r="H8" s="256">
        <v>2629445</v>
      </c>
    </row>
    <row r="9" spans="1:15" s="246" customFormat="1" ht="15" customHeight="1">
      <c r="A9" s="718"/>
      <c r="B9" s="248" t="s">
        <v>382</v>
      </c>
      <c r="C9" s="238">
        <v>363</v>
      </c>
      <c r="D9" s="256">
        <v>74816</v>
      </c>
      <c r="E9" s="238">
        <v>307</v>
      </c>
      <c r="F9" s="256">
        <v>63665</v>
      </c>
      <c r="G9" s="238">
        <v>266</v>
      </c>
      <c r="H9" s="256">
        <v>57880</v>
      </c>
    </row>
    <row r="10" spans="1:15" s="246" customFormat="1" ht="15" customHeight="1">
      <c r="A10" s="719" t="s">
        <v>342</v>
      </c>
      <c r="B10" s="247" t="s">
        <v>277</v>
      </c>
      <c r="C10" s="237">
        <v>290934</v>
      </c>
      <c r="D10" s="255">
        <v>143118274</v>
      </c>
      <c r="E10" s="237">
        <v>291619</v>
      </c>
      <c r="F10" s="255">
        <v>143105722</v>
      </c>
      <c r="G10" s="237">
        <v>295989</v>
      </c>
      <c r="H10" s="255">
        <v>145886411</v>
      </c>
    </row>
    <row r="11" spans="1:15" s="246" customFormat="1" ht="15" customHeight="1">
      <c r="A11" s="720"/>
      <c r="B11" s="248" t="s">
        <v>383</v>
      </c>
      <c r="C11" s="238">
        <v>5271</v>
      </c>
      <c r="D11" s="256">
        <v>3264529</v>
      </c>
      <c r="E11" s="238">
        <v>5403</v>
      </c>
      <c r="F11" s="256">
        <v>3331918</v>
      </c>
      <c r="G11" s="238">
        <v>5564</v>
      </c>
      <c r="H11" s="256">
        <v>3413233</v>
      </c>
    </row>
    <row r="12" spans="1:15" s="246" customFormat="1" ht="15" customHeight="1">
      <c r="A12" s="721"/>
      <c r="B12" s="249" t="s">
        <v>338</v>
      </c>
      <c r="C12" s="252">
        <v>57079</v>
      </c>
      <c r="D12" s="257">
        <v>38935145</v>
      </c>
      <c r="E12" s="252">
        <v>57785</v>
      </c>
      <c r="F12" s="257">
        <v>39291175</v>
      </c>
      <c r="G12" s="252">
        <v>58394</v>
      </c>
      <c r="H12" s="257">
        <v>39722350</v>
      </c>
    </row>
    <row r="13" spans="1:15" ht="15" customHeight="1">
      <c r="A13" s="229" t="s">
        <v>132</v>
      </c>
      <c r="B13" s="237"/>
      <c r="C13" s="237"/>
      <c r="D13" s="237"/>
      <c r="E13" s="237"/>
      <c r="F13" s="237"/>
      <c r="G13" s="237"/>
      <c r="H13" s="237"/>
    </row>
    <row r="14" spans="1:15" ht="15" customHeight="1">
      <c r="A14" s="230" t="s">
        <v>130</v>
      </c>
    </row>
    <row r="15" spans="1:15" ht="15" customHeight="1">
      <c r="A15" s="230" t="s">
        <v>271</v>
      </c>
    </row>
    <row r="16" spans="1:15" ht="15" customHeight="1">
      <c r="A16" s="231" t="s">
        <v>446</v>
      </c>
    </row>
    <row r="17" spans="1:4" ht="15" customHeight="1">
      <c r="A17" s="230" t="s">
        <v>397</v>
      </c>
    </row>
    <row r="18" spans="1:4" ht="15" customHeight="1">
      <c r="A18" s="231" t="s">
        <v>449</v>
      </c>
    </row>
    <row r="19" spans="1:4" ht="15" customHeight="1">
      <c r="A19" s="230" t="s">
        <v>397</v>
      </c>
    </row>
    <row r="20" spans="1:4" ht="15" customHeight="1">
      <c r="A20" s="231" t="s">
        <v>388</v>
      </c>
      <c r="B20" s="239"/>
    </row>
    <row r="21" spans="1:4" ht="15" customHeight="1">
      <c r="A21" s="231" t="s">
        <v>442</v>
      </c>
      <c r="B21" s="239"/>
    </row>
    <row r="22" spans="1:4" ht="18" customHeight="1">
      <c r="A22" s="261" t="s">
        <v>541</v>
      </c>
      <c r="B22" s="278"/>
      <c r="C22" s="271"/>
      <c r="D22" s="271"/>
    </row>
    <row r="23" spans="1:4" ht="18" customHeight="1"/>
    <row r="24" spans="1:4" ht="18" customHeight="1"/>
    <row r="25" spans="1:4" ht="18" customHeight="1"/>
    <row r="26" spans="1:4" ht="18" customHeight="1"/>
    <row r="27" spans="1:4" ht="18" customHeight="1"/>
    <row r="28" spans="1:4" ht="18" customHeight="1"/>
    <row r="29" spans="1:4" ht="18" customHeight="1"/>
    <row r="30" spans="1:4" ht="18" customHeight="1"/>
    <row r="31" spans="1:4" ht="18" customHeight="1"/>
    <row r="32" spans="1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1048576" spans="12:15" ht="15.75" customHeight="1">
      <c r="L1048576" s="238"/>
      <c r="M1048576" s="238"/>
      <c r="N1048576" s="238"/>
      <c r="O1048576" s="238"/>
    </row>
  </sheetData>
  <mergeCells count="7">
    <mergeCell ref="A5:A9"/>
    <mergeCell ref="A10:A12"/>
    <mergeCell ref="C2:D2"/>
    <mergeCell ref="E2:F2"/>
    <mergeCell ref="G2:H2"/>
    <mergeCell ref="A4:B4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  <pageSetUpPr fitToPage="1"/>
  </sheetPr>
  <dimension ref="A1:G64"/>
  <sheetViews>
    <sheetView showGridLines="0" zoomScaleSheetLayoutView="100" workbookViewId="0">
      <selection sqref="A1:M12"/>
    </sheetView>
  </sheetViews>
  <sheetFormatPr defaultRowHeight="15.75" customHeight="1"/>
  <cols>
    <col min="1" max="1" width="11.125" style="223" customWidth="1"/>
    <col min="2" max="4" width="10.75" style="223" customWidth="1"/>
    <col min="5" max="6" width="13.25" style="223" bestFit="1" customWidth="1"/>
    <col min="7" max="7" width="9.125" style="223" customWidth="1"/>
    <col min="8" max="8" width="2" style="223" customWidth="1"/>
    <col min="9" max="9" width="11.875" style="223" customWidth="1"/>
    <col min="10" max="10" width="10.25" style="223" bestFit="1" customWidth="1"/>
    <col min="11" max="256" width="9" style="223" customWidth="1"/>
    <col min="257" max="257" width="11.125" style="223" customWidth="1"/>
    <col min="258" max="263" width="10.75" style="223" customWidth="1"/>
    <col min="264" max="264" width="11.625" style="223" customWidth="1"/>
    <col min="265" max="265" width="11.875" style="223" customWidth="1"/>
    <col min="266" max="266" width="10.25" style="223" bestFit="1" customWidth="1"/>
    <col min="267" max="512" width="9" style="223" customWidth="1"/>
    <col min="513" max="513" width="11.125" style="223" customWidth="1"/>
    <col min="514" max="519" width="10.75" style="223" customWidth="1"/>
    <col min="520" max="520" width="11.625" style="223" customWidth="1"/>
    <col min="521" max="521" width="11.875" style="223" customWidth="1"/>
    <col min="522" max="522" width="10.25" style="223" bestFit="1" customWidth="1"/>
    <col min="523" max="768" width="9" style="223" customWidth="1"/>
    <col min="769" max="769" width="11.125" style="223" customWidth="1"/>
    <col min="770" max="775" width="10.75" style="223" customWidth="1"/>
    <col min="776" max="776" width="11.625" style="223" customWidth="1"/>
    <col min="777" max="777" width="11.875" style="223" customWidth="1"/>
    <col min="778" max="778" width="10.25" style="223" bestFit="1" customWidth="1"/>
    <col min="779" max="1024" width="9" style="223" customWidth="1"/>
    <col min="1025" max="1025" width="11.125" style="223" customWidth="1"/>
    <col min="1026" max="1031" width="10.75" style="223" customWidth="1"/>
    <col min="1032" max="1032" width="11.625" style="223" customWidth="1"/>
    <col min="1033" max="1033" width="11.875" style="223" customWidth="1"/>
    <col min="1034" max="1034" width="10.25" style="223" bestFit="1" customWidth="1"/>
    <col min="1035" max="1280" width="9" style="223" customWidth="1"/>
    <col min="1281" max="1281" width="11.125" style="223" customWidth="1"/>
    <col min="1282" max="1287" width="10.75" style="223" customWidth="1"/>
    <col min="1288" max="1288" width="11.625" style="223" customWidth="1"/>
    <col min="1289" max="1289" width="11.875" style="223" customWidth="1"/>
    <col min="1290" max="1290" width="10.25" style="223" bestFit="1" customWidth="1"/>
    <col min="1291" max="1536" width="9" style="223" customWidth="1"/>
    <col min="1537" max="1537" width="11.125" style="223" customWidth="1"/>
    <col min="1538" max="1543" width="10.75" style="223" customWidth="1"/>
    <col min="1544" max="1544" width="11.625" style="223" customWidth="1"/>
    <col min="1545" max="1545" width="11.875" style="223" customWidth="1"/>
    <col min="1546" max="1546" width="10.25" style="223" bestFit="1" customWidth="1"/>
    <col min="1547" max="1792" width="9" style="223" customWidth="1"/>
    <col min="1793" max="1793" width="11.125" style="223" customWidth="1"/>
    <col min="1794" max="1799" width="10.75" style="223" customWidth="1"/>
    <col min="1800" max="1800" width="11.625" style="223" customWidth="1"/>
    <col min="1801" max="1801" width="11.875" style="223" customWidth="1"/>
    <col min="1802" max="1802" width="10.25" style="223" bestFit="1" customWidth="1"/>
    <col min="1803" max="2048" width="9" style="223" customWidth="1"/>
    <col min="2049" max="2049" width="11.125" style="223" customWidth="1"/>
    <col min="2050" max="2055" width="10.75" style="223" customWidth="1"/>
    <col min="2056" max="2056" width="11.625" style="223" customWidth="1"/>
    <col min="2057" max="2057" width="11.875" style="223" customWidth="1"/>
    <col min="2058" max="2058" width="10.25" style="223" bestFit="1" customWidth="1"/>
    <col min="2059" max="2304" width="9" style="223" customWidth="1"/>
    <col min="2305" max="2305" width="11.125" style="223" customWidth="1"/>
    <col min="2306" max="2311" width="10.75" style="223" customWidth="1"/>
    <col min="2312" max="2312" width="11.625" style="223" customWidth="1"/>
    <col min="2313" max="2313" width="11.875" style="223" customWidth="1"/>
    <col min="2314" max="2314" width="10.25" style="223" bestFit="1" customWidth="1"/>
    <col min="2315" max="2560" width="9" style="223" customWidth="1"/>
    <col min="2561" max="2561" width="11.125" style="223" customWidth="1"/>
    <col min="2562" max="2567" width="10.75" style="223" customWidth="1"/>
    <col min="2568" max="2568" width="11.625" style="223" customWidth="1"/>
    <col min="2569" max="2569" width="11.875" style="223" customWidth="1"/>
    <col min="2570" max="2570" width="10.25" style="223" bestFit="1" customWidth="1"/>
    <col min="2571" max="2816" width="9" style="223" customWidth="1"/>
    <col min="2817" max="2817" width="11.125" style="223" customWidth="1"/>
    <col min="2818" max="2823" width="10.75" style="223" customWidth="1"/>
    <col min="2824" max="2824" width="11.625" style="223" customWidth="1"/>
    <col min="2825" max="2825" width="11.875" style="223" customWidth="1"/>
    <col min="2826" max="2826" width="10.25" style="223" bestFit="1" customWidth="1"/>
    <col min="2827" max="3072" width="9" style="223" customWidth="1"/>
    <col min="3073" max="3073" width="11.125" style="223" customWidth="1"/>
    <col min="3074" max="3079" width="10.75" style="223" customWidth="1"/>
    <col min="3080" max="3080" width="11.625" style="223" customWidth="1"/>
    <col min="3081" max="3081" width="11.875" style="223" customWidth="1"/>
    <col min="3082" max="3082" width="10.25" style="223" bestFit="1" customWidth="1"/>
    <col min="3083" max="3328" width="9" style="223" customWidth="1"/>
    <col min="3329" max="3329" width="11.125" style="223" customWidth="1"/>
    <col min="3330" max="3335" width="10.75" style="223" customWidth="1"/>
    <col min="3336" max="3336" width="11.625" style="223" customWidth="1"/>
    <col min="3337" max="3337" width="11.875" style="223" customWidth="1"/>
    <col min="3338" max="3338" width="10.25" style="223" bestFit="1" customWidth="1"/>
    <col min="3339" max="3584" width="9" style="223" customWidth="1"/>
    <col min="3585" max="3585" width="11.125" style="223" customWidth="1"/>
    <col min="3586" max="3591" width="10.75" style="223" customWidth="1"/>
    <col min="3592" max="3592" width="11.625" style="223" customWidth="1"/>
    <col min="3593" max="3593" width="11.875" style="223" customWidth="1"/>
    <col min="3594" max="3594" width="10.25" style="223" bestFit="1" customWidth="1"/>
    <col min="3595" max="3840" width="9" style="223" customWidth="1"/>
    <col min="3841" max="3841" width="11.125" style="223" customWidth="1"/>
    <col min="3842" max="3847" width="10.75" style="223" customWidth="1"/>
    <col min="3848" max="3848" width="11.625" style="223" customWidth="1"/>
    <col min="3849" max="3849" width="11.875" style="223" customWidth="1"/>
    <col min="3850" max="3850" width="10.25" style="223" bestFit="1" customWidth="1"/>
    <col min="3851" max="4096" width="9" style="223" customWidth="1"/>
    <col min="4097" max="4097" width="11.125" style="223" customWidth="1"/>
    <col min="4098" max="4103" width="10.75" style="223" customWidth="1"/>
    <col min="4104" max="4104" width="11.625" style="223" customWidth="1"/>
    <col min="4105" max="4105" width="11.875" style="223" customWidth="1"/>
    <col min="4106" max="4106" width="10.25" style="223" bestFit="1" customWidth="1"/>
    <col min="4107" max="4352" width="9" style="223" customWidth="1"/>
    <col min="4353" max="4353" width="11.125" style="223" customWidth="1"/>
    <col min="4354" max="4359" width="10.75" style="223" customWidth="1"/>
    <col min="4360" max="4360" width="11.625" style="223" customWidth="1"/>
    <col min="4361" max="4361" width="11.875" style="223" customWidth="1"/>
    <col min="4362" max="4362" width="10.25" style="223" bestFit="1" customWidth="1"/>
    <col min="4363" max="4608" width="9" style="223" customWidth="1"/>
    <col min="4609" max="4609" width="11.125" style="223" customWidth="1"/>
    <col min="4610" max="4615" width="10.75" style="223" customWidth="1"/>
    <col min="4616" max="4616" width="11.625" style="223" customWidth="1"/>
    <col min="4617" max="4617" width="11.875" style="223" customWidth="1"/>
    <col min="4618" max="4618" width="10.25" style="223" bestFit="1" customWidth="1"/>
    <col min="4619" max="4864" width="9" style="223" customWidth="1"/>
    <col min="4865" max="4865" width="11.125" style="223" customWidth="1"/>
    <col min="4866" max="4871" width="10.75" style="223" customWidth="1"/>
    <col min="4872" max="4872" width="11.625" style="223" customWidth="1"/>
    <col min="4873" max="4873" width="11.875" style="223" customWidth="1"/>
    <col min="4874" max="4874" width="10.25" style="223" bestFit="1" customWidth="1"/>
    <col min="4875" max="5120" width="9" style="223" customWidth="1"/>
    <col min="5121" max="5121" width="11.125" style="223" customWidth="1"/>
    <col min="5122" max="5127" width="10.75" style="223" customWidth="1"/>
    <col min="5128" max="5128" width="11.625" style="223" customWidth="1"/>
    <col min="5129" max="5129" width="11.875" style="223" customWidth="1"/>
    <col min="5130" max="5130" width="10.25" style="223" bestFit="1" customWidth="1"/>
    <col min="5131" max="5376" width="9" style="223" customWidth="1"/>
    <col min="5377" max="5377" width="11.125" style="223" customWidth="1"/>
    <col min="5378" max="5383" width="10.75" style="223" customWidth="1"/>
    <col min="5384" max="5384" width="11.625" style="223" customWidth="1"/>
    <col min="5385" max="5385" width="11.875" style="223" customWidth="1"/>
    <col min="5386" max="5386" width="10.25" style="223" bestFit="1" customWidth="1"/>
    <col min="5387" max="5632" width="9" style="223" customWidth="1"/>
    <col min="5633" max="5633" width="11.125" style="223" customWidth="1"/>
    <col min="5634" max="5639" width="10.75" style="223" customWidth="1"/>
    <col min="5640" max="5640" width="11.625" style="223" customWidth="1"/>
    <col min="5641" max="5641" width="11.875" style="223" customWidth="1"/>
    <col min="5642" max="5642" width="10.25" style="223" bestFit="1" customWidth="1"/>
    <col min="5643" max="5888" width="9" style="223" customWidth="1"/>
    <col min="5889" max="5889" width="11.125" style="223" customWidth="1"/>
    <col min="5890" max="5895" width="10.75" style="223" customWidth="1"/>
    <col min="5896" max="5896" width="11.625" style="223" customWidth="1"/>
    <col min="5897" max="5897" width="11.875" style="223" customWidth="1"/>
    <col min="5898" max="5898" width="10.25" style="223" bestFit="1" customWidth="1"/>
    <col min="5899" max="6144" width="9" style="223" customWidth="1"/>
    <col min="6145" max="6145" width="11.125" style="223" customWidth="1"/>
    <col min="6146" max="6151" width="10.75" style="223" customWidth="1"/>
    <col min="6152" max="6152" width="11.625" style="223" customWidth="1"/>
    <col min="6153" max="6153" width="11.875" style="223" customWidth="1"/>
    <col min="6154" max="6154" width="10.25" style="223" bestFit="1" customWidth="1"/>
    <col min="6155" max="6400" width="9" style="223" customWidth="1"/>
    <col min="6401" max="6401" width="11.125" style="223" customWidth="1"/>
    <col min="6402" max="6407" width="10.75" style="223" customWidth="1"/>
    <col min="6408" max="6408" width="11.625" style="223" customWidth="1"/>
    <col min="6409" max="6409" width="11.875" style="223" customWidth="1"/>
    <col min="6410" max="6410" width="10.25" style="223" bestFit="1" customWidth="1"/>
    <col min="6411" max="6656" width="9" style="223" customWidth="1"/>
    <col min="6657" max="6657" width="11.125" style="223" customWidth="1"/>
    <col min="6658" max="6663" width="10.75" style="223" customWidth="1"/>
    <col min="6664" max="6664" width="11.625" style="223" customWidth="1"/>
    <col min="6665" max="6665" width="11.875" style="223" customWidth="1"/>
    <col min="6666" max="6666" width="10.25" style="223" bestFit="1" customWidth="1"/>
    <col min="6667" max="6912" width="9" style="223" customWidth="1"/>
    <col min="6913" max="6913" width="11.125" style="223" customWidth="1"/>
    <col min="6914" max="6919" width="10.75" style="223" customWidth="1"/>
    <col min="6920" max="6920" width="11.625" style="223" customWidth="1"/>
    <col min="6921" max="6921" width="11.875" style="223" customWidth="1"/>
    <col min="6922" max="6922" width="10.25" style="223" bestFit="1" customWidth="1"/>
    <col min="6923" max="7168" width="9" style="223" customWidth="1"/>
    <col min="7169" max="7169" width="11.125" style="223" customWidth="1"/>
    <col min="7170" max="7175" width="10.75" style="223" customWidth="1"/>
    <col min="7176" max="7176" width="11.625" style="223" customWidth="1"/>
    <col min="7177" max="7177" width="11.875" style="223" customWidth="1"/>
    <col min="7178" max="7178" width="10.25" style="223" bestFit="1" customWidth="1"/>
    <col min="7179" max="7424" width="9" style="223" customWidth="1"/>
    <col min="7425" max="7425" width="11.125" style="223" customWidth="1"/>
    <col min="7426" max="7431" width="10.75" style="223" customWidth="1"/>
    <col min="7432" max="7432" width="11.625" style="223" customWidth="1"/>
    <col min="7433" max="7433" width="11.875" style="223" customWidth="1"/>
    <col min="7434" max="7434" width="10.25" style="223" bestFit="1" customWidth="1"/>
    <col min="7435" max="7680" width="9" style="223" customWidth="1"/>
    <col min="7681" max="7681" width="11.125" style="223" customWidth="1"/>
    <col min="7682" max="7687" width="10.75" style="223" customWidth="1"/>
    <col min="7688" max="7688" width="11.625" style="223" customWidth="1"/>
    <col min="7689" max="7689" width="11.875" style="223" customWidth="1"/>
    <col min="7690" max="7690" width="10.25" style="223" bestFit="1" customWidth="1"/>
    <col min="7691" max="7936" width="9" style="223" customWidth="1"/>
    <col min="7937" max="7937" width="11.125" style="223" customWidth="1"/>
    <col min="7938" max="7943" width="10.75" style="223" customWidth="1"/>
    <col min="7944" max="7944" width="11.625" style="223" customWidth="1"/>
    <col min="7945" max="7945" width="11.875" style="223" customWidth="1"/>
    <col min="7946" max="7946" width="10.25" style="223" bestFit="1" customWidth="1"/>
    <col min="7947" max="8192" width="9" style="223" customWidth="1"/>
    <col min="8193" max="8193" width="11.125" style="223" customWidth="1"/>
    <col min="8194" max="8199" width="10.75" style="223" customWidth="1"/>
    <col min="8200" max="8200" width="11.625" style="223" customWidth="1"/>
    <col min="8201" max="8201" width="11.875" style="223" customWidth="1"/>
    <col min="8202" max="8202" width="10.25" style="223" bestFit="1" customWidth="1"/>
    <col min="8203" max="8448" width="9" style="223" customWidth="1"/>
    <col min="8449" max="8449" width="11.125" style="223" customWidth="1"/>
    <col min="8450" max="8455" width="10.75" style="223" customWidth="1"/>
    <col min="8456" max="8456" width="11.625" style="223" customWidth="1"/>
    <col min="8457" max="8457" width="11.875" style="223" customWidth="1"/>
    <col min="8458" max="8458" width="10.25" style="223" bestFit="1" customWidth="1"/>
    <col min="8459" max="8704" width="9" style="223" customWidth="1"/>
    <col min="8705" max="8705" width="11.125" style="223" customWidth="1"/>
    <col min="8706" max="8711" width="10.75" style="223" customWidth="1"/>
    <col min="8712" max="8712" width="11.625" style="223" customWidth="1"/>
    <col min="8713" max="8713" width="11.875" style="223" customWidth="1"/>
    <col min="8714" max="8714" width="10.25" style="223" bestFit="1" customWidth="1"/>
    <col min="8715" max="8960" width="9" style="223" customWidth="1"/>
    <col min="8961" max="8961" width="11.125" style="223" customWidth="1"/>
    <col min="8962" max="8967" width="10.75" style="223" customWidth="1"/>
    <col min="8968" max="8968" width="11.625" style="223" customWidth="1"/>
    <col min="8969" max="8969" width="11.875" style="223" customWidth="1"/>
    <col min="8970" max="8970" width="10.25" style="223" bestFit="1" customWidth="1"/>
    <col min="8971" max="9216" width="9" style="223" customWidth="1"/>
    <col min="9217" max="9217" width="11.125" style="223" customWidth="1"/>
    <col min="9218" max="9223" width="10.75" style="223" customWidth="1"/>
    <col min="9224" max="9224" width="11.625" style="223" customWidth="1"/>
    <col min="9225" max="9225" width="11.875" style="223" customWidth="1"/>
    <col min="9226" max="9226" width="10.25" style="223" bestFit="1" customWidth="1"/>
    <col min="9227" max="9472" width="9" style="223" customWidth="1"/>
    <col min="9473" max="9473" width="11.125" style="223" customWidth="1"/>
    <col min="9474" max="9479" width="10.75" style="223" customWidth="1"/>
    <col min="9480" max="9480" width="11.625" style="223" customWidth="1"/>
    <col min="9481" max="9481" width="11.875" style="223" customWidth="1"/>
    <col min="9482" max="9482" width="10.25" style="223" bestFit="1" customWidth="1"/>
    <col min="9483" max="9728" width="9" style="223" customWidth="1"/>
    <col min="9729" max="9729" width="11.125" style="223" customWidth="1"/>
    <col min="9730" max="9735" width="10.75" style="223" customWidth="1"/>
    <col min="9736" max="9736" width="11.625" style="223" customWidth="1"/>
    <col min="9737" max="9737" width="11.875" style="223" customWidth="1"/>
    <col min="9738" max="9738" width="10.25" style="223" bestFit="1" customWidth="1"/>
    <col min="9739" max="9984" width="9" style="223" customWidth="1"/>
    <col min="9985" max="9985" width="11.125" style="223" customWidth="1"/>
    <col min="9986" max="9991" width="10.75" style="223" customWidth="1"/>
    <col min="9992" max="9992" width="11.625" style="223" customWidth="1"/>
    <col min="9993" max="9993" width="11.875" style="223" customWidth="1"/>
    <col min="9994" max="9994" width="10.25" style="223" bestFit="1" customWidth="1"/>
    <col min="9995" max="10240" width="9" style="223" customWidth="1"/>
    <col min="10241" max="10241" width="11.125" style="223" customWidth="1"/>
    <col min="10242" max="10247" width="10.75" style="223" customWidth="1"/>
    <col min="10248" max="10248" width="11.625" style="223" customWidth="1"/>
    <col min="10249" max="10249" width="11.875" style="223" customWidth="1"/>
    <col min="10250" max="10250" width="10.25" style="223" bestFit="1" customWidth="1"/>
    <col min="10251" max="10496" width="9" style="223" customWidth="1"/>
    <col min="10497" max="10497" width="11.125" style="223" customWidth="1"/>
    <col min="10498" max="10503" width="10.75" style="223" customWidth="1"/>
    <col min="10504" max="10504" width="11.625" style="223" customWidth="1"/>
    <col min="10505" max="10505" width="11.875" style="223" customWidth="1"/>
    <col min="10506" max="10506" width="10.25" style="223" bestFit="1" customWidth="1"/>
    <col min="10507" max="10752" width="9" style="223" customWidth="1"/>
    <col min="10753" max="10753" width="11.125" style="223" customWidth="1"/>
    <col min="10754" max="10759" width="10.75" style="223" customWidth="1"/>
    <col min="10760" max="10760" width="11.625" style="223" customWidth="1"/>
    <col min="10761" max="10761" width="11.875" style="223" customWidth="1"/>
    <col min="10762" max="10762" width="10.25" style="223" bestFit="1" customWidth="1"/>
    <col min="10763" max="11008" width="9" style="223" customWidth="1"/>
    <col min="11009" max="11009" width="11.125" style="223" customWidth="1"/>
    <col min="11010" max="11015" width="10.75" style="223" customWidth="1"/>
    <col min="11016" max="11016" width="11.625" style="223" customWidth="1"/>
    <col min="11017" max="11017" width="11.875" style="223" customWidth="1"/>
    <col min="11018" max="11018" width="10.25" style="223" bestFit="1" customWidth="1"/>
    <col min="11019" max="11264" width="9" style="223" customWidth="1"/>
    <col min="11265" max="11265" width="11.125" style="223" customWidth="1"/>
    <col min="11266" max="11271" width="10.75" style="223" customWidth="1"/>
    <col min="11272" max="11272" width="11.625" style="223" customWidth="1"/>
    <col min="11273" max="11273" width="11.875" style="223" customWidth="1"/>
    <col min="11274" max="11274" width="10.25" style="223" bestFit="1" customWidth="1"/>
    <col min="11275" max="11520" width="9" style="223" customWidth="1"/>
    <col min="11521" max="11521" width="11.125" style="223" customWidth="1"/>
    <col min="11522" max="11527" width="10.75" style="223" customWidth="1"/>
    <col min="11528" max="11528" width="11.625" style="223" customWidth="1"/>
    <col min="11529" max="11529" width="11.875" style="223" customWidth="1"/>
    <col min="11530" max="11530" width="10.25" style="223" bestFit="1" customWidth="1"/>
    <col min="11531" max="11776" width="9" style="223" customWidth="1"/>
    <col min="11777" max="11777" width="11.125" style="223" customWidth="1"/>
    <col min="11778" max="11783" width="10.75" style="223" customWidth="1"/>
    <col min="11784" max="11784" width="11.625" style="223" customWidth="1"/>
    <col min="11785" max="11785" width="11.875" style="223" customWidth="1"/>
    <col min="11786" max="11786" width="10.25" style="223" bestFit="1" customWidth="1"/>
    <col min="11787" max="12032" width="9" style="223" customWidth="1"/>
    <col min="12033" max="12033" width="11.125" style="223" customWidth="1"/>
    <col min="12034" max="12039" width="10.75" style="223" customWidth="1"/>
    <col min="12040" max="12040" width="11.625" style="223" customWidth="1"/>
    <col min="12041" max="12041" width="11.875" style="223" customWidth="1"/>
    <col min="12042" max="12042" width="10.25" style="223" bestFit="1" customWidth="1"/>
    <col min="12043" max="12288" width="9" style="223" customWidth="1"/>
    <col min="12289" max="12289" width="11.125" style="223" customWidth="1"/>
    <col min="12290" max="12295" width="10.75" style="223" customWidth="1"/>
    <col min="12296" max="12296" width="11.625" style="223" customWidth="1"/>
    <col min="12297" max="12297" width="11.875" style="223" customWidth="1"/>
    <col min="12298" max="12298" width="10.25" style="223" bestFit="1" customWidth="1"/>
    <col min="12299" max="12544" width="9" style="223" customWidth="1"/>
    <col min="12545" max="12545" width="11.125" style="223" customWidth="1"/>
    <col min="12546" max="12551" width="10.75" style="223" customWidth="1"/>
    <col min="12552" max="12552" width="11.625" style="223" customWidth="1"/>
    <col min="12553" max="12553" width="11.875" style="223" customWidth="1"/>
    <col min="12554" max="12554" width="10.25" style="223" bestFit="1" customWidth="1"/>
    <col min="12555" max="12800" width="9" style="223" customWidth="1"/>
    <col min="12801" max="12801" width="11.125" style="223" customWidth="1"/>
    <col min="12802" max="12807" width="10.75" style="223" customWidth="1"/>
    <col min="12808" max="12808" width="11.625" style="223" customWidth="1"/>
    <col min="12809" max="12809" width="11.875" style="223" customWidth="1"/>
    <col min="12810" max="12810" width="10.25" style="223" bestFit="1" customWidth="1"/>
    <col min="12811" max="13056" width="9" style="223" customWidth="1"/>
    <col min="13057" max="13057" width="11.125" style="223" customWidth="1"/>
    <col min="13058" max="13063" width="10.75" style="223" customWidth="1"/>
    <col min="13064" max="13064" width="11.625" style="223" customWidth="1"/>
    <col min="13065" max="13065" width="11.875" style="223" customWidth="1"/>
    <col min="13066" max="13066" width="10.25" style="223" bestFit="1" customWidth="1"/>
    <col min="13067" max="13312" width="9" style="223" customWidth="1"/>
    <col min="13313" max="13313" width="11.125" style="223" customWidth="1"/>
    <col min="13314" max="13319" width="10.75" style="223" customWidth="1"/>
    <col min="13320" max="13320" width="11.625" style="223" customWidth="1"/>
    <col min="13321" max="13321" width="11.875" style="223" customWidth="1"/>
    <col min="13322" max="13322" width="10.25" style="223" bestFit="1" customWidth="1"/>
    <col min="13323" max="13568" width="9" style="223" customWidth="1"/>
    <col min="13569" max="13569" width="11.125" style="223" customWidth="1"/>
    <col min="13570" max="13575" width="10.75" style="223" customWidth="1"/>
    <col min="13576" max="13576" width="11.625" style="223" customWidth="1"/>
    <col min="13577" max="13577" width="11.875" style="223" customWidth="1"/>
    <col min="13578" max="13578" width="10.25" style="223" bestFit="1" customWidth="1"/>
    <col min="13579" max="13824" width="9" style="223" customWidth="1"/>
    <col min="13825" max="13825" width="11.125" style="223" customWidth="1"/>
    <col min="13826" max="13831" width="10.75" style="223" customWidth="1"/>
    <col min="13832" max="13832" width="11.625" style="223" customWidth="1"/>
    <col min="13833" max="13833" width="11.875" style="223" customWidth="1"/>
    <col min="13834" max="13834" width="10.25" style="223" bestFit="1" customWidth="1"/>
    <col min="13835" max="14080" width="9" style="223" customWidth="1"/>
    <col min="14081" max="14081" width="11.125" style="223" customWidth="1"/>
    <col min="14082" max="14087" width="10.75" style="223" customWidth="1"/>
    <col min="14088" max="14088" width="11.625" style="223" customWidth="1"/>
    <col min="14089" max="14089" width="11.875" style="223" customWidth="1"/>
    <col min="14090" max="14090" width="10.25" style="223" bestFit="1" customWidth="1"/>
    <col min="14091" max="14336" width="9" style="223" customWidth="1"/>
    <col min="14337" max="14337" width="11.125" style="223" customWidth="1"/>
    <col min="14338" max="14343" width="10.75" style="223" customWidth="1"/>
    <col min="14344" max="14344" width="11.625" style="223" customWidth="1"/>
    <col min="14345" max="14345" width="11.875" style="223" customWidth="1"/>
    <col min="14346" max="14346" width="10.25" style="223" bestFit="1" customWidth="1"/>
    <col min="14347" max="14592" width="9" style="223" customWidth="1"/>
    <col min="14593" max="14593" width="11.125" style="223" customWidth="1"/>
    <col min="14594" max="14599" width="10.75" style="223" customWidth="1"/>
    <col min="14600" max="14600" width="11.625" style="223" customWidth="1"/>
    <col min="14601" max="14601" width="11.875" style="223" customWidth="1"/>
    <col min="14602" max="14602" width="10.25" style="223" bestFit="1" customWidth="1"/>
    <col min="14603" max="14848" width="9" style="223" customWidth="1"/>
    <col min="14849" max="14849" width="11.125" style="223" customWidth="1"/>
    <col min="14850" max="14855" width="10.75" style="223" customWidth="1"/>
    <col min="14856" max="14856" width="11.625" style="223" customWidth="1"/>
    <col min="14857" max="14857" width="11.875" style="223" customWidth="1"/>
    <col min="14858" max="14858" width="10.25" style="223" bestFit="1" customWidth="1"/>
    <col min="14859" max="15104" width="9" style="223" customWidth="1"/>
    <col min="15105" max="15105" width="11.125" style="223" customWidth="1"/>
    <col min="15106" max="15111" width="10.75" style="223" customWidth="1"/>
    <col min="15112" max="15112" width="11.625" style="223" customWidth="1"/>
    <col min="15113" max="15113" width="11.875" style="223" customWidth="1"/>
    <col min="15114" max="15114" width="10.25" style="223" bestFit="1" customWidth="1"/>
    <col min="15115" max="15360" width="9" style="223" customWidth="1"/>
    <col min="15361" max="15361" width="11.125" style="223" customWidth="1"/>
    <col min="15362" max="15367" width="10.75" style="223" customWidth="1"/>
    <col min="15368" max="15368" width="11.625" style="223" customWidth="1"/>
    <col min="15369" max="15369" width="11.875" style="223" customWidth="1"/>
    <col min="15370" max="15370" width="10.25" style="223" bestFit="1" customWidth="1"/>
    <col min="15371" max="15616" width="9" style="223" customWidth="1"/>
    <col min="15617" max="15617" width="11.125" style="223" customWidth="1"/>
    <col min="15618" max="15623" width="10.75" style="223" customWidth="1"/>
    <col min="15624" max="15624" width="11.625" style="223" customWidth="1"/>
    <col min="15625" max="15625" width="11.875" style="223" customWidth="1"/>
    <col min="15626" max="15626" width="10.25" style="223" bestFit="1" customWidth="1"/>
    <col min="15627" max="15872" width="9" style="223" customWidth="1"/>
    <col min="15873" max="15873" width="11.125" style="223" customWidth="1"/>
    <col min="15874" max="15879" width="10.75" style="223" customWidth="1"/>
    <col min="15880" max="15880" width="11.625" style="223" customWidth="1"/>
    <col min="15881" max="15881" width="11.875" style="223" customWidth="1"/>
    <col min="15882" max="15882" width="10.25" style="223" bestFit="1" customWidth="1"/>
    <col min="15883" max="16128" width="9" style="223" customWidth="1"/>
    <col min="16129" max="16129" width="11.125" style="223" customWidth="1"/>
    <col min="16130" max="16135" width="10.75" style="223" customWidth="1"/>
    <col min="16136" max="16136" width="11.625" style="223" customWidth="1"/>
    <col min="16137" max="16137" width="11.875" style="223" customWidth="1"/>
    <col min="16138" max="16138" width="10.25" style="223" bestFit="1" customWidth="1"/>
    <col min="16139" max="16384" width="9" style="223" customWidth="1"/>
  </cols>
  <sheetData>
    <row r="1" spans="1:7" ht="20.100000000000001" customHeight="1">
      <c r="A1" s="224" t="s">
        <v>18</v>
      </c>
      <c r="B1" s="232"/>
      <c r="C1" s="232"/>
      <c r="D1" s="235"/>
      <c r="E1" s="235"/>
    </row>
    <row r="2" spans="1:7" ht="15" customHeight="1">
      <c r="A2" s="712" t="s">
        <v>205</v>
      </c>
      <c r="B2" s="710" t="s">
        <v>6</v>
      </c>
      <c r="C2" s="711"/>
      <c r="D2" s="225" t="s">
        <v>374</v>
      </c>
      <c r="E2" s="266" t="s">
        <v>369</v>
      </c>
      <c r="F2" s="723" t="s">
        <v>378</v>
      </c>
      <c r="G2" s="723" t="s">
        <v>384</v>
      </c>
    </row>
    <row r="3" spans="1:7" ht="15" customHeight="1">
      <c r="A3" s="722"/>
      <c r="B3" s="243" t="s">
        <v>453</v>
      </c>
      <c r="C3" s="243" t="s">
        <v>278</v>
      </c>
      <c r="D3" s="260" t="s">
        <v>423</v>
      </c>
      <c r="E3" s="267" t="s">
        <v>450</v>
      </c>
      <c r="F3" s="724"/>
      <c r="G3" s="724"/>
    </row>
    <row r="4" spans="1:7" ht="15" customHeight="1">
      <c r="A4" s="713"/>
      <c r="B4" s="263" t="s">
        <v>454</v>
      </c>
      <c r="C4" s="263" t="s">
        <v>377</v>
      </c>
      <c r="D4" s="240" t="s">
        <v>440</v>
      </c>
      <c r="E4" s="240" t="s">
        <v>148</v>
      </c>
      <c r="F4" s="226" t="s">
        <v>148</v>
      </c>
      <c r="G4" s="228" t="s">
        <v>149</v>
      </c>
    </row>
    <row r="5" spans="1:7" ht="15" customHeight="1">
      <c r="A5" s="227" t="s">
        <v>474</v>
      </c>
      <c r="B5" s="264">
        <v>15900</v>
      </c>
      <c r="C5" s="234">
        <v>204576</v>
      </c>
      <c r="D5" s="234">
        <v>241265</v>
      </c>
      <c r="E5" s="234">
        <v>73512352.922000006</v>
      </c>
      <c r="F5" s="234">
        <v>73049572.680999994</v>
      </c>
      <c r="G5" s="268">
        <v>99.4</v>
      </c>
    </row>
    <row r="6" spans="1:7" ht="15" customHeight="1">
      <c r="A6" s="227" t="s">
        <v>76</v>
      </c>
      <c r="B6" s="235">
        <v>16142</v>
      </c>
      <c r="C6" s="235">
        <v>204577</v>
      </c>
      <c r="D6" s="235">
        <v>243607</v>
      </c>
      <c r="E6" s="235">
        <v>75300146</v>
      </c>
      <c r="F6" s="235">
        <v>74816786</v>
      </c>
      <c r="G6" s="268">
        <v>99.4</v>
      </c>
    </row>
    <row r="7" spans="1:7" ht="15" customHeight="1">
      <c r="A7" s="228" t="s">
        <v>539</v>
      </c>
      <c r="B7" s="265">
        <v>16362</v>
      </c>
      <c r="C7" s="265">
        <v>202711</v>
      </c>
      <c r="D7" s="265">
        <v>243635</v>
      </c>
      <c r="E7" s="265">
        <v>76082665</v>
      </c>
      <c r="F7" s="265">
        <v>75013880</v>
      </c>
      <c r="G7" s="269">
        <v>98.6</v>
      </c>
    </row>
    <row r="8" spans="1:7" ht="15" customHeight="1">
      <c r="A8" s="261" t="s">
        <v>152</v>
      </c>
      <c r="B8" s="235"/>
      <c r="C8" s="235"/>
      <c r="D8" s="235"/>
      <c r="E8" s="239"/>
    </row>
    <row r="9" spans="1:7" ht="13.5">
      <c r="A9" s="262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  <pageSetUpPr fitToPage="1"/>
  </sheetPr>
  <dimension ref="A1:J64"/>
  <sheetViews>
    <sheetView showGridLines="0" zoomScaleSheetLayoutView="100" workbookViewId="0">
      <selection sqref="A1:M12"/>
    </sheetView>
  </sheetViews>
  <sheetFormatPr defaultRowHeight="12.75" customHeight="1"/>
  <cols>
    <col min="1" max="1" width="2.625" style="223" customWidth="1"/>
    <col min="2" max="2" width="23.125" style="270" customWidth="1"/>
    <col min="3" max="8" width="10.625" style="223" customWidth="1"/>
    <col min="9" max="9" width="2.25" style="223" customWidth="1"/>
    <col min="10" max="10" width="14.25" style="223" bestFit="1" customWidth="1"/>
    <col min="11" max="242" width="9" style="223" customWidth="1"/>
    <col min="243" max="243" width="2.625" style="223" customWidth="1"/>
    <col min="244" max="244" width="19.625" style="223" customWidth="1"/>
    <col min="245" max="250" width="11.625" style="223" customWidth="1"/>
    <col min="251" max="253" width="10.25" style="223" bestFit="1" customWidth="1"/>
    <col min="254" max="254" width="13.75" style="223" customWidth="1"/>
    <col min="255" max="255" width="9.375" style="223" bestFit="1" customWidth="1"/>
    <col min="256" max="256" width="11.125" style="223" customWidth="1"/>
    <col min="257" max="498" width="9" style="223" customWidth="1"/>
    <col min="499" max="499" width="2.625" style="223" customWidth="1"/>
    <col min="500" max="500" width="19.625" style="223" customWidth="1"/>
    <col min="501" max="506" width="11.625" style="223" customWidth="1"/>
    <col min="507" max="509" width="10.25" style="223" bestFit="1" customWidth="1"/>
    <col min="510" max="510" width="13.75" style="223" customWidth="1"/>
    <col min="511" max="511" width="9.375" style="223" bestFit="1" customWidth="1"/>
    <col min="512" max="512" width="11.125" style="223" customWidth="1"/>
    <col min="513" max="754" width="9" style="223" customWidth="1"/>
    <col min="755" max="755" width="2.625" style="223" customWidth="1"/>
    <col min="756" max="756" width="19.625" style="223" customWidth="1"/>
    <col min="757" max="762" width="11.625" style="223" customWidth="1"/>
    <col min="763" max="765" width="10.25" style="223" bestFit="1" customWidth="1"/>
    <col min="766" max="766" width="13.75" style="223" customWidth="1"/>
    <col min="767" max="767" width="9.375" style="223" bestFit="1" customWidth="1"/>
    <col min="768" max="768" width="11.125" style="223" customWidth="1"/>
    <col min="769" max="1010" width="9" style="223" customWidth="1"/>
    <col min="1011" max="1011" width="2.625" style="223" customWidth="1"/>
    <col min="1012" max="1012" width="19.625" style="223" customWidth="1"/>
    <col min="1013" max="1018" width="11.625" style="223" customWidth="1"/>
    <col min="1019" max="1021" width="10.25" style="223" bestFit="1" customWidth="1"/>
    <col min="1022" max="1022" width="13.75" style="223" customWidth="1"/>
    <col min="1023" max="1023" width="9.375" style="223" bestFit="1" customWidth="1"/>
    <col min="1024" max="1024" width="11.125" style="223" customWidth="1"/>
    <col min="1025" max="1266" width="9" style="223" customWidth="1"/>
    <col min="1267" max="1267" width="2.625" style="223" customWidth="1"/>
    <col min="1268" max="1268" width="19.625" style="223" customWidth="1"/>
    <col min="1269" max="1274" width="11.625" style="223" customWidth="1"/>
    <col min="1275" max="1277" width="10.25" style="223" bestFit="1" customWidth="1"/>
    <col min="1278" max="1278" width="13.75" style="223" customWidth="1"/>
    <col min="1279" max="1279" width="9.375" style="223" bestFit="1" customWidth="1"/>
    <col min="1280" max="1280" width="11.125" style="223" customWidth="1"/>
    <col min="1281" max="1522" width="9" style="223" customWidth="1"/>
    <col min="1523" max="1523" width="2.625" style="223" customWidth="1"/>
    <col min="1524" max="1524" width="19.625" style="223" customWidth="1"/>
    <col min="1525" max="1530" width="11.625" style="223" customWidth="1"/>
    <col min="1531" max="1533" width="10.25" style="223" bestFit="1" customWidth="1"/>
    <col min="1534" max="1534" width="13.75" style="223" customWidth="1"/>
    <col min="1535" max="1535" width="9.375" style="223" bestFit="1" customWidth="1"/>
    <col min="1536" max="1536" width="11.125" style="223" customWidth="1"/>
    <col min="1537" max="1778" width="9" style="223" customWidth="1"/>
    <col min="1779" max="1779" width="2.625" style="223" customWidth="1"/>
    <col min="1780" max="1780" width="19.625" style="223" customWidth="1"/>
    <col min="1781" max="1786" width="11.625" style="223" customWidth="1"/>
    <col min="1787" max="1789" width="10.25" style="223" bestFit="1" customWidth="1"/>
    <col min="1790" max="1790" width="13.75" style="223" customWidth="1"/>
    <col min="1791" max="1791" width="9.375" style="223" bestFit="1" customWidth="1"/>
    <col min="1792" max="1792" width="11.125" style="223" customWidth="1"/>
    <col min="1793" max="2034" width="9" style="223" customWidth="1"/>
    <col min="2035" max="2035" width="2.625" style="223" customWidth="1"/>
    <col min="2036" max="2036" width="19.625" style="223" customWidth="1"/>
    <col min="2037" max="2042" width="11.625" style="223" customWidth="1"/>
    <col min="2043" max="2045" width="10.25" style="223" bestFit="1" customWidth="1"/>
    <col min="2046" max="2046" width="13.75" style="223" customWidth="1"/>
    <col min="2047" max="2047" width="9.375" style="223" bestFit="1" customWidth="1"/>
    <col min="2048" max="2048" width="11.125" style="223" customWidth="1"/>
    <col min="2049" max="2290" width="9" style="223" customWidth="1"/>
    <col min="2291" max="2291" width="2.625" style="223" customWidth="1"/>
    <col min="2292" max="2292" width="19.625" style="223" customWidth="1"/>
    <col min="2293" max="2298" width="11.625" style="223" customWidth="1"/>
    <col min="2299" max="2301" width="10.25" style="223" bestFit="1" customWidth="1"/>
    <col min="2302" max="2302" width="13.75" style="223" customWidth="1"/>
    <col min="2303" max="2303" width="9.375" style="223" bestFit="1" customWidth="1"/>
    <col min="2304" max="2304" width="11.125" style="223" customWidth="1"/>
    <col min="2305" max="2546" width="9" style="223" customWidth="1"/>
    <col min="2547" max="2547" width="2.625" style="223" customWidth="1"/>
    <col min="2548" max="2548" width="19.625" style="223" customWidth="1"/>
    <col min="2549" max="2554" width="11.625" style="223" customWidth="1"/>
    <col min="2555" max="2557" width="10.25" style="223" bestFit="1" customWidth="1"/>
    <col min="2558" max="2558" width="13.75" style="223" customWidth="1"/>
    <col min="2559" max="2559" width="9.375" style="223" bestFit="1" customWidth="1"/>
    <col min="2560" max="2560" width="11.125" style="223" customWidth="1"/>
    <col min="2561" max="2802" width="9" style="223" customWidth="1"/>
    <col min="2803" max="2803" width="2.625" style="223" customWidth="1"/>
    <col min="2804" max="2804" width="19.625" style="223" customWidth="1"/>
    <col min="2805" max="2810" width="11.625" style="223" customWidth="1"/>
    <col min="2811" max="2813" width="10.25" style="223" bestFit="1" customWidth="1"/>
    <col min="2814" max="2814" width="13.75" style="223" customWidth="1"/>
    <col min="2815" max="2815" width="9.375" style="223" bestFit="1" customWidth="1"/>
    <col min="2816" max="2816" width="11.125" style="223" customWidth="1"/>
    <col min="2817" max="3058" width="9" style="223" customWidth="1"/>
    <col min="3059" max="3059" width="2.625" style="223" customWidth="1"/>
    <col min="3060" max="3060" width="19.625" style="223" customWidth="1"/>
    <col min="3061" max="3066" width="11.625" style="223" customWidth="1"/>
    <col min="3067" max="3069" width="10.25" style="223" bestFit="1" customWidth="1"/>
    <col min="3070" max="3070" width="13.75" style="223" customWidth="1"/>
    <col min="3071" max="3071" width="9.375" style="223" bestFit="1" customWidth="1"/>
    <col min="3072" max="3072" width="11.125" style="223" customWidth="1"/>
    <col min="3073" max="3314" width="9" style="223" customWidth="1"/>
    <col min="3315" max="3315" width="2.625" style="223" customWidth="1"/>
    <col min="3316" max="3316" width="19.625" style="223" customWidth="1"/>
    <col min="3317" max="3322" width="11.625" style="223" customWidth="1"/>
    <col min="3323" max="3325" width="10.25" style="223" bestFit="1" customWidth="1"/>
    <col min="3326" max="3326" width="13.75" style="223" customWidth="1"/>
    <col min="3327" max="3327" width="9.375" style="223" bestFit="1" customWidth="1"/>
    <col min="3328" max="3328" width="11.125" style="223" customWidth="1"/>
    <col min="3329" max="3570" width="9" style="223" customWidth="1"/>
    <col min="3571" max="3571" width="2.625" style="223" customWidth="1"/>
    <col min="3572" max="3572" width="19.625" style="223" customWidth="1"/>
    <col min="3573" max="3578" width="11.625" style="223" customWidth="1"/>
    <col min="3579" max="3581" width="10.25" style="223" bestFit="1" customWidth="1"/>
    <col min="3582" max="3582" width="13.75" style="223" customWidth="1"/>
    <col min="3583" max="3583" width="9.375" style="223" bestFit="1" customWidth="1"/>
    <col min="3584" max="3584" width="11.125" style="223" customWidth="1"/>
    <col min="3585" max="3826" width="9" style="223" customWidth="1"/>
    <col min="3827" max="3827" width="2.625" style="223" customWidth="1"/>
    <col min="3828" max="3828" width="19.625" style="223" customWidth="1"/>
    <col min="3829" max="3834" width="11.625" style="223" customWidth="1"/>
    <col min="3835" max="3837" width="10.25" style="223" bestFit="1" customWidth="1"/>
    <col min="3838" max="3838" width="13.75" style="223" customWidth="1"/>
    <col min="3839" max="3839" width="9.375" style="223" bestFit="1" customWidth="1"/>
    <col min="3840" max="3840" width="11.125" style="223" customWidth="1"/>
    <col min="3841" max="4082" width="9" style="223" customWidth="1"/>
    <col min="4083" max="4083" width="2.625" style="223" customWidth="1"/>
    <col min="4084" max="4084" width="19.625" style="223" customWidth="1"/>
    <col min="4085" max="4090" width="11.625" style="223" customWidth="1"/>
    <col min="4091" max="4093" width="10.25" style="223" bestFit="1" customWidth="1"/>
    <col min="4094" max="4094" width="13.75" style="223" customWidth="1"/>
    <col min="4095" max="4095" width="9.375" style="223" bestFit="1" customWidth="1"/>
    <col min="4096" max="4096" width="11.125" style="223" customWidth="1"/>
    <col min="4097" max="4338" width="9" style="223" customWidth="1"/>
    <col min="4339" max="4339" width="2.625" style="223" customWidth="1"/>
    <col min="4340" max="4340" width="19.625" style="223" customWidth="1"/>
    <col min="4341" max="4346" width="11.625" style="223" customWidth="1"/>
    <col min="4347" max="4349" width="10.25" style="223" bestFit="1" customWidth="1"/>
    <col min="4350" max="4350" width="13.75" style="223" customWidth="1"/>
    <col min="4351" max="4351" width="9.375" style="223" bestFit="1" customWidth="1"/>
    <col min="4352" max="4352" width="11.125" style="223" customWidth="1"/>
    <col min="4353" max="4594" width="9" style="223" customWidth="1"/>
    <col min="4595" max="4595" width="2.625" style="223" customWidth="1"/>
    <col min="4596" max="4596" width="19.625" style="223" customWidth="1"/>
    <col min="4597" max="4602" width="11.625" style="223" customWidth="1"/>
    <col min="4603" max="4605" width="10.25" style="223" bestFit="1" customWidth="1"/>
    <col min="4606" max="4606" width="13.75" style="223" customWidth="1"/>
    <col min="4607" max="4607" width="9.375" style="223" bestFit="1" customWidth="1"/>
    <col min="4608" max="4608" width="11.125" style="223" customWidth="1"/>
    <col min="4609" max="4850" width="9" style="223" customWidth="1"/>
    <col min="4851" max="4851" width="2.625" style="223" customWidth="1"/>
    <col min="4852" max="4852" width="19.625" style="223" customWidth="1"/>
    <col min="4853" max="4858" width="11.625" style="223" customWidth="1"/>
    <col min="4859" max="4861" width="10.25" style="223" bestFit="1" customWidth="1"/>
    <col min="4862" max="4862" width="13.75" style="223" customWidth="1"/>
    <col min="4863" max="4863" width="9.375" style="223" bestFit="1" customWidth="1"/>
    <col min="4864" max="4864" width="11.125" style="223" customWidth="1"/>
    <col min="4865" max="5106" width="9" style="223" customWidth="1"/>
    <col min="5107" max="5107" width="2.625" style="223" customWidth="1"/>
    <col min="5108" max="5108" width="19.625" style="223" customWidth="1"/>
    <col min="5109" max="5114" width="11.625" style="223" customWidth="1"/>
    <col min="5115" max="5117" width="10.25" style="223" bestFit="1" customWidth="1"/>
    <col min="5118" max="5118" width="13.75" style="223" customWidth="1"/>
    <col min="5119" max="5119" width="9.375" style="223" bestFit="1" customWidth="1"/>
    <col min="5120" max="5120" width="11.125" style="223" customWidth="1"/>
    <col min="5121" max="5362" width="9" style="223" customWidth="1"/>
    <col min="5363" max="5363" width="2.625" style="223" customWidth="1"/>
    <col min="5364" max="5364" width="19.625" style="223" customWidth="1"/>
    <col min="5365" max="5370" width="11.625" style="223" customWidth="1"/>
    <col min="5371" max="5373" width="10.25" style="223" bestFit="1" customWidth="1"/>
    <col min="5374" max="5374" width="13.75" style="223" customWidth="1"/>
    <col min="5375" max="5375" width="9.375" style="223" bestFit="1" customWidth="1"/>
    <col min="5376" max="5376" width="11.125" style="223" customWidth="1"/>
    <col min="5377" max="5618" width="9" style="223" customWidth="1"/>
    <col min="5619" max="5619" width="2.625" style="223" customWidth="1"/>
    <col min="5620" max="5620" width="19.625" style="223" customWidth="1"/>
    <col min="5621" max="5626" width="11.625" style="223" customWidth="1"/>
    <col min="5627" max="5629" width="10.25" style="223" bestFit="1" customWidth="1"/>
    <col min="5630" max="5630" width="13.75" style="223" customWidth="1"/>
    <col min="5631" max="5631" width="9.375" style="223" bestFit="1" customWidth="1"/>
    <col min="5632" max="5632" width="11.125" style="223" customWidth="1"/>
    <col min="5633" max="5874" width="9" style="223" customWidth="1"/>
    <col min="5875" max="5875" width="2.625" style="223" customWidth="1"/>
    <col min="5876" max="5876" width="19.625" style="223" customWidth="1"/>
    <col min="5877" max="5882" width="11.625" style="223" customWidth="1"/>
    <col min="5883" max="5885" width="10.25" style="223" bestFit="1" customWidth="1"/>
    <col min="5886" max="5886" width="13.75" style="223" customWidth="1"/>
    <col min="5887" max="5887" width="9.375" style="223" bestFit="1" customWidth="1"/>
    <col min="5888" max="5888" width="11.125" style="223" customWidth="1"/>
    <col min="5889" max="6130" width="9" style="223" customWidth="1"/>
    <col min="6131" max="6131" width="2.625" style="223" customWidth="1"/>
    <col min="6132" max="6132" width="19.625" style="223" customWidth="1"/>
    <col min="6133" max="6138" width="11.625" style="223" customWidth="1"/>
    <col min="6139" max="6141" width="10.25" style="223" bestFit="1" customWidth="1"/>
    <col min="6142" max="6142" width="13.75" style="223" customWidth="1"/>
    <col min="6143" max="6143" width="9.375" style="223" bestFit="1" customWidth="1"/>
    <col min="6144" max="6144" width="11.125" style="223" customWidth="1"/>
    <col min="6145" max="6386" width="9" style="223" customWidth="1"/>
    <col min="6387" max="6387" width="2.625" style="223" customWidth="1"/>
    <col min="6388" max="6388" width="19.625" style="223" customWidth="1"/>
    <col min="6389" max="6394" width="11.625" style="223" customWidth="1"/>
    <col min="6395" max="6397" width="10.25" style="223" bestFit="1" customWidth="1"/>
    <col min="6398" max="6398" width="13.75" style="223" customWidth="1"/>
    <col min="6399" max="6399" width="9.375" style="223" bestFit="1" customWidth="1"/>
    <col min="6400" max="6400" width="11.125" style="223" customWidth="1"/>
    <col min="6401" max="6642" width="9" style="223" customWidth="1"/>
    <col min="6643" max="6643" width="2.625" style="223" customWidth="1"/>
    <col min="6644" max="6644" width="19.625" style="223" customWidth="1"/>
    <col min="6645" max="6650" width="11.625" style="223" customWidth="1"/>
    <col min="6651" max="6653" width="10.25" style="223" bestFit="1" customWidth="1"/>
    <col min="6654" max="6654" width="13.75" style="223" customWidth="1"/>
    <col min="6655" max="6655" width="9.375" style="223" bestFit="1" customWidth="1"/>
    <col min="6656" max="6656" width="11.125" style="223" customWidth="1"/>
    <col min="6657" max="6898" width="9" style="223" customWidth="1"/>
    <col min="6899" max="6899" width="2.625" style="223" customWidth="1"/>
    <col min="6900" max="6900" width="19.625" style="223" customWidth="1"/>
    <col min="6901" max="6906" width="11.625" style="223" customWidth="1"/>
    <col min="6907" max="6909" width="10.25" style="223" bestFit="1" customWidth="1"/>
    <col min="6910" max="6910" width="13.75" style="223" customWidth="1"/>
    <col min="6911" max="6911" width="9.375" style="223" bestFit="1" customWidth="1"/>
    <col min="6912" max="6912" width="11.125" style="223" customWidth="1"/>
    <col min="6913" max="7154" width="9" style="223" customWidth="1"/>
    <col min="7155" max="7155" width="2.625" style="223" customWidth="1"/>
    <col min="7156" max="7156" width="19.625" style="223" customWidth="1"/>
    <col min="7157" max="7162" width="11.625" style="223" customWidth="1"/>
    <col min="7163" max="7165" width="10.25" style="223" bestFit="1" customWidth="1"/>
    <col min="7166" max="7166" width="13.75" style="223" customWidth="1"/>
    <col min="7167" max="7167" width="9.375" style="223" bestFit="1" customWidth="1"/>
    <col min="7168" max="7168" width="11.125" style="223" customWidth="1"/>
    <col min="7169" max="7410" width="9" style="223" customWidth="1"/>
    <col min="7411" max="7411" width="2.625" style="223" customWidth="1"/>
    <col min="7412" max="7412" width="19.625" style="223" customWidth="1"/>
    <col min="7413" max="7418" width="11.625" style="223" customWidth="1"/>
    <col min="7419" max="7421" width="10.25" style="223" bestFit="1" customWidth="1"/>
    <col min="7422" max="7422" width="13.75" style="223" customWidth="1"/>
    <col min="7423" max="7423" width="9.375" style="223" bestFit="1" customWidth="1"/>
    <col min="7424" max="7424" width="11.125" style="223" customWidth="1"/>
    <col min="7425" max="7666" width="9" style="223" customWidth="1"/>
    <col min="7667" max="7667" width="2.625" style="223" customWidth="1"/>
    <col min="7668" max="7668" width="19.625" style="223" customWidth="1"/>
    <col min="7669" max="7674" width="11.625" style="223" customWidth="1"/>
    <col min="7675" max="7677" width="10.25" style="223" bestFit="1" customWidth="1"/>
    <col min="7678" max="7678" width="13.75" style="223" customWidth="1"/>
    <col min="7679" max="7679" width="9.375" style="223" bestFit="1" customWidth="1"/>
    <col min="7680" max="7680" width="11.125" style="223" customWidth="1"/>
    <col min="7681" max="7922" width="9" style="223" customWidth="1"/>
    <col min="7923" max="7923" width="2.625" style="223" customWidth="1"/>
    <col min="7924" max="7924" width="19.625" style="223" customWidth="1"/>
    <col min="7925" max="7930" width="11.625" style="223" customWidth="1"/>
    <col min="7931" max="7933" width="10.25" style="223" bestFit="1" customWidth="1"/>
    <col min="7934" max="7934" width="13.75" style="223" customWidth="1"/>
    <col min="7935" max="7935" width="9.375" style="223" bestFit="1" customWidth="1"/>
    <col min="7936" max="7936" width="11.125" style="223" customWidth="1"/>
    <col min="7937" max="8178" width="9" style="223" customWidth="1"/>
    <col min="8179" max="8179" width="2.625" style="223" customWidth="1"/>
    <col min="8180" max="8180" width="19.625" style="223" customWidth="1"/>
    <col min="8181" max="8186" width="11.625" style="223" customWidth="1"/>
    <col min="8187" max="8189" width="10.25" style="223" bestFit="1" customWidth="1"/>
    <col min="8190" max="8190" width="13.75" style="223" customWidth="1"/>
    <col min="8191" max="8191" width="9.375" style="223" bestFit="1" customWidth="1"/>
    <col min="8192" max="8192" width="11.125" style="223" customWidth="1"/>
    <col min="8193" max="8434" width="9" style="223" customWidth="1"/>
    <col min="8435" max="8435" width="2.625" style="223" customWidth="1"/>
    <col min="8436" max="8436" width="19.625" style="223" customWidth="1"/>
    <col min="8437" max="8442" width="11.625" style="223" customWidth="1"/>
    <col min="8443" max="8445" width="10.25" style="223" bestFit="1" customWidth="1"/>
    <col min="8446" max="8446" width="13.75" style="223" customWidth="1"/>
    <col min="8447" max="8447" width="9.375" style="223" bestFit="1" customWidth="1"/>
    <col min="8448" max="8448" width="11.125" style="223" customWidth="1"/>
    <col min="8449" max="8690" width="9" style="223" customWidth="1"/>
    <col min="8691" max="8691" width="2.625" style="223" customWidth="1"/>
    <col min="8692" max="8692" width="19.625" style="223" customWidth="1"/>
    <col min="8693" max="8698" width="11.625" style="223" customWidth="1"/>
    <col min="8699" max="8701" width="10.25" style="223" bestFit="1" customWidth="1"/>
    <col min="8702" max="8702" width="13.75" style="223" customWidth="1"/>
    <col min="8703" max="8703" width="9.375" style="223" bestFit="1" customWidth="1"/>
    <col min="8704" max="8704" width="11.125" style="223" customWidth="1"/>
    <col min="8705" max="8946" width="9" style="223" customWidth="1"/>
    <col min="8947" max="8947" width="2.625" style="223" customWidth="1"/>
    <col min="8948" max="8948" width="19.625" style="223" customWidth="1"/>
    <col min="8949" max="8954" width="11.625" style="223" customWidth="1"/>
    <col min="8955" max="8957" width="10.25" style="223" bestFit="1" customWidth="1"/>
    <col min="8958" max="8958" width="13.75" style="223" customWidth="1"/>
    <col min="8959" max="8959" width="9.375" style="223" bestFit="1" customWidth="1"/>
    <col min="8960" max="8960" width="11.125" style="223" customWidth="1"/>
    <col min="8961" max="9202" width="9" style="223" customWidth="1"/>
    <col min="9203" max="9203" width="2.625" style="223" customWidth="1"/>
    <col min="9204" max="9204" width="19.625" style="223" customWidth="1"/>
    <col min="9205" max="9210" width="11.625" style="223" customWidth="1"/>
    <col min="9211" max="9213" width="10.25" style="223" bestFit="1" customWidth="1"/>
    <col min="9214" max="9214" width="13.75" style="223" customWidth="1"/>
    <col min="9215" max="9215" width="9.375" style="223" bestFit="1" customWidth="1"/>
    <col min="9216" max="9216" width="11.125" style="223" customWidth="1"/>
    <col min="9217" max="9458" width="9" style="223" customWidth="1"/>
    <col min="9459" max="9459" width="2.625" style="223" customWidth="1"/>
    <col min="9460" max="9460" width="19.625" style="223" customWidth="1"/>
    <col min="9461" max="9466" width="11.625" style="223" customWidth="1"/>
    <col min="9467" max="9469" width="10.25" style="223" bestFit="1" customWidth="1"/>
    <col min="9470" max="9470" width="13.75" style="223" customWidth="1"/>
    <col min="9471" max="9471" width="9.375" style="223" bestFit="1" customWidth="1"/>
    <col min="9472" max="9472" width="11.125" style="223" customWidth="1"/>
    <col min="9473" max="9714" width="9" style="223" customWidth="1"/>
    <col min="9715" max="9715" width="2.625" style="223" customWidth="1"/>
    <col min="9716" max="9716" width="19.625" style="223" customWidth="1"/>
    <col min="9717" max="9722" width="11.625" style="223" customWidth="1"/>
    <col min="9723" max="9725" width="10.25" style="223" bestFit="1" customWidth="1"/>
    <col min="9726" max="9726" width="13.75" style="223" customWidth="1"/>
    <col min="9727" max="9727" width="9.375" style="223" bestFit="1" customWidth="1"/>
    <col min="9728" max="9728" width="11.125" style="223" customWidth="1"/>
    <col min="9729" max="9970" width="9" style="223" customWidth="1"/>
    <col min="9971" max="9971" width="2.625" style="223" customWidth="1"/>
    <col min="9972" max="9972" width="19.625" style="223" customWidth="1"/>
    <col min="9973" max="9978" width="11.625" style="223" customWidth="1"/>
    <col min="9979" max="9981" width="10.25" style="223" bestFit="1" customWidth="1"/>
    <col min="9982" max="9982" width="13.75" style="223" customWidth="1"/>
    <col min="9983" max="9983" width="9.375" style="223" bestFit="1" customWidth="1"/>
    <col min="9984" max="9984" width="11.125" style="223" customWidth="1"/>
    <col min="9985" max="10226" width="9" style="223" customWidth="1"/>
    <col min="10227" max="10227" width="2.625" style="223" customWidth="1"/>
    <col min="10228" max="10228" width="19.625" style="223" customWidth="1"/>
    <col min="10229" max="10234" width="11.625" style="223" customWidth="1"/>
    <col min="10235" max="10237" width="10.25" style="223" bestFit="1" customWidth="1"/>
    <col min="10238" max="10238" width="13.75" style="223" customWidth="1"/>
    <col min="10239" max="10239" width="9.375" style="223" bestFit="1" customWidth="1"/>
    <col min="10240" max="10240" width="11.125" style="223" customWidth="1"/>
    <col min="10241" max="10482" width="9" style="223" customWidth="1"/>
    <col min="10483" max="10483" width="2.625" style="223" customWidth="1"/>
    <col min="10484" max="10484" width="19.625" style="223" customWidth="1"/>
    <col min="10485" max="10490" width="11.625" style="223" customWidth="1"/>
    <col min="10491" max="10493" width="10.25" style="223" bestFit="1" customWidth="1"/>
    <col min="10494" max="10494" width="13.75" style="223" customWidth="1"/>
    <col min="10495" max="10495" width="9.375" style="223" bestFit="1" customWidth="1"/>
    <col min="10496" max="10496" width="11.125" style="223" customWidth="1"/>
    <col min="10497" max="10738" width="9" style="223" customWidth="1"/>
    <col min="10739" max="10739" width="2.625" style="223" customWidth="1"/>
    <col min="10740" max="10740" width="19.625" style="223" customWidth="1"/>
    <col min="10741" max="10746" width="11.625" style="223" customWidth="1"/>
    <col min="10747" max="10749" width="10.25" style="223" bestFit="1" customWidth="1"/>
    <col min="10750" max="10750" width="13.75" style="223" customWidth="1"/>
    <col min="10751" max="10751" width="9.375" style="223" bestFit="1" customWidth="1"/>
    <col min="10752" max="10752" width="11.125" style="223" customWidth="1"/>
    <col min="10753" max="10994" width="9" style="223" customWidth="1"/>
    <col min="10995" max="10995" width="2.625" style="223" customWidth="1"/>
    <col min="10996" max="10996" width="19.625" style="223" customWidth="1"/>
    <col min="10997" max="11002" width="11.625" style="223" customWidth="1"/>
    <col min="11003" max="11005" width="10.25" style="223" bestFit="1" customWidth="1"/>
    <col min="11006" max="11006" width="13.75" style="223" customWidth="1"/>
    <col min="11007" max="11007" width="9.375" style="223" bestFit="1" customWidth="1"/>
    <col min="11008" max="11008" width="11.125" style="223" customWidth="1"/>
    <col min="11009" max="11250" width="9" style="223" customWidth="1"/>
    <col min="11251" max="11251" width="2.625" style="223" customWidth="1"/>
    <col min="11252" max="11252" width="19.625" style="223" customWidth="1"/>
    <col min="11253" max="11258" width="11.625" style="223" customWidth="1"/>
    <col min="11259" max="11261" width="10.25" style="223" bestFit="1" customWidth="1"/>
    <col min="11262" max="11262" width="13.75" style="223" customWidth="1"/>
    <col min="11263" max="11263" width="9.375" style="223" bestFit="1" customWidth="1"/>
    <col min="11264" max="11264" width="11.125" style="223" customWidth="1"/>
    <col min="11265" max="11506" width="9" style="223" customWidth="1"/>
    <col min="11507" max="11507" width="2.625" style="223" customWidth="1"/>
    <col min="11508" max="11508" width="19.625" style="223" customWidth="1"/>
    <col min="11509" max="11514" width="11.625" style="223" customWidth="1"/>
    <col min="11515" max="11517" width="10.25" style="223" bestFit="1" customWidth="1"/>
    <col min="11518" max="11518" width="13.75" style="223" customWidth="1"/>
    <col min="11519" max="11519" width="9.375" style="223" bestFit="1" customWidth="1"/>
    <col min="11520" max="11520" width="11.125" style="223" customWidth="1"/>
    <col min="11521" max="11762" width="9" style="223" customWidth="1"/>
    <col min="11763" max="11763" width="2.625" style="223" customWidth="1"/>
    <col min="11764" max="11764" width="19.625" style="223" customWidth="1"/>
    <col min="11765" max="11770" width="11.625" style="223" customWidth="1"/>
    <col min="11771" max="11773" width="10.25" style="223" bestFit="1" customWidth="1"/>
    <col min="11774" max="11774" width="13.75" style="223" customWidth="1"/>
    <col min="11775" max="11775" width="9.375" style="223" bestFit="1" customWidth="1"/>
    <col min="11776" max="11776" width="11.125" style="223" customWidth="1"/>
    <col min="11777" max="12018" width="9" style="223" customWidth="1"/>
    <col min="12019" max="12019" width="2.625" style="223" customWidth="1"/>
    <col min="12020" max="12020" width="19.625" style="223" customWidth="1"/>
    <col min="12021" max="12026" width="11.625" style="223" customWidth="1"/>
    <col min="12027" max="12029" width="10.25" style="223" bestFit="1" customWidth="1"/>
    <col min="12030" max="12030" width="13.75" style="223" customWidth="1"/>
    <col min="12031" max="12031" width="9.375" style="223" bestFit="1" customWidth="1"/>
    <col min="12032" max="12032" width="11.125" style="223" customWidth="1"/>
    <col min="12033" max="12274" width="9" style="223" customWidth="1"/>
    <col min="12275" max="12275" width="2.625" style="223" customWidth="1"/>
    <col min="12276" max="12276" width="19.625" style="223" customWidth="1"/>
    <col min="12277" max="12282" width="11.625" style="223" customWidth="1"/>
    <col min="12283" max="12285" width="10.25" style="223" bestFit="1" customWidth="1"/>
    <col min="12286" max="12286" width="13.75" style="223" customWidth="1"/>
    <col min="12287" max="12287" width="9.375" style="223" bestFit="1" customWidth="1"/>
    <col min="12288" max="12288" width="11.125" style="223" customWidth="1"/>
    <col min="12289" max="12530" width="9" style="223" customWidth="1"/>
    <col min="12531" max="12531" width="2.625" style="223" customWidth="1"/>
    <col min="12532" max="12532" width="19.625" style="223" customWidth="1"/>
    <col min="12533" max="12538" width="11.625" style="223" customWidth="1"/>
    <col min="12539" max="12541" width="10.25" style="223" bestFit="1" customWidth="1"/>
    <col min="12542" max="12542" width="13.75" style="223" customWidth="1"/>
    <col min="12543" max="12543" width="9.375" style="223" bestFit="1" customWidth="1"/>
    <col min="12544" max="12544" width="11.125" style="223" customWidth="1"/>
    <col min="12545" max="12786" width="9" style="223" customWidth="1"/>
    <col min="12787" max="12787" width="2.625" style="223" customWidth="1"/>
    <col min="12788" max="12788" width="19.625" style="223" customWidth="1"/>
    <col min="12789" max="12794" width="11.625" style="223" customWidth="1"/>
    <col min="12795" max="12797" width="10.25" style="223" bestFit="1" customWidth="1"/>
    <col min="12798" max="12798" width="13.75" style="223" customWidth="1"/>
    <col min="12799" max="12799" width="9.375" style="223" bestFit="1" customWidth="1"/>
    <col min="12800" max="12800" width="11.125" style="223" customWidth="1"/>
    <col min="12801" max="13042" width="9" style="223" customWidth="1"/>
    <col min="13043" max="13043" width="2.625" style="223" customWidth="1"/>
    <col min="13044" max="13044" width="19.625" style="223" customWidth="1"/>
    <col min="13045" max="13050" width="11.625" style="223" customWidth="1"/>
    <col min="13051" max="13053" width="10.25" style="223" bestFit="1" customWidth="1"/>
    <col min="13054" max="13054" width="13.75" style="223" customWidth="1"/>
    <col min="13055" max="13055" width="9.375" style="223" bestFit="1" customWidth="1"/>
    <col min="13056" max="13056" width="11.125" style="223" customWidth="1"/>
    <col min="13057" max="13298" width="9" style="223" customWidth="1"/>
    <col min="13299" max="13299" width="2.625" style="223" customWidth="1"/>
    <col min="13300" max="13300" width="19.625" style="223" customWidth="1"/>
    <col min="13301" max="13306" width="11.625" style="223" customWidth="1"/>
    <col min="13307" max="13309" width="10.25" style="223" bestFit="1" customWidth="1"/>
    <col min="13310" max="13310" width="13.75" style="223" customWidth="1"/>
    <col min="13311" max="13311" width="9.375" style="223" bestFit="1" customWidth="1"/>
    <col min="13312" max="13312" width="11.125" style="223" customWidth="1"/>
    <col min="13313" max="13554" width="9" style="223" customWidth="1"/>
    <col min="13555" max="13555" width="2.625" style="223" customWidth="1"/>
    <col min="13556" max="13556" width="19.625" style="223" customWidth="1"/>
    <col min="13557" max="13562" width="11.625" style="223" customWidth="1"/>
    <col min="13563" max="13565" width="10.25" style="223" bestFit="1" customWidth="1"/>
    <col min="13566" max="13566" width="13.75" style="223" customWidth="1"/>
    <col min="13567" max="13567" width="9.375" style="223" bestFit="1" customWidth="1"/>
    <col min="13568" max="13568" width="11.125" style="223" customWidth="1"/>
    <col min="13569" max="13810" width="9" style="223" customWidth="1"/>
    <col min="13811" max="13811" width="2.625" style="223" customWidth="1"/>
    <col min="13812" max="13812" width="19.625" style="223" customWidth="1"/>
    <col min="13813" max="13818" width="11.625" style="223" customWidth="1"/>
    <col min="13819" max="13821" width="10.25" style="223" bestFit="1" customWidth="1"/>
    <col min="13822" max="13822" width="13.75" style="223" customWidth="1"/>
    <col min="13823" max="13823" width="9.375" style="223" bestFit="1" customWidth="1"/>
    <col min="13824" max="13824" width="11.125" style="223" customWidth="1"/>
    <col min="13825" max="14066" width="9" style="223" customWidth="1"/>
    <col min="14067" max="14067" width="2.625" style="223" customWidth="1"/>
    <col min="14068" max="14068" width="19.625" style="223" customWidth="1"/>
    <col min="14069" max="14074" width="11.625" style="223" customWidth="1"/>
    <col min="14075" max="14077" width="10.25" style="223" bestFit="1" customWidth="1"/>
    <col min="14078" max="14078" width="13.75" style="223" customWidth="1"/>
    <col min="14079" max="14079" width="9.375" style="223" bestFit="1" customWidth="1"/>
    <col min="14080" max="14080" width="11.125" style="223" customWidth="1"/>
    <col min="14081" max="14322" width="9" style="223" customWidth="1"/>
    <col min="14323" max="14323" width="2.625" style="223" customWidth="1"/>
    <col min="14324" max="14324" width="19.625" style="223" customWidth="1"/>
    <col min="14325" max="14330" width="11.625" style="223" customWidth="1"/>
    <col min="14331" max="14333" width="10.25" style="223" bestFit="1" customWidth="1"/>
    <col min="14334" max="14334" width="13.75" style="223" customWidth="1"/>
    <col min="14335" max="14335" width="9.375" style="223" bestFit="1" customWidth="1"/>
    <col min="14336" max="14336" width="11.125" style="223" customWidth="1"/>
    <col min="14337" max="14578" width="9" style="223" customWidth="1"/>
    <col min="14579" max="14579" width="2.625" style="223" customWidth="1"/>
    <col min="14580" max="14580" width="19.625" style="223" customWidth="1"/>
    <col min="14581" max="14586" width="11.625" style="223" customWidth="1"/>
    <col min="14587" max="14589" width="10.25" style="223" bestFit="1" customWidth="1"/>
    <col min="14590" max="14590" width="13.75" style="223" customWidth="1"/>
    <col min="14591" max="14591" width="9.375" style="223" bestFit="1" customWidth="1"/>
    <col min="14592" max="14592" width="11.125" style="223" customWidth="1"/>
    <col min="14593" max="14834" width="9" style="223" customWidth="1"/>
    <col min="14835" max="14835" width="2.625" style="223" customWidth="1"/>
    <col min="14836" max="14836" width="19.625" style="223" customWidth="1"/>
    <col min="14837" max="14842" width="11.625" style="223" customWidth="1"/>
    <col min="14843" max="14845" width="10.25" style="223" bestFit="1" customWidth="1"/>
    <col min="14846" max="14846" width="13.75" style="223" customWidth="1"/>
    <col min="14847" max="14847" width="9.375" style="223" bestFit="1" customWidth="1"/>
    <col min="14848" max="14848" width="11.125" style="223" customWidth="1"/>
    <col min="14849" max="15090" width="9" style="223" customWidth="1"/>
    <col min="15091" max="15091" width="2.625" style="223" customWidth="1"/>
    <col min="15092" max="15092" width="19.625" style="223" customWidth="1"/>
    <col min="15093" max="15098" width="11.625" style="223" customWidth="1"/>
    <col min="15099" max="15101" width="10.25" style="223" bestFit="1" customWidth="1"/>
    <col min="15102" max="15102" width="13.75" style="223" customWidth="1"/>
    <col min="15103" max="15103" width="9.375" style="223" bestFit="1" customWidth="1"/>
    <col min="15104" max="15104" width="11.125" style="223" customWidth="1"/>
    <col min="15105" max="15346" width="9" style="223" customWidth="1"/>
    <col min="15347" max="15347" width="2.625" style="223" customWidth="1"/>
    <col min="15348" max="15348" width="19.625" style="223" customWidth="1"/>
    <col min="15349" max="15354" width="11.625" style="223" customWidth="1"/>
    <col min="15355" max="15357" width="10.25" style="223" bestFit="1" customWidth="1"/>
    <col min="15358" max="15358" width="13.75" style="223" customWidth="1"/>
    <col min="15359" max="15359" width="9.375" style="223" bestFit="1" customWidth="1"/>
    <col min="15360" max="15360" width="11.125" style="223" customWidth="1"/>
    <col min="15361" max="15602" width="9" style="223" customWidth="1"/>
    <col min="15603" max="15603" width="2.625" style="223" customWidth="1"/>
    <col min="15604" max="15604" width="19.625" style="223" customWidth="1"/>
    <col min="15605" max="15610" width="11.625" style="223" customWidth="1"/>
    <col min="15611" max="15613" width="10.25" style="223" bestFit="1" customWidth="1"/>
    <col min="15614" max="15614" width="13.75" style="223" customWidth="1"/>
    <col min="15615" max="15615" width="9.375" style="223" bestFit="1" customWidth="1"/>
    <col min="15616" max="15616" width="11.125" style="223" customWidth="1"/>
    <col min="15617" max="15858" width="9" style="223" customWidth="1"/>
    <col min="15859" max="15859" width="2.625" style="223" customWidth="1"/>
    <col min="15860" max="15860" width="19.625" style="223" customWidth="1"/>
    <col min="15861" max="15866" width="11.625" style="223" customWidth="1"/>
    <col min="15867" max="15869" width="10.25" style="223" bestFit="1" customWidth="1"/>
    <col min="15870" max="15870" width="13.75" style="223" customWidth="1"/>
    <col min="15871" max="15871" width="9.375" style="223" bestFit="1" customWidth="1"/>
    <col min="15872" max="15872" width="11.125" style="223" customWidth="1"/>
    <col min="15873" max="16114" width="9" style="223" customWidth="1"/>
    <col min="16115" max="16115" width="2.625" style="223" customWidth="1"/>
    <col min="16116" max="16116" width="19.625" style="223" customWidth="1"/>
    <col min="16117" max="16122" width="11.625" style="223" customWidth="1"/>
    <col min="16123" max="16125" width="10.25" style="223" bestFit="1" customWidth="1"/>
    <col min="16126" max="16126" width="13.75" style="223" customWidth="1"/>
    <col min="16127" max="16127" width="9.375" style="223" bestFit="1" customWidth="1"/>
    <col min="16128" max="16128" width="11.125" style="223" customWidth="1"/>
    <col min="16129" max="16384" width="9" style="223" customWidth="1"/>
  </cols>
  <sheetData>
    <row r="1" spans="1:10" ht="20.100000000000001" customHeight="1">
      <c r="A1" s="224" t="s">
        <v>60</v>
      </c>
      <c r="B1" s="275"/>
      <c r="G1" s="258"/>
      <c r="H1" s="548" t="s">
        <v>385</v>
      </c>
    </row>
    <row r="2" spans="1:10" s="271" customFormat="1" ht="15.95" customHeight="1">
      <c r="A2" s="735" t="s">
        <v>69</v>
      </c>
      <c r="B2" s="736"/>
      <c r="C2" s="878" t="s">
        <v>474</v>
      </c>
      <c r="D2" s="879"/>
      <c r="E2" s="726" t="s">
        <v>76</v>
      </c>
      <c r="F2" s="727"/>
      <c r="G2" s="726" t="s">
        <v>539</v>
      </c>
      <c r="H2" s="727"/>
    </row>
    <row r="3" spans="1:10" s="271" customFormat="1" ht="15.95" customHeight="1">
      <c r="A3" s="737"/>
      <c r="B3" s="738"/>
      <c r="C3" s="279" t="s">
        <v>287</v>
      </c>
      <c r="D3" s="279" t="s">
        <v>108</v>
      </c>
      <c r="E3" s="279" t="s">
        <v>287</v>
      </c>
      <c r="F3" s="286" t="s">
        <v>108</v>
      </c>
      <c r="G3" s="279" t="s">
        <v>287</v>
      </c>
      <c r="H3" s="286" t="s">
        <v>108</v>
      </c>
    </row>
    <row r="4" spans="1:10" s="272" customFormat="1" ht="15.95" customHeight="1">
      <c r="A4" s="728" t="s">
        <v>209</v>
      </c>
      <c r="B4" s="729"/>
      <c r="C4" s="229">
        <v>4384660</v>
      </c>
      <c r="D4" s="229">
        <v>55440470</v>
      </c>
      <c r="E4" s="280">
        <v>4395814</v>
      </c>
      <c r="F4" s="287">
        <v>56417715</v>
      </c>
      <c r="G4" s="293">
        <f>G5+G18+G29+G30</f>
        <v>3993646</v>
      </c>
      <c r="H4" s="287">
        <f>H5+H18+H29+H30</f>
        <v>53373133</v>
      </c>
    </row>
    <row r="5" spans="1:10" s="272" customFormat="1" ht="15.95" customHeight="1">
      <c r="A5" s="730" t="s">
        <v>286</v>
      </c>
      <c r="B5" s="731"/>
      <c r="C5" s="545">
        <v>2465363</v>
      </c>
      <c r="D5" s="545">
        <v>31078657.445</v>
      </c>
      <c r="E5" s="281">
        <v>2503465</v>
      </c>
      <c r="F5" s="288">
        <v>31845362</v>
      </c>
      <c r="G5" s="294">
        <f>SUM(G6:G17)</f>
        <v>2419641</v>
      </c>
      <c r="H5" s="288">
        <f>SUM(H6:H17)</f>
        <v>31831039</v>
      </c>
      <c r="J5" s="301"/>
    </row>
    <row r="6" spans="1:10" s="272" customFormat="1" ht="15.95" customHeight="1">
      <c r="A6" s="273"/>
      <c r="B6" s="276" t="s">
        <v>94</v>
      </c>
      <c r="C6" s="230">
        <v>1548338</v>
      </c>
      <c r="D6" s="230">
        <v>21953590.149</v>
      </c>
      <c r="E6" s="282">
        <v>1570876</v>
      </c>
      <c r="F6" s="289">
        <v>22262260</v>
      </c>
      <c r="G6" s="295">
        <v>1506929</v>
      </c>
      <c r="H6" s="289">
        <v>22112169</v>
      </c>
    </row>
    <row r="7" spans="1:10" s="272" customFormat="1" ht="15.95" customHeight="1">
      <c r="A7" s="273"/>
      <c r="B7" s="276" t="s">
        <v>15</v>
      </c>
      <c r="C7" s="230">
        <v>841669</v>
      </c>
      <c r="D7" s="230">
        <v>5892504.8389999997</v>
      </c>
      <c r="E7" s="282">
        <v>857316</v>
      </c>
      <c r="F7" s="289">
        <v>6317282</v>
      </c>
      <c r="G7" s="295">
        <v>819632</v>
      </c>
      <c r="H7" s="289">
        <v>6373458</v>
      </c>
    </row>
    <row r="8" spans="1:10" s="272" customFormat="1" ht="15.95" customHeight="1">
      <c r="A8" s="273"/>
      <c r="B8" s="276" t="s">
        <v>162</v>
      </c>
      <c r="C8" s="546">
        <v>17159</v>
      </c>
      <c r="D8" s="546">
        <v>91902.365999999995</v>
      </c>
      <c r="E8" s="283">
        <v>16817</v>
      </c>
      <c r="F8" s="290">
        <v>88643</v>
      </c>
      <c r="G8" s="296">
        <v>15959</v>
      </c>
      <c r="H8" s="290">
        <v>82785</v>
      </c>
    </row>
    <row r="9" spans="1:10" s="272" customFormat="1" ht="15.95" customHeight="1">
      <c r="A9" s="273"/>
      <c r="B9" s="276" t="s">
        <v>164</v>
      </c>
      <c r="C9" s="230">
        <v>140</v>
      </c>
      <c r="D9" s="230">
        <v>12799.566000000001</v>
      </c>
      <c r="E9" s="282">
        <v>200</v>
      </c>
      <c r="F9" s="289">
        <v>14988</v>
      </c>
      <c r="G9" s="295">
        <v>206</v>
      </c>
      <c r="H9" s="289">
        <v>8717</v>
      </c>
    </row>
    <row r="10" spans="1:10" s="272" customFormat="1" ht="15.95" customHeight="1">
      <c r="A10" s="273"/>
      <c r="B10" s="276" t="s">
        <v>166</v>
      </c>
      <c r="C10" s="230">
        <v>10</v>
      </c>
      <c r="D10" s="230">
        <v>68.75</v>
      </c>
      <c r="E10" s="282">
        <v>9</v>
      </c>
      <c r="F10" s="289">
        <v>53</v>
      </c>
      <c r="G10" s="295">
        <v>13</v>
      </c>
      <c r="H10" s="289">
        <v>244</v>
      </c>
    </row>
    <row r="11" spans="1:10" s="272" customFormat="1" ht="15.95" customHeight="1">
      <c r="A11" s="273"/>
      <c r="B11" s="276" t="s">
        <v>167</v>
      </c>
      <c r="C11" s="546">
        <v>59487</v>
      </c>
      <c r="D11" s="546">
        <v>271615.576</v>
      </c>
      <c r="E11" s="283">
        <v>59070</v>
      </c>
      <c r="F11" s="290">
        <v>270578</v>
      </c>
      <c r="G11" s="296">
        <v>59966</v>
      </c>
      <c r="H11" s="290">
        <v>282561</v>
      </c>
    </row>
    <row r="12" spans="1:10" s="272" customFormat="1" ht="15.95" customHeight="1">
      <c r="A12" s="273"/>
      <c r="B12" s="276" t="s">
        <v>80</v>
      </c>
      <c r="C12" s="297" t="s">
        <v>57</v>
      </c>
      <c r="D12" s="297" t="s">
        <v>57</v>
      </c>
      <c r="E12" s="284" t="s">
        <v>386</v>
      </c>
      <c r="F12" s="291" t="s">
        <v>386</v>
      </c>
      <c r="G12" s="297" t="s">
        <v>57</v>
      </c>
      <c r="H12" s="291" t="s">
        <v>57</v>
      </c>
    </row>
    <row r="13" spans="1:10" s="272" customFormat="1" ht="15.95" customHeight="1">
      <c r="A13" s="273"/>
      <c r="B13" s="276" t="s">
        <v>170</v>
      </c>
      <c r="C13" s="546">
        <v>482</v>
      </c>
      <c r="D13" s="546">
        <v>24701.003000000001</v>
      </c>
      <c r="E13" s="283">
        <v>568</v>
      </c>
      <c r="F13" s="290">
        <v>23688</v>
      </c>
      <c r="G13" s="296">
        <f>253+63+142+47</f>
        <v>505</v>
      </c>
      <c r="H13" s="290">
        <f>14409+1437+3009+1098</f>
        <v>19953</v>
      </c>
    </row>
    <row r="14" spans="1:10" s="272" customFormat="1" ht="15.95" customHeight="1">
      <c r="A14" s="273"/>
      <c r="B14" s="276" t="s">
        <v>171</v>
      </c>
      <c r="C14" s="230">
        <v>11656</v>
      </c>
      <c r="D14" s="230">
        <v>1614143.405</v>
      </c>
      <c r="E14" s="282">
        <v>11962</v>
      </c>
      <c r="F14" s="289">
        <v>1672839</v>
      </c>
      <c r="G14" s="295">
        <v>13108</v>
      </c>
      <c r="H14" s="289">
        <v>1823781</v>
      </c>
    </row>
    <row r="15" spans="1:10" s="272" customFormat="1" ht="15.95" customHeight="1">
      <c r="A15" s="273"/>
      <c r="B15" s="276" t="s">
        <v>172</v>
      </c>
      <c r="C15" s="297">
        <v>258</v>
      </c>
      <c r="D15" s="297">
        <v>12900</v>
      </c>
      <c r="E15" s="284">
        <v>251</v>
      </c>
      <c r="F15" s="291">
        <v>12550</v>
      </c>
      <c r="G15" s="298">
        <v>282</v>
      </c>
      <c r="H15" s="291">
        <v>14100</v>
      </c>
    </row>
    <row r="16" spans="1:10" s="272" customFormat="1" ht="15.95" customHeight="1">
      <c r="A16" s="273"/>
      <c r="B16" s="276" t="s">
        <v>173</v>
      </c>
      <c r="C16" s="297">
        <v>1640</v>
      </c>
      <c r="D16" s="297">
        <v>688304</v>
      </c>
      <c r="E16" s="284">
        <v>1581</v>
      </c>
      <c r="F16" s="291">
        <v>663572</v>
      </c>
      <c r="G16" s="298">
        <v>1464</v>
      </c>
      <c r="H16" s="291">
        <v>614528</v>
      </c>
    </row>
    <row r="17" spans="1:8" s="272" customFormat="1" ht="15.95" customHeight="1">
      <c r="A17" s="273"/>
      <c r="B17" s="276" t="s">
        <v>176</v>
      </c>
      <c r="C17" s="230">
        <v>1683</v>
      </c>
      <c r="D17" s="230">
        <v>516127.79100000003</v>
      </c>
      <c r="E17" s="282">
        <v>1632</v>
      </c>
      <c r="F17" s="289">
        <v>518909</v>
      </c>
      <c r="G17" s="295">
        <v>1577</v>
      </c>
      <c r="H17" s="289">
        <v>498743</v>
      </c>
    </row>
    <row r="18" spans="1:8" s="272" customFormat="1" ht="15.95" customHeight="1">
      <c r="A18" s="730" t="s">
        <v>110</v>
      </c>
      <c r="B18" s="731"/>
      <c r="C18" s="230">
        <v>1665120</v>
      </c>
      <c r="D18" s="230">
        <v>19816473.166000001</v>
      </c>
      <c r="E18" s="282">
        <v>1601304</v>
      </c>
      <c r="F18" s="289">
        <v>19083171</v>
      </c>
      <c r="G18" s="295">
        <f>SUM(G19:G28)</f>
        <v>1400249</v>
      </c>
      <c r="H18" s="289">
        <f>SUM(H19:H28)</f>
        <v>17434690</v>
      </c>
    </row>
    <row r="19" spans="1:8" s="272" customFormat="1" ht="15.95" customHeight="1">
      <c r="A19" s="273"/>
      <c r="B19" s="276" t="s">
        <v>94</v>
      </c>
      <c r="C19" s="230">
        <v>1030768</v>
      </c>
      <c r="D19" s="230">
        <v>15132245.467</v>
      </c>
      <c r="E19" s="282">
        <v>992968</v>
      </c>
      <c r="F19" s="289">
        <v>14350298</v>
      </c>
      <c r="G19" s="295">
        <v>868718</v>
      </c>
      <c r="H19" s="289">
        <v>13048024</v>
      </c>
    </row>
    <row r="20" spans="1:8" s="272" customFormat="1" ht="15.95" customHeight="1">
      <c r="A20" s="273"/>
      <c r="B20" s="276" t="s">
        <v>15</v>
      </c>
      <c r="C20" s="230">
        <v>598653</v>
      </c>
      <c r="D20" s="230">
        <v>3985392.412</v>
      </c>
      <c r="E20" s="282">
        <v>573526</v>
      </c>
      <c r="F20" s="289">
        <v>4071503</v>
      </c>
      <c r="G20" s="295">
        <v>490912</v>
      </c>
      <c r="H20" s="289">
        <v>3823558</v>
      </c>
    </row>
    <row r="21" spans="1:8" s="272" customFormat="1" ht="15.95" customHeight="1">
      <c r="A21" s="273"/>
      <c r="B21" s="276" t="s">
        <v>162</v>
      </c>
      <c r="C21" s="546">
        <v>14579</v>
      </c>
      <c r="D21" s="546">
        <v>105727.344</v>
      </c>
      <c r="E21" s="283">
        <v>13366</v>
      </c>
      <c r="F21" s="290">
        <v>94317</v>
      </c>
      <c r="G21" s="296">
        <v>10794</v>
      </c>
      <c r="H21" s="290">
        <v>80871</v>
      </c>
    </row>
    <row r="22" spans="1:8" s="272" customFormat="1" ht="15.95" customHeight="1">
      <c r="A22" s="273"/>
      <c r="B22" s="276" t="s">
        <v>177</v>
      </c>
      <c r="C22" s="230">
        <v>787</v>
      </c>
      <c r="D22" s="230">
        <v>31649.017</v>
      </c>
      <c r="E22" s="282">
        <v>825</v>
      </c>
      <c r="F22" s="289">
        <v>34456</v>
      </c>
      <c r="G22" s="295">
        <v>917</v>
      </c>
      <c r="H22" s="289">
        <v>40635</v>
      </c>
    </row>
    <row r="23" spans="1:8" s="272" customFormat="1" ht="15.95" customHeight="1">
      <c r="A23" s="273"/>
      <c r="B23" s="276" t="s">
        <v>166</v>
      </c>
      <c r="C23" s="546">
        <v>10</v>
      </c>
      <c r="D23" s="546">
        <v>75.849999999999994</v>
      </c>
      <c r="E23" s="283">
        <v>12</v>
      </c>
      <c r="F23" s="290">
        <v>91</v>
      </c>
      <c r="G23" s="296">
        <v>5</v>
      </c>
      <c r="H23" s="290">
        <v>89</v>
      </c>
    </row>
    <row r="24" spans="1:8" s="272" customFormat="1" ht="15.95" customHeight="1">
      <c r="A24" s="273"/>
      <c r="B24" s="276" t="s">
        <v>179</v>
      </c>
      <c r="C24" s="546">
        <v>33607</v>
      </c>
      <c r="D24" s="546">
        <v>188126.79</v>
      </c>
      <c r="E24" s="283">
        <v>32756</v>
      </c>
      <c r="F24" s="290">
        <v>198601</v>
      </c>
      <c r="G24" s="296">
        <v>27868</v>
      </c>
      <c r="H24" s="290">
        <v>163600</v>
      </c>
    </row>
    <row r="25" spans="1:8" s="272" customFormat="1" ht="15.95" customHeight="1">
      <c r="A25" s="274"/>
      <c r="B25" s="277" t="s">
        <v>155</v>
      </c>
      <c r="C25" s="297" t="s">
        <v>57</v>
      </c>
      <c r="D25" s="546" t="s">
        <v>57</v>
      </c>
      <c r="E25" s="283" t="s">
        <v>57</v>
      </c>
      <c r="F25" s="291" t="s">
        <v>57</v>
      </c>
      <c r="G25" s="297" t="s">
        <v>57</v>
      </c>
      <c r="H25" s="290" t="s">
        <v>57</v>
      </c>
    </row>
    <row r="26" spans="1:8" s="272" customFormat="1" ht="15.95" customHeight="1">
      <c r="A26" s="273"/>
      <c r="B26" s="276" t="s">
        <v>170</v>
      </c>
      <c r="C26" s="230">
        <v>250</v>
      </c>
      <c r="D26" s="230">
        <v>13132.286</v>
      </c>
      <c r="E26" s="282">
        <v>276</v>
      </c>
      <c r="F26" s="289">
        <v>14389</v>
      </c>
      <c r="G26" s="295">
        <f>98+28+81+10</f>
        <v>217</v>
      </c>
      <c r="H26" s="289">
        <f>5520+1775+2670+140</f>
        <v>10105</v>
      </c>
    </row>
    <row r="27" spans="1:8" s="272" customFormat="1" ht="15.95" customHeight="1">
      <c r="A27" s="273"/>
      <c r="B27" s="276" t="s">
        <v>180</v>
      </c>
      <c r="C27" s="230">
        <v>212</v>
      </c>
      <c r="D27" s="230">
        <v>10600</v>
      </c>
      <c r="E27" s="282">
        <v>204</v>
      </c>
      <c r="F27" s="289">
        <v>10200</v>
      </c>
      <c r="G27" s="295">
        <v>204</v>
      </c>
      <c r="H27" s="289">
        <v>10200</v>
      </c>
    </row>
    <row r="28" spans="1:8" s="272" customFormat="1" ht="15.95" customHeight="1">
      <c r="A28" s="273"/>
      <c r="B28" s="276" t="s">
        <v>137</v>
      </c>
      <c r="C28" s="297">
        <v>833</v>
      </c>
      <c r="D28" s="297">
        <v>349524</v>
      </c>
      <c r="E28" s="284">
        <v>737</v>
      </c>
      <c r="F28" s="291">
        <v>309316</v>
      </c>
      <c r="G28" s="298">
        <v>614</v>
      </c>
      <c r="H28" s="291">
        <v>257608</v>
      </c>
    </row>
    <row r="29" spans="1:8" s="272" customFormat="1" ht="15.95" customHeight="1">
      <c r="A29" s="730" t="s">
        <v>38</v>
      </c>
      <c r="B29" s="732"/>
      <c r="C29" s="297">
        <v>218493</v>
      </c>
      <c r="D29" s="297">
        <v>3926026.5240000002</v>
      </c>
      <c r="E29" s="284">
        <v>151459</v>
      </c>
      <c r="F29" s="291">
        <v>3622682</v>
      </c>
      <c r="G29" s="298">
        <v>167579</v>
      </c>
      <c r="H29" s="291">
        <v>3985792</v>
      </c>
    </row>
    <row r="30" spans="1:8" s="272" customFormat="1" ht="15.95" customHeight="1">
      <c r="A30" s="733" t="s">
        <v>183</v>
      </c>
      <c r="B30" s="734"/>
      <c r="C30" s="547">
        <v>5151</v>
      </c>
      <c r="D30" s="547">
        <v>103150.556</v>
      </c>
      <c r="E30" s="285">
        <v>5866</v>
      </c>
      <c r="F30" s="292">
        <v>128207</v>
      </c>
      <c r="G30" s="299">
        <f>3377+2800</f>
        <v>6177</v>
      </c>
      <c r="H30" s="292">
        <f>61685+59927</f>
        <v>121612</v>
      </c>
    </row>
    <row r="31" spans="1:8" s="271" customFormat="1" ht="15" customHeight="1">
      <c r="A31" s="261" t="s">
        <v>152</v>
      </c>
      <c r="B31" s="278"/>
      <c r="G31" s="300"/>
    </row>
    <row r="32" spans="1:8" s="271" customFormat="1" ht="15" customHeight="1">
      <c r="A32" s="261" t="s">
        <v>475</v>
      </c>
      <c r="B32" s="278"/>
      <c r="C32" s="261"/>
    </row>
    <row r="33" spans="1:3" s="271" customFormat="1" ht="15" customHeight="1">
      <c r="A33" s="261" t="s">
        <v>35</v>
      </c>
      <c r="B33" s="278"/>
      <c r="C33" s="261"/>
    </row>
    <row r="34" spans="1:3" s="271" customFormat="1" ht="15" customHeight="1">
      <c r="A34" s="261" t="s">
        <v>462</v>
      </c>
      <c r="B34" s="278"/>
    </row>
    <row r="35" spans="1:3" ht="13.5">
      <c r="B35" s="223"/>
    </row>
    <row r="36" spans="1:3" ht="18" customHeight="1"/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>
      <c r="B48" s="223"/>
    </row>
    <row r="49" s="223" customFormat="1" ht="18" customHeight="1"/>
    <row r="50" s="223" customFormat="1" ht="18" customHeight="1"/>
    <row r="51" s="223" customFormat="1" ht="18" customHeight="1"/>
    <row r="52" s="223" customFormat="1" ht="18" customHeight="1"/>
    <row r="53" s="223" customFormat="1" ht="18" customHeight="1"/>
    <row r="54" s="223" customFormat="1" ht="18" customHeight="1"/>
    <row r="55" s="223" customFormat="1" ht="18" customHeight="1"/>
    <row r="56" s="223" customFormat="1" ht="18" customHeight="1"/>
    <row r="57" s="223" customFormat="1" ht="18" customHeight="1"/>
    <row r="58" s="223" customFormat="1" ht="18" customHeight="1"/>
    <row r="59" s="223" customFormat="1" ht="18" customHeight="1"/>
    <row r="60" s="223" customFormat="1" ht="18" customHeight="1"/>
    <row r="61" s="223" customFormat="1" ht="18" customHeight="1"/>
    <row r="62" s="223" customFormat="1" ht="18" customHeight="1"/>
    <row r="63" s="223" customFormat="1" ht="18" customHeight="1"/>
    <row r="64" s="223" customFormat="1" ht="18" customHeight="1"/>
  </sheetData>
  <mergeCells count="9">
    <mergeCell ref="A18:B18"/>
    <mergeCell ref="A29:B29"/>
    <mergeCell ref="A30:B30"/>
    <mergeCell ref="A2:B3"/>
    <mergeCell ref="C2:D2"/>
    <mergeCell ref="E2:F2"/>
    <mergeCell ref="G2:H2"/>
    <mergeCell ref="A4:B4"/>
    <mergeCell ref="A5:B5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orientation="portrait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K7"/>
  <sheetViews>
    <sheetView showGridLines="0" zoomScaleSheetLayoutView="100" workbookViewId="0">
      <selection sqref="A1:M12"/>
    </sheetView>
  </sheetViews>
  <sheetFormatPr defaultRowHeight="15.75" customHeight="1"/>
  <cols>
    <col min="1" max="1" width="9.625" style="373" customWidth="1"/>
    <col min="2" max="11" width="7.625" style="373" customWidth="1"/>
    <col min="12" max="12" width="9" style="373" customWidth="1"/>
    <col min="13" max="16384" width="9" style="373"/>
  </cols>
  <sheetData>
    <row r="1" spans="1:11" ht="20.100000000000001" customHeight="1">
      <c r="A1" s="386" t="s">
        <v>251</v>
      </c>
      <c r="B1" s="416"/>
      <c r="C1" s="416"/>
      <c r="D1" s="430"/>
      <c r="K1" s="563" t="s">
        <v>460</v>
      </c>
    </row>
    <row r="2" spans="1:11" ht="15.95" customHeight="1">
      <c r="A2" s="880" t="s">
        <v>396</v>
      </c>
      <c r="B2" s="828" t="s">
        <v>185</v>
      </c>
      <c r="C2" s="829"/>
      <c r="D2" s="830"/>
      <c r="E2" s="828" t="s">
        <v>187</v>
      </c>
      <c r="F2" s="829"/>
      <c r="G2" s="830"/>
      <c r="H2" s="828" t="s">
        <v>192</v>
      </c>
      <c r="I2" s="829"/>
      <c r="J2" s="829"/>
      <c r="K2" s="830"/>
    </row>
    <row r="3" spans="1:11" ht="30" customHeight="1">
      <c r="A3" s="881"/>
      <c r="B3" s="549" t="s">
        <v>161</v>
      </c>
      <c r="C3" s="549" t="s">
        <v>193</v>
      </c>
      <c r="D3" s="554" t="s">
        <v>231</v>
      </c>
      <c r="E3" s="557" t="s">
        <v>161</v>
      </c>
      <c r="F3" s="549" t="s">
        <v>193</v>
      </c>
      <c r="G3" s="554" t="s">
        <v>231</v>
      </c>
      <c r="H3" s="557" t="s">
        <v>161</v>
      </c>
      <c r="I3" s="549" t="s">
        <v>193</v>
      </c>
      <c r="J3" s="549" t="s">
        <v>231</v>
      </c>
      <c r="K3" s="554" t="s">
        <v>197</v>
      </c>
    </row>
    <row r="4" spans="1:11" ht="15.95" customHeight="1">
      <c r="A4" s="417" t="s">
        <v>358</v>
      </c>
      <c r="B4" s="550">
        <v>27</v>
      </c>
      <c r="C4" s="552">
        <v>25</v>
      </c>
      <c r="D4" s="555">
        <v>2</v>
      </c>
      <c r="E4" s="558">
        <v>144311</v>
      </c>
      <c r="F4" s="558">
        <v>141813</v>
      </c>
      <c r="G4" s="561">
        <v>2498</v>
      </c>
      <c r="H4" s="558">
        <v>228817</v>
      </c>
      <c r="I4" s="558">
        <v>224707</v>
      </c>
      <c r="J4" s="558">
        <v>4110</v>
      </c>
      <c r="K4" s="555">
        <v>23.229999999999997</v>
      </c>
    </row>
    <row r="5" spans="1:11" ht="15.95" customHeight="1">
      <c r="A5" s="417" t="s">
        <v>398</v>
      </c>
      <c r="B5" s="550">
        <v>27</v>
      </c>
      <c r="C5" s="391">
        <v>25</v>
      </c>
      <c r="D5" s="555">
        <v>2</v>
      </c>
      <c r="E5" s="559">
        <v>139754</v>
      </c>
      <c r="F5" s="559">
        <v>137294</v>
      </c>
      <c r="G5" s="561">
        <v>2460</v>
      </c>
      <c r="H5" s="559">
        <v>218585</v>
      </c>
      <c r="I5" s="559">
        <v>214596</v>
      </c>
      <c r="J5" s="559">
        <v>3989</v>
      </c>
      <c r="K5" s="555">
        <v>22.52</v>
      </c>
    </row>
    <row r="6" spans="1:11" ht="15.95" customHeight="1">
      <c r="A6" s="418" t="s">
        <v>76</v>
      </c>
      <c r="B6" s="551">
        <v>27</v>
      </c>
      <c r="C6" s="553">
        <v>25</v>
      </c>
      <c r="D6" s="556">
        <v>2</v>
      </c>
      <c r="E6" s="560">
        <v>137155</v>
      </c>
      <c r="F6" s="560">
        <v>134782</v>
      </c>
      <c r="G6" s="562">
        <v>2373</v>
      </c>
      <c r="H6" s="560">
        <v>211838</v>
      </c>
      <c r="I6" s="560">
        <v>208004</v>
      </c>
      <c r="J6" s="560">
        <v>3834</v>
      </c>
      <c r="K6" s="556">
        <v>22.15</v>
      </c>
    </row>
    <row r="7" spans="1:11" ht="15" customHeight="1">
      <c r="A7" s="391" t="s">
        <v>189</v>
      </c>
      <c r="B7" s="391"/>
      <c r="C7" s="391"/>
      <c r="D7" s="391"/>
      <c r="E7" s="391"/>
      <c r="F7" s="391"/>
      <c r="G7" s="391"/>
      <c r="H7" s="391"/>
      <c r="I7" s="559"/>
      <c r="J7" s="406"/>
      <c r="K7" s="406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E75"/>
  <sheetViews>
    <sheetView showGridLines="0" topLeftCell="A24" workbookViewId="0">
      <selection sqref="A1:M41"/>
    </sheetView>
  </sheetViews>
  <sheetFormatPr defaultRowHeight="17.100000000000001" customHeight="1"/>
  <cols>
    <col min="1" max="1" width="6.625" style="373" customWidth="1"/>
    <col min="2" max="2" width="14.625" style="373" customWidth="1"/>
    <col min="3" max="3" width="18.625" style="373" customWidth="1"/>
    <col min="4" max="4" width="30.625" style="564" customWidth="1"/>
    <col min="5" max="5" width="20.625" style="531" customWidth="1"/>
    <col min="6" max="6" width="9" style="373" customWidth="1"/>
    <col min="7" max="16384" width="9" style="373"/>
  </cols>
  <sheetData>
    <row r="1" spans="1:5" ht="20.100000000000001" customHeight="1">
      <c r="A1" s="386" t="s">
        <v>199</v>
      </c>
      <c r="E1" s="575" t="s">
        <v>530</v>
      </c>
    </row>
    <row r="2" spans="1:5" s="565" customFormat="1" ht="10.5" customHeight="1">
      <c r="A2" s="882" t="s">
        <v>507</v>
      </c>
      <c r="B2" s="882"/>
      <c r="C2" s="882"/>
      <c r="D2" s="882"/>
      <c r="E2" s="576" t="s">
        <v>256</v>
      </c>
    </row>
    <row r="3" spans="1:5" s="566" customFormat="1" ht="10.5" customHeight="1">
      <c r="A3" s="901" t="s">
        <v>208</v>
      </c>
      <c r="B3" s="902" t="s">
        <v>498</v>
      </c>
      <c r="C3" s="896" t="s">
        <v>66</v>
      </c>
      <c r="D3" s="569" t="s">
        <v>74</v>
      </c>
      <c r="E3" s="577">
        <v>18283516</v>
      </c>
    </row>
    <row r="4" spans="1:5" s="566" customFormat="1" ht="10.5" customHeight="1">
      <c r="A4" s="901"/>
      <c r="B4" s="903"/>
      <c r="C4" s="893"/>
      <c r="D4" s="570" t="s">
        <v>408</v>
      </c>
      <c r="E4" s="578">
        <v>35729</v>
      </c>
    </row>
    <row r="5" spans="1:5" s="566" customFormat="1" ht="10.5" customHeight="1">
      <c r="A5" s="901"/>
      <c r="B5" s="903"/>
      <c r="C5" s="893"/>
      <c r="D5" s="570" t="s">
        <v>147</v>
      </c>
      <c r="E5" s="579">
        <v>18319245</v>
      </c>
    </row>
    <row r="6" spans="1:5" s="566" customFormat="1" ht="10.5" customHeight="1">
      <c r="A6" s="901"/>
      <c r="B6" s="903"/>
      <c r="C6" s="893" t="s">
        <v>200</v>
      </c>
      <c r="D6" s="570" t="s">
        <v>74</v>
      </c>
      <c r="E6" s="579">
        <v>6112295</v>
      </c>
    </row>
    <row r="7" spans="1:5" s="566" customFormat="1" ht="10.5" customHeight="1">
      <c r="A7" s="901"/>
      <c r="B7" s="903"/>
      <c r="C7" s="893"/>
      <c r="D7" s="570" t="s">
        <v>408</v>
      </c>
      <c r="E7" s="579">
        <v>14918</v>
      </c>
    </row>
    <row r="8" spans="1:5" s="566" customFormat="1" ht="10.5" customHeight="1">
      <c r="A8" s="901"/>
      <c r="B8" s="903"/>
      <c r="C8" s="893"/>
      <c r="D8" s="570" t="s">
        <v>483</v>
      </c>
      <c r="E8" s="579">
        <v>6127213</v>
      </c>
    </row>
    <row r="9" spans="1:5" s="566" customFormat="1" ht="10.5" customHeight="1">
      <c r="A9" s="901"/>
      <c r="B9" s="903"/>
      <c r="C9" s="883" t="s">
        <v>70</v>
      </c>
      <c r="D9" s="884"/>
      <c r="E9" s="579">
        <v>1991517</v>
      </c>
    </row>
    <row r="10" spans="1:5" s="566" customFormat="1" ht="10.5" customHeight="1">
      <c r="A10" s="901"/>
      <c r="B10" s="903"/>
      <c r="C10" s="883" t="s">
        <v>240</v>
      </c>
      <c r="D10" s="884"/>
      <c r="E10" s="579">
        <v>26437975</v>
      </c>
    </row>
    <row r="11" spans="1:5" s="566" customFormat="1" ht="10.5" customHeight="1">
      <c r="A11" s="901"/>
      <c r="B11" s="903"/>
      <c r="C11" s="883" t="s">
        <v>448</v>
      </c>
      <c r="D11" s="884"/>
      <c r="E11" s="579">
        <v>0</v>
      </c>
    </row>
    <row r="12" spans="1:5" s="566" customFormat="1" ht="10.5" customHeight="1">
      <c r="A12" s="901"/>
      <c r="B12" s="903"/>
      <c r="C12" s="885" t="s">
        <v>480</v>
      </c>
      <c r="D12" s="886"/>
      <c r="E12" s="579">
        <v>26437975</v>
      </c>
    </row>
    <row r="13" spans="1:5" s="566" customFormat="1" ht="10.5" customHeight="1">
      <c r="A13" s="901"/>
      <c r="B13" s="904" t="s">
        <v>479</v>
      </c>
      <c r="C13" s="883" t="s">
        <v>481</v>
      </c>
      <c r="D13" s="570" t="s">
        <v>522</v>
      </c>
      <c r="E13" s="579">
        <v>17584579</v>
      </c>
    </row>
    <row r="14" spans="1:5" s="566" customFormat="1" ht="10.5" customHeight="1">
      <c r="A14" s="901"/>
      <c r="B14" s="904"/>
      <c r="C14" s="883"/>
      <c r="D14" s="570" t="s">
        <v>86</v>
      </c>
      <c r="E14" s="579">
        <v>816264</v>
      </c>
    </row>
    <row r="15" spans="1:5" s="566" customFormat="1" ht="10.5" customHeight="1">
      <c r="A15" s="901"/>
      <c r="B15" s="904"/>
      <c r="C15" s="883"/>
      <c r="D15" s="570" t="s">
        <v>524</v>
      </c>
      <c r="E15" s="579">
        <v>49536</v>
      </c>
    </row>
    <row r="16" spans="1:5" s="566" customFormat="1" ht="10.5" customHeight="1">
      <c r="A16" s="901"/>
      <c r="B16" s="904"/>
      <c r="C16" s="883"/>
      <c r="D16" s="570" t="s">
        <v>416</v>
      </c>
      <c r="E16" s="579">
        <v>131470</v>
      </c>
    </row>
    <row r="17" spans="1:5" s="566" customFormat="1" ht="10.5" customHeight="1">
      <c r="A17" s="901"/>
      <c r="B17" s="904"/>
      <c r="C17" s="883"/>
      <c r="D17" s="570" t="s">
        <v>484</v>
      </c>
      <c r="E17" s="579">
        <v>0</v>
      </c>
    </row>
    <row r="18" spans="1:5" s="566" customFormat="1" ht="10.5" customHeight="1">
      <c r="A18" s="901"/>
      <c r="B18" s="904"/>
      <c r="C18" s="883"/>
      <c r="D18" s="570" t="s">
        <v>319</v>
      </c>
      <c r="E18" s="579">
        <v>18581849</v>
      </c>
    </row>
    <row r="19" spans="1:5" s="566" customFormat="1" ht="10.5" customHeight="1">
      <c r="A19" s="901"/>
      <c r="B19" s="904"/>
      <c r="C19" s="883" t="s">
        <v>482</v>
      </c>
      <c r="D19" s="570" t="s">
        <v>345</v>
      </c>
      <c r="E19" s="579">
        <v>7466272</v>
      </c>
    </row>
    <row r="20" spans="1:5" s="566" customFormat="1" ht="10.5" customHeight="1">
      <c r="A20" s="901"/>
      <c r="B20" s="904"/>
      <c r="C20" s="883"/>
      <c r="D20" s="570" t="s">
        <v>210</v>
      </c>
      <c r="E20" s="579">
        <v>1196090</v>
      </c>
    </row>
    <row r="21" spans="1:5" s="566" customFormat="1" ht="10.5" customHeight="1">
      <c r="A21" s="901"/>
      <c r="B21" s="904"/>
      <c r="C21" s="883"/>
      <c r="D21" s="570" t="s">
        <v>485</v>
      </c>
      <c r="E21" s="579">
        <v>690819</v>
      </c>
    </row>
    <row r="22" spans="1:5" s="566" customFormat="1" ht="10.5" customHeight="1">
      <c r="A22" s="901"/>
      <c r="B22" s="904"/>
      <c r="C22" s="883"/>
      <c r="D22" s="570" t="s">
        <v>486</v>
      </c>
      <c r="E22" s="579">
        <v>0</v>
      </c>
    </row>
    <row r="23" spans="1:5" s="566" customFormat="1" ht="10.5" customHeight="1">
      <c r="A23" s="901"/>
      <c r="B23" s="904"/>
      <c r="C23" s="883"/>
      <c r="D23" s="570" t="s">
        <v>163</v>
      </c>
      <c r="E23" s="579">
        <v>0</v>
      </c>
    </row>
    <row r="24" spans="1:5" s="566" customFormat="1" ht="10.5" customHeight="1">
      <c r="A24" s="901"/>
      <c r="B24" s="904"/>
      <c r="C24" s="883"/>
      <c r="D24" s="570" t="s">
        <v>447</v>
      </c>
      <c r="E24" s="579">
        <v>9353181</v>
      </c>
    </row>
    <row r="25" spans="1:5" s="566" customFormat="1" ht="10.5" customHeight="1">
      <c r="A25" s="901"/>
      <c r="B25" s="904"/>
      <c r="C25" s="885" t="s">
        <v>264</v>
      </c>
      <c r="D25" s="886"/>
      <c r="E25" s="579">
        <v>27935030</v>
      </c>
    </row>
    <row r="26" spans="1:5" s="566" customFormat="1" ht="10.5" customHeight="1">
      <c r="A26" s="901"/>
      <c r="B26" s="887" t="s">
        <v>93</v>
      </c>
      <c r="C26" s="888"/>
      <c r="D26" s="889"/>
      <c r="E26" s="579">
        <v>124636</v>
      </c>
    </row>
    <row r="27" spans="1:5" s="566" customFormat="1" ht="10.5" customHeight="1">
      <c r="A27" s="901"/>
      <c r="B27" s="887" t="s">
        <v>295</v>
      </c>
      <c r="C27" s="888"/>
      <c r="D27" s="889"/>
      <c r="E27" s="579">
        <v>34783589</v>
      </c>
    </row>
    <row r="28" spans="1:5" s="566" customFormat="1" ht="10.5" customHeight="1">
      <c r="A28" s="901"/>
      <c r="B28" s="887" t="s">
        <v>321</v>
      </c>
      <c r="C28" s="888"/>
      <c r="D28" s="889"/>
      <c r="E28" s="579">
        <v>86318</v>
      </c>
    </row>
    <row r="29" spans="1:5" s="566" customFormat="1" ht="10.5" customHeight="1">
      <c r="A29" s="901"/>
      <c r="B29" s="905" t="s">
        <v>317</v>
      </c>
      <c r="C29" s="893"/>
      <c r="D29" s="570" t="s">
        <v>487</v>
      </c>
      <c r="E29" s="579">
        <v>131470</v>
      </c>
    </row>
    <row r="30" spans="1:5" s="566" customFormat="1" ht="10.5" customHeight="1">
      <c r="A30" s="901"/>
      <c r="B30" s="905"/>
      <c r="C30" s="893"/>
      <c r="D30" s="570" t="s">
        <v>89</v>
      </c>
      <c r="E30" s="579">
        <v>4917031</v>
      </c>
    </row>
    <row r="31" spans="1:5" s="566" customFormat="1" ht="10.5" customHeight="1">
      <c r="A31" s="901"/>
      <c r="B31" s="905"/>
      <c r="C31" s="893"/>
      <c r="D31" s="570" t="s">
        <v>131</v>
      </c>
      <c r="E31" s="580">
        <v>816264</v>
      </c>
    </row>
    <row r="32" spans="1:5" s="566" customFormat="1" ht="10.5" customHeight="1">
      <c r="A32" s="901"/>
      <c r="B32" s="905"/>
      <c r="C32" s="893"/>
      <c r="D32" s="570" t="s">
        <v>488</v>
      </c>
      <c r="E32" s="580">
        <v>8758</v>
      </c>
    </row>
    <row r="33" spans="1:5" s="566" customFormat="1" ht="10.5" customHeight="1">
      <c r="A33" s="901"/>
      <c r="B33" s="905"/>
      <c r="C33" s="893"/>
      <c r="D33" s="570" t="s">
        <v>489</v>
      </c>
      <c r="E33" s="580">
        <v>0</v>
      </c>
    </row>
    <row r="34" spans="1:5" s="566" customFormat="1" ht="10.5" customHeight="1">
      <c r="A34" s="901"/>
      <c r="B34" s="905"/>
      <c r="C34" s="893"/>
      <c r="D34" s="570" t="s">
        <v>352</v>
      </c>
      <c r="E34" s="580">
        <v>0</v>
      </c>
    </row>
    <row r="35" spans="1:5" s="566" customFormat="1" ht="10.5" customHeight="1">
      <c r="A35" s="901"/>
      <c r="B35" s="905"/>
      <c r="C35" s="893"/>
      <c r="D35" s="570" t="s">
        <v>202</v>
      </c>
      <c r="E35" s="579">
        <v>5873523</v>
      </c>
    </row>
    <row r="36" spans="1:5" s="566" customFormat="1" ht="10.5" customHeight="1">
      <c r="A36" s="901"/>
      <c r="B36" s="887" t="s">
        <v>350</v>
      </c>
      <c r="C36" s="888"/>
      <c r="D36" s="889"/>
      <c r="E36" s="579">
        <v>0</v>
      </c>
    </row>
    <row r="37" spans="1:5" s="566" customFormat="1" ht="10.5" customHeight="1">
      <c r="A37" s="901"/>
      <c r="B37" s="887" t="s">
        <v>298</v>
      </c>
      <c r="C37" s="888"/>
      <c r="D37" s="889"/>
      <c r="E37" s="579">
        <v>3541</v>
      </c>
    </row>
    <row r="38" spans="1:5" s="566" customFormat="1" ht="10.5" customHeight="1">
      <c r="A38" s="901"/>
      <c r="B38" s="887" t="s">
        <v>476</v>
      </c>
      <c r="C38" s="888"/>
      <c r="D38" s="889"/>
      <c r="E38" s="579">
        <v>66505</v>
      </c>
    </row>
    <row r="39" spans="1:5" s="566" customFormat="1" ht="10.5" customHeight="1">
      <c r="A39" s="901"/>
      <c r="B39" s="887" t="s">
        <v>213</v>
      </c>
      <c r="C39" s="888"/>
      <c r="D39" s="889"/>
      <c r="E39" s="579">
        <v>0</v>
      </c>
    </row>
    <row r="40" spans="1:5" s="566" customFormat="1" ht="10.5" customHeight="1">
      <c r="A40" s="901"/>
      <c r="B40" s="887" t="s">
        <v>521</v>
      </c>
      <c r="C40" s="888"/>
      <c r="D40" s="889"/>
      <c r="E40" s="579">
        <v>2068391</v>
      </c>
    </row>
    <row r="41" spans="1:5" s="566" customFormat="1" ht="10.5" customHeight="1">
      <c r="A41" s="901"/>
      <c r="B41" s="890" t="s">
        <v>389</v>
      </c>
      <c r="C41" s="891"/>
      <c r="D41" s="892"/>
      <c r="E41" s="581">
        <v>97379509</v>
      </c>
    </row>
    <row r="42" spans="1:5" s="566" customFormat="1" ht="10.5" customHeight="1">
      <c r="A42" s="901" t="s">
        <v>248</v>
      </c>
      <c r="B42" s="906" t="s">
        <v>198</v>
      </c>
      <c r="C42" s="896" t="s">
        <v>74</v>
      </c>
      <c r="D42" s="571" t="s">
        <v>520</v>
      </c>
      <c r="E42" s="577">
        <v>12746621</v>
      </c>
    </row>
    <row r="43" spans="1:5" s="566" customFormat="1" ht="10.5" customHeight="1">
      <c r="A43" s="901"/>
      <c r="B43" s="907"/>
      <c r="C43" s="897"/>
      <c r="D43" s="572" t="s">
        <v>254</v>
      </c>
      <c r="E43" s="578">
        <v>3855008</v>
      </c>
    </row>
    <row r="44" spans="1:5" s="566" customFormat="1" ht="10.5" customHeight="1">
      <c r="A44" s="901"/>
      <c r="B44" s="907"/>
      <c r="C44" s="897"/>
      <c r="D44" s="572" t="s">
        <v>135</v>
      </c>
      <c r="E44" s="579">
        <v>1420870</v>
      </c>
    </row>
    <row r="45" spans="1:5" s="566" customFormat="1" ht="10.5" customHeight="1">
      <c r="A45" s="901"/>
      <c r="B45" s="907"/>
      <c r="C45" s="897"/>
      <c r="D45" s="572" t="s">
        <v>202</v>
      </c>
      <c r="E45" s="579">
        <v>18022499</v>
      </c>
    </row>
    <row r="46" spans="1:5" s="566" customFormat="1" ht="10.5" customHeight="1">
      <c r="A46" s="901"/>
      <c r="B46" s="907"/>
      <c r="C46" s="898" t="s">
        <v>204</v>
      </c>
      <c r="D46" s="572" t="s">
        <v>520</v>
      </c>
      <c r="E46" s="579">
        <v>29919</v>
      </c>
    </row>
    <row r="47" spans="1:5" s="566" customFormat="1" ht="10.5" customHeight="1">
      <c r="A47" s="901"/>
      <c r="B47" s="907"/>
      <c r="C47" s="899"/>
      <c r="D47" s="572" t="s">
        <v>254</v>
      </c>
      <c r="E47" s="579">
        <v>8868</v>
      </c>
    </row>
    <row r="48" spans="1:5" s="566" customFormat="1" ht="10.5" customHeight="1">
      <c r="A48" s="901"/>
      <c r="B48" s="907"/>
      <c r="C48" s="899"/>
      <c r="D48" s="572" t="s">
        <v>135</v>
      </c>
      <c r="E48" s="579">
        <v>8921</v>
      </c>
    </row>
    <row r="49" spans="1:5" s="566" customFormat="1" ht="10.5" customHeight="1">
      <c r="A49" s="901"/>
      <c r="B49" s="907"/>
      <c r="C49" s="899"/>
      <c r="D49" s="572" t="s">
        <v>202</v>
      </c>
      <c r="E49" s="579">
        <v>47708</v>
      </c>
    </row>
    <row r="50" spans="1:5" s="566" customFormat="1" ht="10.5" customHeight="1">
      <c r="A50" s="901"/>
      <c r="B50" s="907"/>
      <c r="C50" s="883" t="s">
        <v>264</v>
      </c>
      <c r="D50" s="884"/>
      <c r="E50" s="579">
        <v>18070207</v>
      </c>
    </row>
    <row r="51" spans="1:5" s="566" customFormat="1" ht="10.5" customHeight="1">
      <c r="A51" s="901"/>
      <c r="B51" s="887" t="s">
        <v>479</v>
      </c>
      <c r="C51" s="888"/>
      <c r="D51" s="889"/>
      <c r="E51" s="579">
        <v>26071</v>
      </c>
    </row>
    <row r="52" spans="1:5" s="566" customFormat="1" ht="10.5" customHeight="1">
      <c r="A52" s="901"/>
      <c r="B52" s="905" t="s">
        <v>511</v>
      </c>
      <c r="C52" s="893" t="s">
        <v>493</v>
      </c>
      <c r="D52" s="894"/>
      <c r="E52" s="579">
        <v>74741583</v>
      </c>
    </row>
    <row r="53" spans="1:5" s="566" customFormat="1" ht="10.5" customHeight="1">
      <c r="A53" s="901"/>
      <c r="B53" s="905"/>
      <c r="C53" s="898" t="s">
        <v>98</v>
      </c>
      <c r="D53" s="570" t="s">
        <v>91</v>
      </c>
      <c r="E53" s="579">
        <v>315768</v>
      </c>
    </row>
    <row r="54" spans="1:5" s="566" customFormat="1" ht="10.5" customHeight="1">
      <c r="A54" s="901"/>
      <c r="B54" s="905"/>
      <c r="C54" s="898"/>
      <c r="D54" s="570" t="s">
        <v>494</v>
      </c>
      <c r="E54" s="579">
        <v>814466</v>
      </c>
    </row>
    <row r="55" spans="1:5" s="566" customFormat="1" ht="10.5" customHeight="1">
      <c r="A55" s="901"/>
      <c r="B55" s="905"/>
      <c r="C55" s="898"/>
      <c r="D55" s="570" t="s">
        <v>289</v>
      </c>
      <c r="E55" s="579">
        <v>1541726</v>
      </c>
    </row>
    <row r="56" spans="1:5" s="566" customFormat="1" ht="10.5" customHeight="1">
      <c r="A56" s="901"/>
      <c r="B56" s="905"/>
      <c r="C56" s="898"/>
      <c r="D56" s="570" t="s">
        <v>113</v>
      </c>
      <c r="E56" s="579">
        <v>255054</v>
      </c>
    </row>
    <row r="57" spans="1:5" s="566" customFormat="1" ht="10.5" customHeight="1">
      <c r="A57" s="901"/>
      <c r="B57" s="905"/>
      <c r="C57" s="898"/>
      <c r="D57" s="570" t="s">
        <v>202</v>
      </c>
      <c r="E57" s="579">
        <v>2927014</v>
      </c>
    </row>
    <row r="58" spans="1:5" s="566" customFormat="1" ht="10.5" customHeight="1">
      <c r="A58" s="901"/>
      <c r="B58" s="905"/>
      <c r="C58" s="893" t="s">
        <v>111</v>
      </c>
      <c r="D58" s="894"/>
      <c r="E58" s="580">
        <v>0</v>
      </c>
    </row>
    <row r="59" spans="1:5" s="566" customFormat="1" ht="10.5" customHeight="1">
      <c r="A59" s="901"/>
      <c r="B59" s="905"/>
      <c r="C59" s="883" t="s">
        <v>352</v>
      </c>
      <c r="D59" s="884"/>
      <c r="E59" s="580">
        <v>325431</v>
      </c>
    </row>
    <row r="60" spans="1:5" s="566" customFormat="1" ht="10.5" customHeight="1">
      <c r="A60" s="901"/>
      <c r="B60" s="905"/>
      <c r="C60" s="883" t="s">
        <v>264</v>
      </c>
      <c r="D60" s="884"/>
      <c r="E60" s="579">
        <v>77994028</v>
      </c>
    </row>
    <row r="61" spans="1:5" s="566" customFormat="1" ht="10.5" customHeight="1">
      <c r="A61" s="901"/>
      <c r="B61" s="887" t="s">
        <v>455</v>
      </c>
      <c r="C61" s="888"/>
      <c r="D61" s="889"/>
      <c r="E61" s="579">
        <v>0</v>
      </c>
    </row>
    <row r="62" spans="1:5" s="566" customFormat="1" ht="10.5" customHeight="1">
      <c r="A62" s="901"/>
      <c r="B62" s="904" t="s">
        <v>496</v>
      </c>
      <c r="C62" s="900" t="s">
        <v>340</v>
      </c>
      <c r="D62" s="573" t="s">
        <v>217</v>
      </c>
      <c r="E62" s="579">
        <v>3863468</v>
      </c>
    </row>
    <row r="63" spans="1:5" s="566" customFormat="1" ht="10.5" customHeight="1">
      <c r="A63" s="901"/>
      <c r="B63" s="904"/>
      <c r="C63" s="900"/>
      <c r="D63" s="573" t="s">
        <v>219</v>
      </c>
      <c r="E63" s="579">
        <v>2008631</v>
      </c>
    </row>
    <row r="64" spans="1:5" s="566" customFormat="1" ht="10.5" customHeight="1">
      <c r="A64" s="901"/>
      <c r="B64" s="904"/>
      <c r="C64" s="900"/>
      <c r="D64" s="570" t="s">
        <v>531</v>
      </c>
      <c r="E64" s="579">
        <v>1049724</v>
      </c>
    </row>
    <row r="65" spans="1:5" s="566" customFormat="1" ht="10.5" customHeight="1">
      <c r="A65" s="901"/>
      <c r="B65" s="904"/>
      <c r="C65" s="900"/>
      <c r="D65" s="570" t="s">
        <v>237</v>
      </c>
      <c r="E65" s="579">
        <v>83280</v>
      </c>
    </row>
    <row r="66" spans="1:5" s="566" customFormat="1" ht="10.5" customHeight="1">
      <c r="A66" s="901"/>
      <c r="B66" s="904"/>
      <c r="C66" s="900"/>
      <c r="D66" s="570" t="s">
        <v>532</v>
      </c>
      <c r="E66" s="579">
        <v>1719087</v>
      </c>
    </row>
    <row r="67" spans="1:5" s="566" customFormat="1" ht="10.5" customHeight="1">
      <c r="A67" s="901"/>
      <c r="B67" s="904"/>
      <c r="C67" s="900"/>
      <c r="D67" s="570" t="s">
        <v>51</v>
      </c>
      <c r="E67" s="579">
        <v>104220</v>
      </c>
    </row>
    <row r="68" spans="1:5" s="566" customFormat="1" ht="10.5" customHeight="1">
      <c r="A68" s="901"/>
      <c r="B68" s="904"/>
      <c r="C68" s="883" t="s">
        <v>234</v>
      </c>
      <c r="D68" s="884"/>
      <c r="E68" s="579">
        <v>8828411</v>
      </c>
    </row>
    <row r="69" spans="1:5" s="566" customFormat="1" ht="10.5" customHeight="1">
      <c r="A69" s="901"/>
      <c r="B69" s="887" t="s">
        <v>492</v>
      </c>
      <c r="C69" s="888"/>
      <c r="D69" s="889"/>
      <c r="E69" s="579">
        <v>0</v>
      </c>
    </row>
    <row r="70" spans="1:5" s="566" customFormat="1" ht="10.5" customHeight="1">
      <c r="A70" s="901"/>
      <c r="B70" s="887" t="s">
        <v>298</v>
      </c>
      <c r="C70" s="888"/>
      <c r="D70" s="889"/>
      <c r="E70" s="579">
        <v>587528</v>
      </c>
    </row>
    <row r="71" spans="1:5" s="566" customFormat="1" ht="10.5" customHeight="1">
      <c r="A71" s="901"/>
      <c r="B71" s="887" t="s">
        <v>227</v>
      </c>
      <c r="C71" s="888"/>
      <c r="D71" s="889"/>
      <c r="E71" s="579">
        <v>152210</v>
      </c>
    </row>
    <row r="72" spans="1:5" s="566" customFormat="1" ht="10.5" customHeight="1">
      <c r="A72" s="901"/>
      <c r="B72" s="887" t="s">
        <v>521</v>
      </c>
      <c r="C72" s="888"/>
      <c r="D72" s="889"/>
      <c r="E72" s="579">
        <v>3980483</v>
      </c>
    </row>
    <row r="73" spans="1:5" s="566" customFormat="1" ht="10.5" customHeight="1">
      <c r="A73" s="901"/>
      <c r="B73" s="890" t="s">
        <v>389</v>
      </c>
      <c r="C73" s="891"/>
      <c r="D73" s="892"/>
      <c r="E73" s="581">
        <v>109658564</v>
      </c>
    </row>
    <row r="74" spans="1:5" s="566" customFormat="1" ht="10.5" customHeight="1">
      <c r="A74" s="895" t="s">
        <v>497</v>
      </c>
      <c r="B74" s="895"/>
      <c r="C74" s="895"/>
      <c r="D74" s="895"/>
      <c r="E74" s="582">
        <v>207038073</v>
      </c>
    </row>
    <row r="75" spans="1:5" s="567" customFormat="1" ht="10.5" customHeight="1">
      <c r="A75" s="568" t="s">
        <v>508</v>
      </c>
      <c r="D75" s="574"/>
      <c r="E75" s="583"/>
    </row>
  </sheetData>
  <mergeCells count="45">
    <mergeCell ref="A42:A73"/>
    <mergeCell ref="B42:B50"/>
    <mergeCell ref="B52:B60"/>
    <mergeCell ref="B62:B68"/>
    <mergeCell ref="B71:D71"/>
    <mergeCell ref="B72:D72"/>
    <mergeCell ref="B73:D73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C60:D60"/>
    <mergeCell ref="B61:D61"/>
    <mergeCell ref="C68:D68"/>
    <mergeCell ref="B69:D69"/>
    <mergeCell ref="B70:D70"/>
    <mergeCell ref="C50:D50"/>
    <mergeCell ref="B51:D51"/>
    <mergeCell ref="C52:D52"/>
    <mergeCell ref="C58:D58"/>
    <mergeCell ref="C59:D59"/>
    <mergeCell ref="B37:D37"/>
    <mergeCell ref="B38:D38"/>
    <mergeCell ref="B39:D39"/>
    <mergeCell ref="B40:D40"/>
    <mergeCell ref="B41:D41"/>
    <mergeCell ref="C25:D25"/>
    <mergeCell ref="B26:D26"/>
    <mergeCell ref="B27:D27"/>
    <mergeCell ref="B28:D28"/>
    <mergeCell ref="B36:D36"/>
    <mergeCell ref="A2:D2"/>
    <mergeCell ref="C9:D9"/>
    <mergeCell ref="C10:D10"/>
    <mergeCell ref="C11:D11"/>
    <mergeCell ref="C12:D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E70"/>
  <sheetViews>
    <sheetView showGridLines="0" topLeftCell="A21" workbookViewId="0">
      <selection sqref="A1:M30"/>
    </sheetView>
  </sheetViews>
  <sheetFormatPr defaultRowHeight="17.100000000000001" customHeight="1"/>
  <cols>
    <col min="1" max="1" width="6.625" style="373" customWidth="1"/>
    <col min="2" max="2" width="14.625" style="373" customWidth="1"/>
    <col min="3" max="3" width="18.625" style="373" customWidth="1"/>
    <col min="4" max="4" width="30.625" style="564" customWidth="1"/>
    <col min="5" max="5" width="20.625" style="531" customWidth="1"/>
    <col min="6" max="6" width="9" style="373" customWidth="1"/>
    <col min="7" max="16384" width="9" style="373"/>
  </cols>
  <sheetData>
    <row r="1" spans="1:5" ht="20.100000000000001" customHeight="1">
      <c r="A1" s="585" t="s">
        <v>175</v>
      </c>
      <c r="E1" s="575" t="s">
        <v>530</v>
      </c>
    </row>
    <row r="2" spans="1:5" s="584" customFormat="1" ht="11.45" customHeight="1">
      <c r="A2" s="908" t="s">
        <v>507</v>
      </c>
      <c r="B2" s="908"/>
      <c r="C2" s="908"/>
      <c r="D2" s="908"/>
      <c r="E2" s="587" t="s">
        <v>256</v>
      </c>
    </row>
    <row r="3" spans="1:5" s="452" customFormat="1" ht="11.45" customHeight="1">
      <c r="A3" s="931" t="s">
        <v>208</v>
      </c>
      <c r="B3" s="909" t="s">
        <v>420</v>
      </c>
      <c r="C3" s="910"/>
      <c r="D3" s="911"/>
      <c r="E3" s="588">
        <v>7759</v>
      </c>
    </row>
    <row r="4" spans="1:5" s="452" customFormat="1" ht="11.45" customHeight="1">
      <c r="A4" s="931"/>
      <c r="B4" s="925" t="s">
        <v>501</v>
      </c>
      <c r="C4" s="926"/>
      <c r="D4" s="586" t="s">
        <v>88</v>
      </c>
      <c r="E4" s="589">
        <v>74741583</v>
      </c>
    </row>
    <row r="5" spans="1:5" s="452" customFormat="1" ht="11.45" customHeight="1">
      <c r="A5" s="931"/>
      <c r="B5" s="925"/>
      <c r="C5" s="926"/>
      <c r="D5" s="586" t="s">
        <v>444</v>
      </c>
      <c r="E5" s="589">
        <v>2927014</v>
      </c>
    </row>
    <row r="6" spans="1:5" s="452" customFormat="1" ht="11.45" customHeight="1">
      <c r="A6" s="931"/>
      <c r="B6" s="925"/>
      <c r="C6" s="926"/>
      <c r="D6" s="586" t="s">
        <v>234</v>
      </c>
      <c r="E6" s="589">
        <v>77668597</v>
      </c>
    </row>
    <row r="7" spans="1:5" s="452" customFormat="1" ht="11.45" customHeight="1">
      <c r="A7" s="931"/>
      <c r="B7" s="925" t="s">
        <v>456</v>
      </c>
      <c r="C7" s="926"/>
      <c r="D7" s="586" t="s">
        <v>232</v>
      </c>
      <c r="E7" s="589">
        <v>12445622</v>
      </c>
    </row>
    <row r="8" spans="1:5" s="452" customFormat="1" ht="11.45" customHeight="1">
      <c r="A8" s="931"/>
      <c r="B8" s="925"/>
      <c r="C8" s="926"/>
      <c r="D8" s="586" t="s">
        <v>426</v>
      </c>
      <c r="E8" s="589">
        <v>883</v>
      </c>
    </row>
    <row r="9" spans="1:5" s="452" customFormat="1" ht="11.45" customHeight="1">
      <c r="A9" s="931"/>
      <c r="B9" s="925"/>
      <c r="C9" s="926"/>
      <c r="D9" s="586" t="s">
        <v>264</v>
      </c>
      <c r="E9" s="589">
        <v>12446505</v>
      </c>
    </row>
    <row r="10" spans="1:5" s="452" customFormat="1" ht="11.45" customHeight="1">
      <c r="A10" s="931"/>
      <c r="B10" s="927" t="s">
        <v>463</v>
      </c>
      <c r="C10" s="928"/>
      <c r="D10" s="586" t="s">
        <v>235</v>
      </c>
      <c r="E10" s="589">
        <v>49178</v>
      </c>
    </row>
    <row r="11" spans="1:5" s="452" customFormat="1" ht="11.45" customHeight="1">
      <c r="A11" s="931"/>
      <c r="B11" s="927"/>
      <c r="C11" s="928"/>
      <c r="D11" s="586" t="s">
        <v>426</v>
      </c>
      <c r="E11" s="589">
        <v>792</v>
      </c>
    </row>
    <row r="12" spans="1:5" s="452" customFormat="1" ht="11.45" customHeight="1">
      <c r="A12" s="931"/>
      <c r="B12" s="927"/>
      <c r="C12" s="928"/>
      <c r="D12" s="586" t="s">
        <v>264</v>
      </c>
      <c r="E12" s="589">
        <v>49971</v>
      </c>
    </row>
    <row r="13" spans="1:5" s="452" customFormat="1" ht="11.45" customHeight="1">
      <c r="A13" s="931"/>
      <c r="B13" s="912" t="s">
        <v>259</v>
      </c>
      <c r="C13" s="913"/>
      <c r="D13" s="914"/>
      <c r="E13" s="589">
        <v>4337865</v>
      </c>
    </row>
    <row r="14" spans="1:5" s="452" customFormat="1" ht="11.45" customHeight="1">
      <c r="A14" s="931"/>
      <c r="B14" s="927" t="s">
        <v>452</v>
      </c>
      <c r="C14" s="926"/>
      <c r="D14" s="586" t="s">
        <v>499</v>
      </c>
      <c r="E14" s="589">
        <v>0</v>
      </c>
    </row>
    <row r="15" spans="1:5" s="452" customFormat="1" ht="11.45" customHeight="1">
      <c r="A15" s="931"/>
      <c r="B15" s="925"/>
      <c r="C15" s="926"/>
      <c r="D15" s="586" t="s">
        <v>426</v>
      </c>
      <c r="E15" s="589">
        <v>75</v>
      </c>
    </row>
    <row r="16" spans="1:5" s="452" customFormat="1" ht="11.45" customHeight="1">
      <c r="A16" s="931"/>
      <c r="B16" s="925"/>
      <c r="C16" s="926"/>
      <c r="D16" s="586" t="s">
        <v>264</v>
      </c>
      <c r="E16" s="589">
        <v>75</v>
      </c>
    </row>
    <row r="17" spans="1:5" s="452" customFormat="1" ht="11.45" customHeight="1">
      <c r="A17" s="931"/>
      <c r="B17" s="927" t="s">
        <v>502</v>
      </c>
      <c r="C17" s="929"/>
      <c r="D17" s="586" t="s">
        <v>441</v>
      </c>
      <c r="E17" s="589">
        <v>93463</v>
      </c>
    </row>
    <row r="18" spans="1:5" s="452" customFormat="1" ht="11.45" customHeight="1">
      <c r="A18" s="931"/>
      <c r="B18" s="930"/>
      <c r="C18" s="929"/>
      <c r="D18" s="586" t="s">
        <v>426</v>
      </c>
      <c r="E18" s="589">
        <v>89</v>
      </c>
    </row>
    <row r="19" spans="1:5" s="452" customFormat="1" ht="11.45" customHeight="1">
      <c r="A19" s="931"/>
      <c r="B19" s="930"/>
      <c r="C19" s="929"/>
      <c r="D19" s="586" t="s">
        <v>264</v>
      </c>
      <c r="E19" s="589">
        <v>93552</v>
      </c>
    </row>
    <row r="20" spans="1:5" s="452" customFormat="1" ht="11.45" customHeight="1">
      <c r="A20" s="931"/>
      <c r="B20" s="912" t="s">
        <v>503</v>
      </c>
      <c r="C20" s="915"/>
      <c r="D20" s="916"/>
      <c r="E20" s="589">
        <v>0</v>
      </c>
    </row>
    <row r="21" spans="1:5" s="452" customFormat="1" ht="11.45" customHeight="1">
      <c r="A21" s="931"/>
      <c r="B21" s="912" t="s">
        <v>181</v>
      </c>
      <c r="C21" s="915"/>
      <c r="D21" s="916"/>
      <c r="E21" s="589">
        <v>2879</v>
      </c>
    </row>
    <row r="22" spans="1:5" s="452" customFormat="1" ht="11.45" customHeight="1">
      <c r="A22" s="931"/>
      <c r="B22" s="927" t="s">
        <v>191</v>
      </c>
      <c r="C22" s="929"/>
      <c r="D22" s="586" t="s">
        <v>203</v>
      </c>
      <c r="E22" s="589">
        <v>1461982</v>
      </c>
    </row>
    <row r="23" spans="1:5" s="452" customFormat="1" ht="11.45" customHeight="1">
      <c r="A23" s="931"/>
      <c r="B23" s="927"/>
      <c r="C23" s="929"/>
      <c r="D23" s="586" t="s">
        <v>138</v>
      </c>
      <c r="E23" s="589">
        <v>49597</v>
      </c>
    </row>
    <row r="24" spans="1:5" s="452" customFormat="1" ht="11.45" customHeight="1">
      <c r="A24" s="931"/>
      <c r="B24" s="930"/>
      <c r="C24" s="929"/>
      <c r="D24" s="586" t="s">
        <v>500</v>
      </c>
      <c r="E24" s="589">
        <v>41</v>
      </c>
    </row>
    <row r="25" spans="1:5" s="452" customFormat="1" ht="11.45" customHeight="1">
      <c r="A25" s="931"/>
      <c r="B25" s="930"/>
      <c r="C25" s="929"/>
      <c r="D25" s="586" t="s">
        <v>202</v>
      </c>
      <c r="E25" s="589">
        <v>1511620</v>
      </c>
    </row>
    <row r="26" spans="1:5" s="452" customFormat="1" ht="11.45" customHeight="1">
      <c r="A26" s="931"/>
      <c r="B26" s="912" t="s">
        <v>516</v>
      </c>
      <c r="C26" s="913"/>
      <c r="D26" s="914"/>
      <c r="E26" s="589">
        <v>165498</v>
      </c>
    </row>
    <row r="27" spans="1:5" s="452" customFormat="1" ht="11.45" customHeight="1">
      <c r="A27" s="931"/>
      <c r="B27" s="912" t="s">
        <v>246</v>
      </c>
      <c r="C27" s="915"/>
      <c r="D27" s="916"/>
      <c r="E27" s="589">
        <v>27</v>
      </c>
    </row>
    <row r="28" spans="1:5" s="452" customFormat="1" ht="11.45" customHeight="1">
      <c r="A28" s="931"/>
      <c r="B28" s="912" t="s">
        <v>262</v>
      </c>
      <c r="C28" s="913"/>
      <c r="D28" s="914"/>
      <c r="E28" s="589">
        <v>19627</v>
      </c>
    </row>
    <row r="29" spans="1:5" s="452" customFormat="1" ht="11.45" customHeight="1">
      <c r="A29" s="931"/>
      <c r="B29" s="912" t="s">
        <v>322</v>
      </c>
      <c r="C29" s="913"/>
      <c r="D29" s="914"/>
      <c r="E29" s="589">
        <v>0</v>
      </c>
    </row>
    <row r="30" spans="1:5" s="452" customFormat="1" ht="11.45" customHeight="1">
      <c r="A30" s="931"/>
      <c r="B30" s="917" t="s">
        <v>517</v>
      </c>
      <c r="C30" s="918"/>
      <c r="D30" s="919"/>
      <c r="E30" s="590">
        <v>96303974</v>
      </c>
    </row>
    <row r="31" spans="1:5" s="452" customFormat="1" ht="11.45" customHeight="1">
      <c r="A31" s="931" t="s">
        <v>248</v>
      </c>
      <c r="B31" s="909" t="s">
        <v>420</v>
      </c>
      <c r="C31" s="910"/>
      <c r="D31" s="911"/>
      <c r="E31" s="588">
        <v>1355152</v>
      </c>
    </row>
    <row r="32" spans="1:5" s="452" customFormat="1" ht="11.45" customHeight="1">
      <c r="A32" s="931"/>
      <c r="B32" s="932" t="s">
        <v>302</v>
      </c>
      <c r="C32" s="920" t="s">
        <v>74</v>
      </c>
      <c r="D32" s="586" t="s">
        <v>533</v>
      </c>
      <c r="E32" s="589">
        <v>64437900</v>
      </c>
    </row>
    <row r="33" spans="1:5" s="452" customFormat="1" ht="11.45" customHeight="1">
      <c r="A33" s="931"/>
      <c r="B33" s="932"/>
      <c r="C33" s="933"/>
      <c r="D33" s="586" t="s">
        <v>194</v>
      </c>
      <c r="E33" s="589">
        <v>409067</v>
      </c>
    </row>
    <row r="34" spans="1:5" s="452" customFormat="1" ht="11.45" customHeight="1">
      <c r="A34" s="931"/>
      <c r="B34" s="932"/>
      <c r="C34" s="933"/>
      <c r="D34" s="586" t="s">
        <v>534</v>
      </c>
      <c r="E34" s="589">
        <v>64846967</v>
      </c>
    </row>
    <row r="35" spans="1:5" s="452" customFormat="1" ht="11.45" customHeight="1">
      <c r="A35" s="931"/>
      <c r="B35" s="932"/>
      <c r="C35" s="933"/>
      <c r="D35" s="586" t="s">
        <v>535</v>
      </c>
      <c r="E35" s="589">
        <v>9647935</v>
      </c>
    </row>
    <row r="36" spans="1:5" s="452" customFormat="1" ht="11.45" customHeight="1">
      <c r="A36" s="931"/>
      <c r="B36" s="932"/>
      <c r="C36" s="933"/>
      <c r="D36" s="586" t="s">
        <v>226</v>
      </c>
      <c r="E36" s="589">
        <v>8625</v>
      </c>
    </row>
    <row r="37" spans="1:5" s="452" customFormat="1" ht="11.45" customHeight="1">
      <c r="A37" s="931"/>
      <c r="B37" s="932"/>
      <c r="C37" s="933"/>
      <c r="D37" s="586" t="s">
        <v>536</v>
      </c>
      <c r="E37" s="589">
        <v>0</v>
      </c>
    </row>
    <row r="38" spans="1:5" s="452" customFormat="1" ht="11.45" customHeight="1">
      <c r="A38" s="931"/>
      <c r="B38" s="932"/>
      <c r="C38" s="933"/>
      <c r="D38" s="586" t="s">
        <v>537</v>
      </c>
      <c r="E38" s="589">
        <v>119643</v>
      </c>
    </row>
    <row r="39" spans="1:5" s="452" customFormat="1" ht="11.45" customHeight="1">
      <c r="A39" s="931"/>
      <c r="B39" s="932"/>
      <c r="C39" s="933"/>
      <c r="D39" s="586" t="s">
        <v>518</v>
      </c>
      <c r="E39" s="589">
        <v>84730</v>
      </c>
    </row>
    <row r="40" spans="1:5" s="452" customFormat="1" ht="11.45" customHeight="1">
      <c r="A40" s="931"/>
      <c r="B40" s="932"/>
      <c r="C40" s="933"/>
      <c r="D40" s="586" t="s">
        <v>51</v>
      </c>
      <c r="E40" s="589">
        <v>0</v>
      </c>
    </row>
    <row r="41" spans="1:5" s="452" customFormat="1" ht="11.45" customHeight="1">
      <c r="A41" s="931"/>
      <c r="B41" s="932"/>
      <c r="C41" s="933"/>
      <c r="D41" s="586" t="s">
        <v>264</v>
      </c>
      <c r="E41" s="589">
        <v>74707900</v>
      </c>
    </row>
    <row r="42" spans="1:5" s="452" customFormat="1" ht="11.45" customHeight="1">
      <c r="A42" s="931"/>
      <c r="B42" s="932"/>
      <c r="C42" s="928" t="s">
        <v>357</v>
      </c>
      <c r="D42" s="586" t="s">
        <v>371</v>
      </c>
      <c r="E42" s="589">
        <v>111462</v>
      </c>
    </row>
    <row r="43" spans="1:5" s="452" customFormat="1" ht="11.45" customHeight="1">
      <c r="A43" s="931"/>
      <c r="B43" s="932"/>
      <c r="C43" s="929"/>
      <c r="D43" s="586" t="s">
        <v>535</v>
      </c>
      <c r="E43" s="589">
        <v>19393</v>
      </c>
    </row>
    <row r="44" spans="1:5" s="452" customFormat="1" ht="11.45" customHeight="1">
      <c r="A44" s="931"/>
      <c r="B44" s="932"/>
      <c r="C44" s="929"/>
      <c r="D44" s="586" t="s">
        <v>226</v>
      </c>
      <c r="E44" s="589">
        <v>232</v>
      </c>
    </row>
    <row r="45" spans="1:5" s="452" customFormat="1" ht="11.45" customHeight="1">
      <c r="A45" s="931"/>
      <c r="B45" s="932"/>
      <c r="C45" s="929"/>
      <c r="D45" s="586" t="s">
        <v>536</v>
      </c>
      <c r="E45" s="589">
        <v>0</v>
      </c>
    </row>
    <row r="46" spans="1:5" s="452" customFormat="1" ht="11.45" customHeight="1">
      <c r="A46" s="931"/>
      <c r="B46" s="932"/>
      <c r="C46" s="929"/>
      <c r="D46" s="586" t="s">
        <v>264</v>
      </c>
      <c r="E46" s="589">
        <v>131087</v>
      </c>
    </row>
    <row r="47" spans="1:5" s="452" customFormat="1" ht="11.45" customHeight="1">
      <c r="A47" s="931"/>
      <c r="B47" s="932"/>
      <c r="C47" s="920" t="s">
        <v>392</v>
      </c>
      <c r="D47" s="921"/>
      <c r="E47" s="589">
        <v>249465</v>
      </c>
    </row>
    <row r="48" spans="1:5" s="452" customFormat="1" ht="11.45" customHeight="1">
      <c r="A48" s="931"/>
      <c r="B48" s="932"/>
      <c r="C48" s="920" t="s">
        <v>264</v>
      </c>
      <c r="D48" s="921"/>
      <c r="E48" s="589">
        <v>75088452</v>
      </c>
    </row>
    <row r="49" spans="1:5" s="452" customFormat="1" ht="11.45" customHeight="1">
      <c r="A49" s="931"/>
      <c r="B49" s="934" t="s">
        <v>506</v>
      </c>
      <c r="C49" s="928" t="s">
        <v>66</v>
      </c>
      <c r="D49" s="586" t="s">
        <v>250</v>
      </c>
      <c r="E49" s="589">
        <v>18283516</v>
      </c>
    </row>
    <row r="50" spans="1:5" s="452" customFormat="1" ht="11.45" customHeight="1">
      <c r="A50" s="931"/>
      <c r="B50" s="935"/>
      <c r="C50" s="929"/>
      <c r="D50" s="586" t="s">
        <v>504</v>
      </c>
      <c r="E50" s="589">
        <v>35729</v>
      </c>
    </row>
    <row r="51" spans="1:5" s="452" customFormat="1" ht="11.45" customHeight="1">
      <c r="A51" s="931"/>
      <c r="B51" s="935"/>
      <c r="C51" s="929"/>
      <c r="D51" s="586" t="s">
        <v>264</v>
      </c>
      <c r="E51" s="589">
        <v>18319245</v>
      </c>
    </row>
    <row r="52" spans="1:5" s="452" customFormat="1" ht="11.45" customHeight="1">
      <c r="A52" s="931"/>
      <c r="B52" s="935"/>
      <c r="C52" s="928" t="s">
        <v>505</v>
      </c>
      <c r="D52" s="586" t="s">
        <v>250</v>
      </c>
      <c r="E52" s="589">
        <v>6112295</v>
      </c>
    </row>
    <row r="53" spans="1:5" s="452" customFormat="1" ht="11.45" customHeight="1">
      <c r="A53" s="931"/>
      <c r="B53" s="935"/>
      <c r="C53" s="929"/>
      <c r="D53" s="586" t="s">
        <v>504</v>
      </c>
      <c r="E53" s="589">
        <v>14918</v>
      </c>
    </row>
    <row r="54" spans="1:5" s="452" customFormat="1" ht="11.45" customHeight="1">
      <c r="A54" s="931"/>
      <c r="B54" s="935"/>
      <c r="C54" s="929"/>
      <c r="D54" s="586" t="s">
        <v>264</v>
      </c>
      <c r="E54" s="589">
        <v>6127213</v>
      </c>
    </row>
    <row r="55" spans="1:5" s="452" customFormat="1" ht="11.45" customHeight="1">
      <c r="A55" s="931"/>
      <c r="B55" s="935"/>
      <c r="C55" s="920" t="s">
        <v>216</v>
      </c>
      <c r="D55" s="921"/>
      <c r="E55" s="589">
        <v>1991517</v>
      </c>
    </row>
    <row r="56" spans="1:5" s="452" customFormat="1" ht="11.45" customHeight="1">
      <c r="A56" s="931"/>
      <c r="B56" s="935"/>
      <c r="C56" s="920" t="s">
        <v>264</v>
      </c>
      <c r="D56" s="921"/>
      <c r="E56" s="589">
        <v>26437975</v>
      </c>
    </row>
    <row r="57" spans="1:5" s="452" customFormat="1" ht="11.45" customHeight="1">
      <c r="A57" s="931"/>
      <c r="B57" s="912" t="s">
        <v>360</v>
      </c>
      <c r="C57" s="915"/>
      <c r="D57" s="916"/>
      <c r="E57" s="589">
        <v>0</v>
      </c>
    </row>
    <row r="58" spans="1:5" s="452" customFormat="1" ht="11.45" customHeight="1">
      <c r="A58" s="931"/>
      <c r="B58" s="927" t="s">
        <v>181</v>
      </c>
      <c r="C58" s="929"/>
      <c r="D58" s="586" t="s">
        <v>239</v>
      </c>
      <c r="E58" s="589">
        <v>279662</v>
      </c>
    </row>
    <row r="59" spans="1:5" s="452" customFormat="1" ht="11.45" customHeight="1">
      <c r="A59" s="931"/>
      <c r="B59" s="927"/>
      <c r="C59" s="929"/>
      <c r="D59" s="586" t="s">
        <v>238</v>
      </c>
      <c r="E59" s="589">
        <v>627522</v>
      </c>
    </row>
    <row r="60" spans="1:5" s="452" customFormat="1" ht="11.45" customHeight="1">
      <c r="A60" s="931"/>
      <c r="B60" s="930"/>
      <c r="C60" s="929"/>
      <c r="D60" s="586" t="s">
        <v>242</v>
      </c>
      <c r="E60" s="589">
        <v>3317</v>
      </c>
    </row>
    <row r="61" spans="1:5" s="452" customFormat="1" ht="11.45" customHeight="1">
      <c r="A61" s="931"/>
      <c r="B61" s="930"/>
      <c r="C61" s="929"/>
      <c r="D61" s="586" t="s">
        <v>202</v>
      </c>
      <c r="E61" s="589">
        <v>910501</v>
      </c>
    </row>
    <row r="62" spans="1:5" s="452" customFormat="1" ht="11.45" customHeight="1">
      <c r="A62" s="931"/>
      <c r="B62" s="912" t="s">
        <v>178</v>
      </c>
      <c r="C62" s="915"/>
      <c r="D62" s="916"/>
      <c r="E62" s="589">
        <v>0</v>
      </c>
    </row>
    <row r="63" spans="1:5" s="452" customFormat="1" ht="11.45" customHeight="1">
      <c r="A63" s="931"/>
      <c r="B63" s="912" t="s">
        <v>401</v>
      </c>
      <c r="C63" s="915"/>
      <c r="D63" s="916"/>
      <c r="E63" s="589">
        <v>26213</v>
      </c>
    </row>
    <row r="64" spans="1:5" s="451" customFormat="1" ht="11.45" customHeight="1">
      <c r="A64" s="931"/>
      <c r="B64" s="912" t="s">
        <v>516</v>
      </c>
      <c r="C64" s="913"/>
      <c r="D64" s="914"/>
      <c r="E64" s="589">
        <v>1437058</v>
      </c>
    </row>
    <row r="65" spans="1:5" s="451" customFormat="1" ht="11.45" customHeight="1">
      <c r="A65" s="931"/>
      <c r="B65" s="912" t="s">
        <v>246</v>
      </c>
      <c r="C65" s="915"/>
      <c r="D65" s="916"/>
      <c r="E65" s="589">
        <v>973631</v>
      </c>
    </row>
    <row r="66" spans="1:5" s="451" customFormat="1" ht="11.45" customHeight="1">
      <c r="A66" s="931"/>
      <c r="B66" s="912" t="s">
        <v>322</v>
      </c>
      <c r="C66" s="913"/>
      <c r="D66" s="914"/>
      <c r="E66" s="589">
        <v>0</v>
      </c>
    </row>
    <row r="67" spans="1:5" s="451" customFormat="1" ht="11.45" customHeight="1">
      <c r="A67" s="931"/>
      <c r="B67" s="912" t="s">
        <v>490</v>
      </c>
      <c r="C67" s="913"/>
      <c r="D67" s="914"/>
      <c r="E67" s="589">
        <v>1</v>
      </c>
    </row>
    <row r="68" spans="1:5" s="451" customFormat="1" ht="11.45" customHeight="1">
      <c r="A68" s="931"/>
      <c r="B68" s="917" t="s">
        <v>517</v>
      </c>
      <c r="C68" s="918"/>
      <c r="D68" s="919"/>
      <c r="E68" s="590">
        <v>106228983</v>
      </c>
    </row>
    <row r="69" spans="1:5" s="451" customFormat="1" ht="11.45" customHeight="1">
      <c r="A69" s="922" t="s">
        <v>497</v>
      </c>
      <c r="B69" s="923"/>
      <c r="C69" s="923"/>
      <c r="D69" s="924"/>
      <c r="E69" s="591">
        <v>202532957</v>
      </c>
    </row>
    <row r="70" spans="1:5" ht="11.45" customHeight="1">
      <c r="A70" s="568" t="s">
        <v>508</v>
      </c>
    </row>
  </sheetData>
  <mergeCells count="39"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  <mergeCell ref="B57:D57"/>
    <mergeCell ref="B62:D62"/>
    <mergeCell ref="B63:D63"/>
    <mergeCell ref="B64:D64"/>
    <mergeCell ref="B65:D65"/>
    <mergeCell ref="B31:D31"/>
    <mergeCell ref="C47:D47"/>
    <mergeCell ref="C48:D48"/>
    <mergeCell ref="C55:D55"/>
    <mergeCell ref="C56:D56"/>
    <mergeCell ref="B32:B48"/>
    <mergeCell ref="C32:C41"/>
    <mergeCell ref="B49:B56"/>
    <mergeCell ref="B26:D26"/>
    <mergeCell ref="B27:D27"/>
    <mergeCell ref="B28:D28"/>
    <mergeCell ref="B29:D29"/>
    <mergeCell ref="B30:D30"/>
    <mergeCell ref="A2:D2"/>
    <mergeCell ref="B3:D3"/>
    <mergeCell ref="B13:D13"/>
    <mergeCell ref="B20:D20"/>
    <mergeCell ref="B21:D2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N39"/>
  <sheetViews>
    <sheetView showGridLines="0" workbookViewId="0">
      <selection sqref="A1:M12"/>
    </sheetView>
  </sheetViews>
  <sheetFormatPr defaultRowHeight="15.75" customHeight="1"/>
  <cols>
    <col min="1" max="1" width="7.625" style="568" customWidth="1"/>
    <col min="2" max="14" width="7.125" style="373" customWidth="1"/>
    <col min="15" max="15" width="9" style="373" customWidth="1"/>
    <col min="16" max="16384" width="9" style="373"/>
  </cols>
  <sheetData>
    <row r="1" spans="1:14" ht="20.100000000000001" customHeight="1">
      <c r="A1" s="386" t="s">
        <v>473</v>
      </c>
      <c r="C1" s="430"/>
      <c r="L1" s="485"/>
      <c r="N1" s="485" t="s">
        <v>43</v>
      </c>
    </row>
    <row r="2" spans="1:14" s="568" customFormat="1" ht="15" customHeight="1">
      <c r="A2" s="946" t="s">
        <v>293</v>
      </c>
      <c r="B2" s="936" t="s">
        <v>252</v>
      </c>
      <c r="C2" s="937"/>
      <c r="D2" s="937"/>
      <c r="E2" s="937"/>
      <c r="F2" s="938"/>
      <c r="G2" s="936" t="s">
        <v>253</v>
      </c>
      <c r="H2" s="937"/>
      <c r="I2" s="937"/>
      <c r="J2" s="937"/>
      <c r="K2" s="937"/>
      <c r="L2" s="937"/>
      <c r="M2" s="938"/>
    </row>
    <row r="3" spans="1:14" s="568" customFormat="1" ht="15" customHeight="1">
      <c r="A3" s="947"/>
      <c r="B3" s="949" t="s">
        <v>387</v>
      </c>
      <c r="C3" s="939" t="s">
        <v>255</v>
      </c>
      <c r="D3" s="940"/>
      <c r="E3" s="940"/>
      <c r="F3" s="941"/>
      <c r="G3" s="946" t="s">
        <v>103</v>
      </c>
      <c r="H3" s="943" t="s">
        <v>212</v>
      </c>
      <c r="I3" s="944"/>
      <c r="J3" s="945"/>
      <c r="K3" s="943" t="s">
        <v>257</v>
      </c>
      <c r="L3" s="944"/>
      <c r="M3" s="945"/>
    </row>
    <row r="4" spans="1:14" s="568" customFormat="1" ht="15" customHeight="1">
      <c r="A4" s="947"/>
      <c r="B4" s="950"/>
      <c r="C4" s="939" t="s">
        <v>158</v>
      </c>
      <c r="D4" s="956" t="s">
        <v>220</v>
      </c>
      <c r="E4" s="958" t="s">
        <v>513</v>
      </c>
      <c r="F4" s="609"/>
      <c r="G4" s="947"/>
      <c r="H4" s="952"/>
      <c r="I4" s="953"/>
      <c r="J4" s="954"/>
      <c r="K4" s="952"/>
      <c r="L4" s="953"/>
      <c r="M4" s="954"/>
    </row>
    <row r="5" spans="1:14" s="568" customFormat="1" ht="30" customHeight="1">
      <c r="A5" s="948"/>
      <c r="B5" s="951"/>
      <c r="C5" s="955"/>
      <c r="D5" s="957"/>
      <c r="E5" s="959"/>
      <c r="F5" s="610" t="s">
        <v>413</v>
      </c>
      <c r="G5" s="948"/>
      <c r="H5" s="599" t="s">
        <v>158</v>
      </c>
      <c r="I5" s="599" t="s">
        <v>260</v>
      </c>
      <c r="J5" s="599" t="s">
        <v>261</v>
      </c>
      <c r="K5" s="599" t="s">
        <v>158</v>
      </c>
      <c r="L5" s="599" t="s">
        <v>260</v>
      </c>
      <c r="M5" s="599" t="s">
        <v>261</v>
      </c>
    </row>
    <row r="6" spans="1:14" s="406" customFormat="1" ht="15" customHeight="1">
      <c r="A6" s="592" t="s">
        <v>228</v>
      </c>
      <c r="B6" s="596">
        <v>247040</v>
      </c>
      <c r="C6" s="596">
        <v>355345</v>
      </c>
      <c r="D6" s="603">
        <v>163301</v>
      </c>
      <c r="E6" s="603">
        <v>192044</v>
      </c>
      <c r="F6" s="611"/>
      <c r="G6" s="603">
        <v>72168</v>
      </c>
      <c r="H6" s="615">
        <v>70759</v>
      </c>
      <c r="I6" s="603">
        <v>14448</v>
      </c>
      <c r="J6" s="615">
        <v>56311</v>
      </c>
      <c r="K6" s="603">
        <v>1409</v>
      </c>
      <c r="L6" s="615">
        <v>283</v>
      </c>
      <c r="M6" s="603">
        <v>1126</v>
      </c>
    </row>
    <row r="7" spans="1:14" s="406" customFormat="1" ht="15" customHeight="1">
      <c r="A7" s="593" t="s">
        <v>367</v>
      </c>
      <c r="B7" s="597">
        <v>248541</v>
      </c>
      <c r="C7" s="597">
        <v>357951</v>
      </c>
      <c r="D7" s="601">
        <v>164548</v>
      </c>
      <c r="E7" s="601">
        <v>193403</v>
      </c>
      <c r="F7" s="612">
        <v>71020</v>
      </c>
      <c r="G7" s="601">
        <v>73325</v>
      </c>
      <c r="H7" s="605">
        <v>72001</v>
      </c>
      <c r="I7" s="601">
        <v>15521</v>
      </c>
      <c r="J7" s="605">
        <v>56480</v>
      </c>
      <c r="K7" s="601">
        <v>1324</v>
      </c>
      <c r="L7" s="605">
        <v>261</v>
      </c>
      <c r="M7" s="601">
        <v>1063</v>
      </c>
    </row>
    <row r="8" spans="1:14" s="406" customFormat="1" ht="15" customHeight="1">
      <c r="A8" s="594" t="s">
        <v>529</v>
      </c>
      <c r="B8" s="598">
        <v>249838</v>
      </c>
      <c r="C8" s="598">
        <v>360024</v>
      </c>
      <c r="D8" s="604">
        <v>167614</v>
      </c>
      <c r="E8" s="607">
        <v>192410</v>
      </c>
      <c r="F8" s="613">
        <v>72763</v>
      </c>
      <c r="G8" s="604">
        <v>73509</v>
      </c>
      <c r="H8" s="607">
        <v>72251</v>
      </c>
      <c r="I8" s="604">
        <v>15338</v>
      </c>
      <c r="J8" s="607">
        <v>56913</v>
      </c>
      <c r="K8" s="604">
        <v>1258</v>
      </c>
      <c r="L8" s="607">
        <v>254</v>
      </c>
      <c r="M8" s="604">
        <v>1004</v>
      </c>
    </row>
    <row r="9" spans="1:14" s="406" customFormat="1" ht="15" customHeight="1">
      <c r="A9" s="568"/>
      <c r="E9" s="606"/>
    </row>
    <row r="10" spans="1:14" s="568" customFormat="1" ht="15" customHeight="1">
      <c r="A10" s="946" t="s">
        <v>293</v>
      </c>
      <c r="B10" s="942" t="s">
        <v>292</v>
      </c>
      <c r="C10" s="942"/>
      <c r="D10" s="942"/>
      <c r="E10" s="942"/>
      <c r="F10" s="942"/>
      <c r="G10" s="942"/>
      <c r="H10" s="942"/>
      <c r="I10" s="942"/>
      <c r="J10" s="942"/>
      <c r="K10" s="566"/>
      <c r="L10" s="566"/>
    </row>
    <row r="11" spans="1:14" s="568" customFormat="1" ht="15" customHeight="1">
      <c r="A11" s="947"/>
      <c r="B11" s="936" t="s">
        <v>103</v>
      </c>
      <c r="C11" s="937"/>
      <c r="D11" s="938"/>
      <c r="E11" s="936" t="s">
        <v>233</v>
      </c>
      <c r="F11" s="937"/>
      <c r="G11" s="938"/>
      <c r="H11" s="936" t="s">
        <v>116</v>
      </c>
      <c r="I11" s="937"/>
      <c r="J11" s="938"/>
    </row>
    <row r="12" spans="1:14" s="568" customFormat="1" ht="15" customHeight="1">
      <c r="A12" s="948"/>
      <c r="B12" s="599" t="s">
        <v>158</v>
      </c>
      <c r="C12" s="599" t="s">
        <v>260</v>
      </c>
      <c r="D12" s="599" t="s">
        <v>261</v>
      </c>
      <c r="E12" s="599" t="s">
        <v>158</v>
      </c>
      <c r="F12" s="599" t="s">
        <v>260</v>
      </c>
      <c r="G12" s="599" t="s">
        <v>261</v>
      </c>
      <c r="H12" s="599" t="s">
        <v>158</v>
      </c>
      <c r="I12" s="599" t="s">
        <v>260</v>
      </c>
      <c r="J12" s="599" t="s">
        <v>261</v>
      </c>
    </row>
    <row r="13" spans="1:14" s="406" customFormat="1" ht="15" customHeight="1">
      <c r="A13" s="592" t="s">
        <v>228</v>
      </c>
      <c r="B13" s="600">
        <v>500444</v>
      </c>
      <c r="C13" s="601">
        <v>79663</v>
      </c>
      <c r="D13" s="605">
        <v>420781</v>
      </c>
      <c r="E13" s="601">
        <v>489170</v>
      </c>
      <c r="F13" s="605">
        <v>77896</v>
      </c>
      <c r="G13" s="601">
        <v>411274</v>
      </c>
      <c r="H13" s="605">
        <v>11274</v>
      </c>
      <c r="I13" s="601">
        <v>1767</v>
      </c>
      <c r="J13" s="612">
        <v>9507</v>
      </c>
    </row>
    <row r="14" spans="1:14" s="406" customFormat="1" ht="15" customHeight="1">
      <c r="A14" s="593" t="s">
        <v>367</v>
      </c>
      <c r="B14" s="600">
        <v>478043</v>
      </c>
      <c r="C14" s="601">
        <v>55324</v>
      </c>
      <c r="D14" s="606">
        <v>422719</v>
      </c>
      <c r="E14" s="601">
        <v>467691</v>
      </c>
      <c r="F14" s="606">
        <v>53929</v>
      </c>
      <c r="G14" s="601">
        <v>413762</v>
      </c>
      <c r="H14" s="606">
        <v>10352</v>
      </c>
      <c r="I14" s="601">
        <v>1395</v>
      </c>
      <c r="J14" s="612">
        <v>8957</v>
      </c>
    </row>
    <row r="15" spans="1:14" s="406" customFormat="1" ht="15" customHeight="1">
      <c r="A15" s="594" t="s">
        <v>529</v>
      </c>
      <c r="B15" s="598">
        <v>483507</v>
      </c>
      <c r="C15" s="598">
        <v>60006</v>
      </c>
      <c r="D15" s="604">
        <v>423501</v>
      </c>
      <c r="E15" s="607">
        <v>473514</v>
      </c>
      <c r="F15" s="604">
        <v>58473</v>
      </c>
      <c r="G15" s="607">
        <v>415041</v>
      </c>
      <c r="H15" s="604">
        <v>9993</v>
      </c>
      <c r="I15" s="607">
        <v>1533</v>
      </c>
      <c r="J15" s="604">
        <v>8460</v>
      </c>
      <c r="K15" s="606"/>
    </row>
    <row r="16" spans="1:14" s="406" customFormat="1" ht="15" customHeight="1">
      <c r="A16" s="568"/>
    </row>
    <row r="17" spans="1:14" s="568" customFormat="1" ht="15" customHeight="1">
      <c r="A17" s="946" t="s">
        <v>293</v>
      </c>
      <c r="B17" s="942" t="s">
        <v>394</v>
      </c>
      <c r="C17" s="942"/>
      <c r="D17" s="942"/>
      <c r="E17" s="942"/>
      <c r="F17" s="942"/>
      <c r="G17" s="942"/>
      <c r="H17" s="942"/>
      <c r="I17" s="942"/>
      <c r="J17" s="942"/>
    </row>
    <row r="18" spans="1:14" s="568" customFormat="1" ht="15" customHeight="1">
      <c r="A18" s="947"/>
      <c r="B18" s="936" t="s">
        <v>103</v>
      </c>
      <c r="C18" s="937"/>
      <c r="D18" s="938"/>
      <c r="E18" s="936" t="s">
        <v>233</v>
      </c>
      <c r="F18" s="937"/>
      <c r="G18" s="938"/>
      <c r="H18" s="936" t="s">
        <v>116</v>
      </c>
      <c r="I18" s="937"/>
      <c r="J18" s="938"/>
    </row>
    <row r="19" spans="1:14" s="568" customFormat="1" ht="15" customHeight="1">
      <c r="A19" s="948"/>
      <c r="B19" s="599" t="s">
        <v>158</v>
      </c>
      <c r="C19" s="599" t="s">
        <v>260</v>
      </c>
      <c r="D19" s="599" t="s">
        <v>261</v>
      </c>
      <c r="E19" s="599" t="s">
        <v>158</v>
      </c>
      <c r="F19" s="599" t="s">
        <v>260</v>
      </c>
      <c r="G19" s="599" t="s">
        <v>261</v>
      </c>
      <c r="H19" s="599" t="s">
        <v>158</v>
      </c>
      <c r="I19" s="599" t="s">
        <v>260</v>
      </c>
      <c r="J19" s="599" t="s">
        <v>261</v>
      </c>
      <c r="K19" s="566"/>
      <c r="L19" s="566"/>
    </row>
    <row r="20" spans="1:14" s="406" customFormat="1" ht="15" customHeight="1">
      <c r="A20" s="592" t="s">
        <v>228</v>
      </c>
      <c r="B20" s="600">
        <v>107709</v>
      </c>
      <c r="C20" s="601">
        <v>2622</v>
      </c>
      <c r="D20" s="605">
        <v>105087</v>
      </c>
      <c r="E20" s="601">
        <v>106021</v>
      </c>
      <c r="F20" s="605">
        <v>2584</v>
      </c>
      <c r="G20" s="601">
        <v>103437</v>
      </c>
      <c r="H20" s="605">
        <v>1688</v>
      </c>
      <c r="I20" s="601">
        <v>38</v>
      </c>
      <c r="J20" s="612">
        <v>1650</v>
      </c>
    </row>
    <row r="21" spans="1:14" s="406" customFormat="1" ht="15" customHeight="1">
      <c r="A21" s="593" t="s">
        <v>367</v>
      </c>
      <c r="B21" s="600">
        <v>111346</v>
      </c>
      <c r="C21" s="601">
        <v>2711</v>
      </c>
      <c r="D21" s="606">
        <v>108635</v>
      </c>
      <c r="E21" s="601">
        <v>109872</v>
      </c>
      <c r="F21" s="606">
        <v>2686</v>
      </c>
      <c r="G21" s="601">
        <v>107186</v>
      </c>
      <c r="H21" s="606">
        <v>1474</v>
      </c>
      <c r="I21" s="601">
        <v>25</v>
      </c>
      <c r="J21" s="612">
        <v>1449</v>
      </c>
    </row>
    <row r="22" spans="1:14" s="406" customFormat="1" ht="15" customHeight="1">
      <c r="A22" s="594" t="s">
        <v>529</v>
      </c>
      <c r="B22" s="598">
        <v>113589</v>
      </c>
      <c r="C22" s="598">
        <v>2747</v>
      </c>
      <c r="D22" s="604">
        <v>110842</v>
      </c>
      <c r="E22" s="607">
        <v>112238</v>
      </c>
      <c r="F22" s="604">
        <v>2722</v>
      </c>
      <c r="G22" s="607">
        <v>109516</v>
      </c>
      <c r="H22" s="604">
        <v>1351</v>
      </c>
      <c r="I22" s="607">
        <v>25</v>
      </c>
      <c r="J22" s="604">
        <v>1326</v>
      </c>
    </row>
    <row r="23" spans="1:14" s="406" customFormat="1" ht="15" customHeight="1">
      <c r="A23" s="568"/>
      <c r="I23" s="616"/>
    </row>
    <row r="24" spans="1:14" s="568" customFormat="1" ht="15" customHeight="1">
      <c r="A24" s="946" t="s">
        <v>293</v>
      </c>
      <c r="B24" s="943" t="s">
        <v>395</v>
      </c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5"/>
    </row>
    <row r="25" spans="1:14" s="568" customFormat="1" ht="15" customHeight="1">
      <c r="A25" s="947"/>
      <c r="B25" s="936" t="s">
        <v>439</v>
      </c>
      <c r="C25" s="937"/>
      <c r="D25" s="937"/>
      <c r="E25" s="937"/>
      <c r="F25" s="938"/>
      <c r="G25" s="936" t="s">
        <v>233</v>
      </c>
      <c r="H25" s="937"/>
      <c r="I25" s="937"/>
      <c r="J25" s="938"/>
      <c r="K25" s="942" t="s">
        <v>116</v>
      </c>
      <c r="L25" s="942"/>
      <c r="M25" s="942"/>
      <c r="N25" s="942"/>
    </row>
    <row r="26" spans="1:14" s="568" customFormat="1" ht="30" customHeight="1">
      <c r="A26" s="948"/>
      <c r="B26" s="595" t="s">
        <v>158</v>
      </c>
      <c r="C26" s="602" t="s">
        <v>457</v>
      </c>
      <c r="D26" s="602" t="s">
        <v>34</v>
      </c>
      <c r="E26" s="608" t="s">
        <v>195</v>
      </c>
      <c r="F26" s="602" t="s">
        <v>509</v>
      </c>
      <c r="G26" s="602" t="s">
        <v>457</v>
      </c>
      <c r="H26" s="602" t="s">
        <v>34</v>
      </c>
      <c r="I26" s="608" t="s">
        <v>195</v>
      </c>
      <c r="J26" s="602" t="s">
        <v>509</v>
      </c>
      <c r="K26" s="602" t="s">
        <v>457</v>
      </c>
      <c r="L26" s="602" t="s">
        <v>34</v>
      </c>
      <c r="M26" s="608" t="s">
        <v>195</v>
      </c>
      <c r="N26" s="602" t="s">
        <v>509</v>
      </c>
    </row>
    <row r="27" spans="1:14" s="406" customFormat="1" ht="15" customHeight="1">
      <c r="A27" s="592" t="s">
        <v>228</v>
      </c>
      <c r="B27" s="600">
        <v>147818</v>
      </c>
      <c r="C27" s="601">
        <v>81187</v>
      </c>
      <c r="D27" s="605">
        <v>61862</v>
      </c>
      <c r="E27" s="601">
        <v>4906</v>
      </c>
      <c r="F27" s="601"/>
      <c r="G27" s="601">
        <v>80524</v>
      </c>
      <c r="H27" s="605">
        <v>60843</v>
      </c>
      <c r="I27" s="601">
        <v>4871</v>
      </c>
      <c r="J27" s="612"/>
      <c r="K27" s="605">
        <v>663</v>
      </c>
      <c r="L27" s="601">
        <v>1019</v>
      </c>
      <c r="M27" s="619">
        <v>35</v>
      </c>
      <c r="N27" s="620"/>
    </row>
    <row r="28" spans="1:14" s="406" customFormat="1" ht="15" customHeight="1">
      <c r="A28" s="593" t="s">
        <v>367</v>
      </c>
      <c r="B28" s="600">
        <v>148578</v>
      </c>
      <c r="C28" s="601">
        <v>83723</v>
      </c>
      <c r="D28" s="606">
        <v>60456</v>
      </c>
      <c r="E28" s="601">
        <v>4255</v>
      </c>
      <c r="F28" s="601">
        <v>294</v>
      </c>
      <c r="G28" s="601">
        <v>83108</v>
      </c>
      <c r="H28" s="606">
        <v>59477</v>
      </c>
      <c r="I28" s="601">
        <v>4218</v>
      </c>
      <c r="J28" s="612">
        <v>287</v>
      </c>
      <c r="K28" s="606">
        <v>615</v>
      </c>
      <c r="L28" s="601">
        <v>979</v>
      </c>
      <c r="M28" s="600">
        <v>37</v>
      </c>
      <c r="N28" s="620">
        <v>7</v>
      </c>
    </row>
    <row r="29" spans="1:14" s="406" customFormat="1" ht="15" customHeight="1">
      <c r="A29" s="594" t="s">
        <v>529</v>
      </c>
      <c r="B29" s="598">
        <v>148225</v>
      </c>
      <c r="C29" s="598">
        <v>84880</v>
      </c>
      <c r="D29" s="604">
        <v>59669</v>
      </c>
      <c r="E29" s="607">
        <v>2626</v>
      </c>
      <c r="F29" s="613">
        <v>1202</v>
      </c>
      <c r="G29" s="604">
        <v>84384</v>
      </c>
      <c r="H29" s="607">
        <v>58802</v>
      </c>
      <c r="I29" s="604">
        <v>2582</v>
      </c>
      <c r="J29" s="617">
        <v>1193</v>
      </c>
      <c r="K29" s="607">
        <v>496</v>
      </c>
      <c r="L29" s="604">
        <v>867</v>
      </c>
      <c r="M29" s="604">
        <v>44</v>
      </c>
      <c r="N29" s="621">
        <v>9</v>
      </c>
    </row>
    <row r="30" spans="1:14" s="568" customFormat="1" ht="13.5" customHeight="1">
      <c r="A30" s="568" t="s">
        <v>188</v>
      </c>
      <c r="F30" s="614"/>
    </row>
    <row r="31" spans="1:14" s="568" customFormat="1" ht="13.5" customHeight="1">
      <c r="A31" s="566" t="s">
        <v>433</v>
      </c>
      <c r="J31" s="618"/>
    </row>
    <row r="32" spans="1:14" s="568" customFormat="1" ht="13.5" customHeight="1">
      <c r="A32" s="568" t="s">
        <v>106</v>
      </c>
      <c r="J32" s="618"/>
    </row>
    <row r="33" spans="1:10" s="568" customFormat="1" ht="13.5" customHeight="1">
      <c r="A33" s="568" t="s">
        <v>44</v>
      </c>
      <c r="J33" s="618"/>
    </row>
    <row r="34" spans="1:10" s="568" customFormat="1" ht="13.5" customHeight="1">
      <c r="A34" s="566" t="s">
        <v>52</v>
      </c>
      <c r="J34" s="618"/>
    </row>
    <row r="35" spans="1:10" s="568" customFormat="1" ht="13.5" customHeight="1">
      <c r="A35" s="566" t="s">
        <v>510</v>
      </c>
      <c r="J35" s="618"/>
    </row>
    <row r="36" spans="1:10" s="568" customFormat="1" ht="13.5" customHeight="1">
      <c r="A36" s="566" t="s">
        <v>512</v>
      </c>
      <c r="J36" s="618"/>
    </row>
    <row r="37" spans="1:10" s="568" customFormat="1" ht="13.5" customHeight="1">
      <c r="J37" s="618"/>
    </row>
    <row r="38" spans="1:10" s="568" customFormat="1" ht="13.5" customHeight="1">
      <c r="J38" s="618"/>
    </row>
    <row r="39" spans="1:10" s="568" customFormat="1" ht="13.5" customHeight="1">
      <c r="J39" s="618"/>
    </row>
  </sheetData>
  <mergeCells count="26"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  <mergeCell ref="B17:J17"/>
    <mergeCell ref="B18:D18"/>
    <mergeCell ref="E18:G18"/>
    <mergeCell ref="H18:J18"/>
    <mergeCell ref="B24:N24"/>
    <mergeCell ref="B2:F2"/>
    <mergeCell ref="G2:M2"/>
    <mergeCell ref="C3:F3"/>
    <mergeCell ref="B10:J10"/>
    <mergeCell ref="B11:D11"/>
    <mergeCell ref="E11:G11"/>
    <mergeCell ref="H11:J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18</vt:i4>
      </vt:variant>
    </vt:vector>
  </HeadingPairs>
  <TitlesOfParts>
    <vt:vector size="58" baseType="lpstr">
      <vt:lpstr>1</vt:lpstr>
      <vt:lpstr>2</vt:lpstr>
      <vt:lpstr>3</vt:lpstr>
      <vt:lpstr>4(1)</vt:lpstr>
      <vt:lpstr>4(2)</vt:lpstr>
      <vt:lpstr>4(3)</vt:lpstr>
      <vt:lpstr>4(4)</vt:lpstr>
      <vt:lpstr>4(5)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 (2)</vt:lpstr>
      <vt:lpstr>2 (2)</vt:lpstr>
      <vt:lpstr>3 (2)</vt:lpstr>
      <vt:lpstr>4(6)</vt:lpstr>
      <vt:lpstr>4(7)</vt:lpstr>
      <vt:lpstr>4(8)</vt:lpstr>
      <vt:lpstr>4(9)</vt:lpstr>
      <vt:lpstr>4(10)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14 (2)</vt:lpstr>
      <vt:lpstr>15 (2)</vt:lpstr>
      <vt:lpstr>16 (2)</vt:lpstr>
      <vt:lpstr>'1'!Print_Area</vt:lpstr>
      <vt:lpstr>'1 (2)'!Print_Area</vt:lpstr>
      <vt:lpstr>'14'!Print_Area</vt:lpstr>
      <vt:lpstr>'14 (2)'!Print_Area</vt:lpstr>
      <vt:lpstr>'15'!Print_Area</vt:lpstr>
      <vt:lpstr>'15 (2)'!Print_Area</vt:lpstr>
      <vt:lpstr>'16'!Print_Area</vt:lpstr>
      <vt:lpstr>'2'!Print_Area</vt:lpstr>
      <vt:lpstr>'3'!Print_Area</vt:lpstr>
      <vt:lpstr>'3 (2)'!Print_Area</vt:lpstr>
      <vt:lpstr>'4(1)'!Print_Area</vt:lpstr>
      <vt:lpstr>'4(10)'!Print_Area</vt:lpstr>
      <vt:lpstr>'4(5)'!Print_Area</vt:lpstr>
      <vt:lpstr>'4(6)'!Print_Area</vt:lpstr>
      <vt:lpstr>'5'!Print_Area</vt:lpstr>
      <vt:lpstr>'5 (2)'!Print_Area</vt:lpstr>
      <vt:lpstr>'6'!Print_Area</vt:lpstr>
      <vt:lpstr>'6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2019-04-23T10:11:24Z</cp:lastPrinted>
  <dcterms:created xsi:type="dcterms:W3CDTF">2017-10-16T06:32:57Z</dcterms:created>
  <dcterms:modified xsi:type="dcterms:W3CDTF">2024-05-07T08:05:41Z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2024-03-26T01:23:43Z</vt:filetime>
  </property>
</Properties>
</file>