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B00120XSV3\disk1\Kikaku\秋田県勢要覧\R06年版県勢要覧(R0603)\06_最終原稿\01-2_Excel版（修正①）※PDF用シート削除\"/>
    </mc:Choice>
  </mc:AlternateContent>
  <xr:revisionPtr revIDLastSave="0" documentId="13_ncr:1_{64DBD5E2-AEBD-45C7-9613-657DE8D09A68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1" sheetId="2" r:id="rId1"/>
    <sheet name="2" sheetId="21" r:id="rId2"/>
    <sheet name="3" sheetId="4" r:id="rId3"/>
    <sheet name="4" sheetId="5" r:id="rId4"/>
    <sheet name="5" sheetId="6" r:id="rId5"/>
    <sheet name="6" sheetId="7" r:id="rId6"/>
    <sheet name="7" sheetId="8" r:id="rId7"/>
    <sheet name="8" sheetId="17" r:id="rId8"/>
    <sheet name="9" sheetId="18" r:id="rId9"/>
    <sheet name="10" sheetId="11" r:id="rId10"/>
    <sheet name="11" sheetId="12" r:id="rId11"/>
    <sheet name="12" sheetId="13" r:id="rId12"/>
    <sheet name="13" sheetId="20" r:id="rId13"/>
    <sheet name="14" sheetId="19" r:id="rId14"/>
    <sheet name="1 (2)" sheetId="9" state="hidden" r:id="rId15"/>
    <sheet name="2 (2)" sheetId="10" state="hidden" r:id="rId16"/>
    <sheet name="3 (2)" sheetId="14" state="hidden" r:id="rId17"/>
    <sheet name="4 (2)" sheetId="15" state="hidden" r:id="rId18"/>
    <sheet name="5 (2)" sheetId="16" state="hidden" r:id="rId19"/>
    <sheet name="6 (2)" sheetId="22" state="hidden" r:id="rId20"/>
    <sheet name="7 (2)" sheetId="23" state="hidden" r:id="rId21"/>
    <sheet name="8 (2)" sheetId="24" state="hidden" r:id="rId22"/>
    <sheet name="9 (2)" sheetId="25" state="hidden" r:id="rId23"/>
    <sheet name="10 (2)" sheetId="26" state="hidden" r:id="rId24"/>
    <sheet name="11 (2)" sheetId="27" state="hidden" r:id="rId25"/>
    <sheet name="12 (2)" sheetId="28" state="hidden" r:id="rId26"/>
    <sheet name="13 (2)" sheetId="29" state="hidden" r:id="rId27"/>
    <sheet name="14 (2)" sheetId="30" state="hidden" r:id="rId28"/>
  </sheets>
  <definedNames>
    <definedName name="_Key1" localSheetId="9" hidden="1">#REF!</definedName>
    <definedName name="_Key1" localSheetId="23" hidden="1">#REF!</definedName>
    <definedName name="_Key1" localSheetId="10" hidden="1">#REF!</definedName>
    <definedName name="_Key1" localSheetId="24" hidden="1">#REF!</definedName>
    <definedName name="_Key1" localSheetId="1" hidden="1">#REF!</definedName>
    <definedName name="_Key1" localSheetId="15" hidden="1">#REF!</definedName>
    <definedName name="_Key1" localSheetId="2" hidden="1">#REF!</definedName>
    <definedName name="_Key1" localSheetId="16" hidden="1">#REF!</definedName>
    <definedName name="_Key1" localSheetId="3" hidden="1">#REF!</definedName>
    <definedName name="_Key1" localSheetId="17" hidden="1">#REF!</definedName>
    <definedName name="_Key1" localSheetId="5" hidden="1">#REF!</definedName>
    <definedName name="_Key1" localSheetId="19" hidden="1">#REF!</definedName>
    <definedName name="_Key1" localSheetId="6" hidden="1">#REF!</definedName>
    <definedName name="_Key1" localSheetId="20" hidden="1">#REF!</definedName>
    <definedName name="_Key1" hidden="1">#REF!</definedName>
    <definedName name="_Order1" hidden="1">0</definedName>
    <definedName name="_xlnm.Print_Area" localSheetId="10">'11'!$A$1:$F$21</definedName>
    <definedName name="_xlnm.Print_Area" localSheetId="24">'11 (2)'!$A$1:$F$21</definedName>
    <definedName name="_xlnm.Print_Area" localSheetId="13">'14'!$A$1:$G$13</definedName>
    <definedName name="_xlnm.Print_Area" localSheetId="27">'14 (2)'!$A$1:$G$13</definedName>
    <definedName name="_xlnm.Print_Area" localSheetId="1">'2'!$A$1:$H$34</definedName>
    <definedName name="_xlnm.Print_Area" localSheetId="15">'2 (2)'!$A$1:$H$34</definedName>
    <definedName name="_xlnm.Print_Area" localSheetId="2">'3'!$A$1:$I$225</definedName>
    <definedName name="_xlnm.Print_Area" localSheetId="3">'4'!$A$1:$K$25</definedName>
    <definedName name="_xlnm.Print_Area" localSheetId="17">'4 (2)'!$A$1:$K$25</definedName>
    <definedName name="_xlnm.Print_Area" localSheetId="4">'5'!$A$1:$H$14</definedName>
    <definedName name="_xlnm.Print_Area" localSheetId="18">'5 (2)'!$A$1:$H$14</definedName>
    <definedName name="_xlnm.Print_Area" localSheetId="6">'7'!$A$1:$C$11</definedName>
    <definedName name="_xlnm.Print_Area" localSheetId="20">'7 (2)'!$A$1:$C$11</definedName>
    <definedName name="_xlnm.Print_Titles" localSheetId="3">'4'!$A:$A,'4'!$16:$16</definedName>
    <definedName name="_xlnm.Print_Titles" localSheetId="17">'4 (2)'!$A:$A,'4 (2)'!$16:$16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0" l="1"/>
  <c r="G5" i="30"/>
  <c r="E76" i="27"/>
  <c r="D76" i="27"/>
  <c r="C76" i="27"/>
  <c r="B76" i="27"/>
  <c r="E75" i="27"/>
  <c r="D75" i="27"/>
  <c r="C75" i="27"/>
  <c r="B75" i="27"/>
  <c r="E74" i="27"/>
  <c r="D74" i="27"/>
  <c r="C74" i="27"/>
  <c r="B74" i="27"/>
  <c r="E73" i="27"/>
  <c r="D73" i="27"/>
  <c r="C73" i="27"/>
  <c r="B73" i="27"/>
  <c r="E72" i="27"/>
  <c r="D72" i="27"/>
  <c r="C72" i="27"/>
  <c r="B72" i="27"/>
  <c r="E71" i="27"/>
  <c r="D71" i="27"/>
  <c r="C71" i="27"/>
  <c r="B71" i="27"/>
  <c r="E70" i="27"/>
  <c r="D70" i="27"/>
  <c r="C70" i="27"/>
  <c r="B70" i="27"/>
  <c r="E69" i="27"/>
  <c r="D69" i="27"/>
  <c r="C69" i="27"/>
  <c r="B69" i="27"/>
  <c r="E68" i="27"/>
  <c r="D68" i="27"/>
  <c r="C68" i="27"/>
  <c r="B68" i="27"/>
  <c r="E67" i="27"/>
  <c r="E77" i="27" s="1"/>
  <c r="D67" i="27"/>
  <c r="D77" i="27" s="1"/>
  <c r="C67" i="27"/>
  <c r="C77" i="27" s="1"/>
  <c r="B67" i="27"/>
  <c r="B77" i="27" s="1"/>
  <c r="I63" i="27"/>
  <c r="H63" i="27"/>
  <c r="G63" i="27"/>
  <c r="F63" i="27"/>
  <c r="E63" i="27"/>
  <c r="D63" i="27"/>
  <c r="C63" i="27"/>
  <c r="B63" i="27"/>
  <c r="E49" i="27"/>
  <c r="D49" i="27"/>
  <c r="C49" i="27"/>
  <c r="B49" i="27"/>
  <c r="I48" i="27"/>
  <c r="H48" i="27"/>
  <c r="G48" i="27"/>
  <c r="F48" i="27"/>
  <c r="I47" i="27"/>
  <c r="H47" i="27"/>
  <c r="E17" i="27" s="1"/>
  <c r="G47" i="27"/>
  <c r="F47" i="27"/>
  <c r="I46" i="27"/>
  <c r="F16" i="27" s="1"/>
  <c r="H46" i="27"/>
  <c r="G46" i="27"/>
  <c r="F46" i="27"/>
  <c r="I45" i="27"/>
  <c r="H45" i="27"/>
  <c r="G45" i="27"/>
  <c r="F45" i="27"/>
  <c r="I44" i="27"/>
  <c r="H44" i="27"/>
  <c r="G44" i="27"/>
  <c r="F44" i="27"/>
  <c r="I43" i="27"/>
  <c r="H43" i="27"/>
  <c r="E13" i="27" s="1"/>
  <c r="E8" i="27" s="1"/>
  <c r="G43" i="27"/>
  <c r="F43" i="27"/>
  <c r="I42" i="27"/>
  <c r="F12" i="27" s="1"/>
  <c r="H42" i="27"/>
  <c r="G42" i="27"/>
  <c r="F42" i="27"/>
  <c r="I41" i="27"/>
  <c r="H41" i="27"/>
  <c r="G41" i="27"/>
  <c r="F41" i="27"/>
  <c r="I40" i="27"/>
  <c r="H40" i="27"/>
  <c r="G40" i="27"/>
  <c r="F40" i="27"/>
  <c r="I39" i="27"/>
  <c r="I49" i="27" s="1"/>
  <c r="H39" i="27"/>
  <c r="H49" i="27" s="1"/>
  <c r="G39" i="27"/>
  <c r="G49" i="27" s="1"/>
  <c r="F39" i="27"/>
  <c r="F49" i="27" s="1"/>
  <c r="I35" i="27"/>
  <c r="H35" i="27"/>
  <c r="G35" i="27"/>
  <c r="F35" i="27"/>
  <c r="E35" i="27"/>
  <c r="D35" i="27"/>
  <c r="C35" i="27"/>
  <c r="B35" i="27"/>
  <c r="F18" i="27"/>
  <c r="E18" i="27"/>
  <c r="D18" i="27"/>
  <c r="C18" i="27"/>
  <c r="B18" i="27"/>
  <c r="F17" i="27"/>
  <c r="D17" i="27"/>
  <c r="C17" i="27"/>
  <c r="B17" i="27"/>
  <c r="E16" i="27"/>
  <c r="D16" i="27"/>
  <c r="C16" i="27"/>
  <c r="B16" i="27"/>
  <c r="F15" i="27"/>
  <c r="E15" i="27"/>
  <c r="D15" i="27"/>
  <c r="C15" i="27"/>
  <c r="B15" i="27"/>
  <c r="F14" i="27"/>
  <c r="E14" i="27"/>
  <c r="D14" i="27"/>
  <c r="C14" i="27"/>
  <c r="B14" i="27"/>
  <c r="F13" i="27"/>
  <c r="D13" i="27"/>
  <c r="C13" i="27"/>
  <c r="B13" i="27"/>
  <c r="E12" i="27"/>
  <c r="D12" i="27"/>
  <c r="C12" i="27"/>
  <c r="B12" i="27"/>
  <c r="F11" i="27"/>
  <c r="E11" i="27"/>
  <c r="D11" i="27"/>
  <c r="C11" i="27"/>
  <c r="B11" i="27"/>
  <c r="F10" i="27"/>
  <c r="E10" i="27"/>
  <c r="D10" i="27"/>
  <c r="C10" i="27"/>
  <c r="B10" i="27"/>
  <c r="F9" i="27"/>
  <c r="F8" i="27" s="1"/>
  <c r="E9" i="27"/>
  <c r="D9" i="27"/>
  <c r="D8" i="27" s="1"/>
  <c r="C9" i="27"/>
  <c r="B9" i="27"/>
  <c r="B8" i="27" s="1"/>
  <c r="C8" i="27"/>
  <c r="R31" i="26"/>
  <c r="P31" i="26"/>
  <c r="S26" i="26"/>
  <c r="Q26" i="26"/>
  <c r="K25" i="26"/>
  <c r="J25" i="26"/>
  <c r="I25" i="26"/>
  <c r="H25" i="26"/>
  <c r="K24" i="26"/>
  <c r="J24" i="26"/>
  <c r="I24" i="26"/>
  <c r="H24" i="26"/>
  <c r="K23" i="26"/>
  <c r="J23" i="26"/>
  <c r="I23" i="26"/>
  <c r="H23" i="26"/>
  <c r="K22" i="26"/>
  <c r="J22" i="26"/>
  <c r="I22" i="26"/>
  <c r="H22" i="26"/>
  <c r="S21" i="26"/>
  <c r="Q21" i="26"/>
  <c r="I21" i="26" s="1"/>
  <c r="I4" i="26" s="1"/>
  <c r="K21" i="26"/>
  <c r="J21" i="26"/>
  <c r="H21" i="26"/>
  <c r="K20" i="26"/>
  <c r="J20" i="26"/>
  <c r="I20" i="26"/>
  <c r="H20" i="26"/>
  <c r="K19" i="26"/>
  <c r="J19" i="26"/>
  <c r="I19" i="26"/>
  <c r="H19" i="26"/>
  <c r="K18" i="26"/>
  <c r="J18" i="26"/>
  <c r="I18" i="26"/>
  <c r="H18" i="26"/>
  <c r="K17" i="26"/>
  <c r="J17" i="26"/>
  <c r="I17" i="26"/>
  <c r="H17" i="26"/>
  <c r="S16" i="26"/>
  <c r="Q16" i="26"/>
  <c r="K16" i="26"/>
  <c r="J16" i="26"/>
  <c r="I16" i="26"/>
  <c r="H16" i="26"/>
  <c r="K15" i="26"/>
  <c r="J15" i="26"/>
  <c r="I15" i="26"/>
  <c r="H15" i="26"/>
  <c r="K14" i="26"/>
  <c r="J14" i="26"/>
  <c r="I14" i="26"/>
  <c r="H14" i="26"/>
  <c r="K13" i="26"/>
  <c r="J13" i="26"/>
  <c r="I13" i="26"/>
  <c r="H13" i="26"/>
  <c r="K12" i="26"/>
  <c r="J12" i="26"/>
  <c r="I12" i="26"/>
  <c r="H12" i="26"/>
  <c r="S11" i="26"/>
  <c r="Q11" i="26"/>
  <c r="K11" i="26"/>
  <c r="J11" i="26"/>
  <c r="I11" i="26"/>
  <c r="H11" i="26"/>
  <c r="K10" i="26"/>
  <c r="J10" i="26"/>
  <c r="I10" i="26"/>
  <c r="H10" i="26"/>
  <c r="K9" i="26"/>
  <c r="J9" i="26"/>
  <c r="I9" i="26"/>
  <c r="H9" i="26"/>
  <c r="K8" i="26"/>
  <c r="J8" i="26"/>
  <c r="I8" i="26"/>
  <c r="H8" i="26"/>
  <c r="K7" i="26"/>
  <c r="J7" i="26"/>
  <c r="I7" i="26"/>
  <c r="H7" i="26"/>
  <c r="K6" i="26"/>
  <c r="J6" i="26"/>
  <c r="I6" i="26"/>
  <c r="H6" i="26"/>
  <c r="S5" i="26"/>
  <c r="S31" i="26" s="1"/>
  <c r="Q5" i="26"/>
  <c r="Q31" i="26" s="1"/>
  <c r="J5" i="26"/>
  <c r="I5" i="26"/>
  <c r="H5" i="26"/>
  <c r="J4" i="26"/>
  <c r="H4" i="26"/>
  <c r="B8" i="22"/>
  <c r="G3" i="16"/>
  <c r="F3" i="16"/>
  <c r="E3" i="16"/>
  <c r="D3" i="16"/>
  <c r="C3" i="16"/>
  <c r="I25" i="9"/>
  <c r="H25" i="9"/>
  <c r="H15" i="9"/>
  <c r="I13" i="9"/>
  <c r="I15" i="9" s="1"/>
  <c r="I17" i="9" s="1"/>
  <c r="I27" i="9" s="1"/>
  <c r="I12" i="9"/>
  <c r="H12" i="9"/>
  <c r="I9" i="9"/>
  <c r="H9" i="9"/>
  <c r="I6" i="9"/>
  <c r="H6" i="9"/>
  <c r="H17" i="9" s="1"/>
  <c r="H27" i="9" s="1"/>
  <c r="G6" i="19"/>
  <c r="G5" i="19"/>
  <c r="E76" i="12"/>
  <c r="D76" i="12"/>
  <c r="C76" i="12"/>
  <c r="B76" i="12"/>
  <c r="E75" i="12"/>
  <c r="D75" i="12"/>
  <c r="C75" i="12"/>
  <c r="B75" i="12"/>
  <c r="E74" i="12"/>
  <c r="D74" i="12"/>
  <c r="C74" i="12"/>
  <c r="B74" i="12"/>
  <c r="E73" i="12"/>
  <c r="D73" i="12"/>
  <c r="C73" i="12"/>
  <c r="B73" i="12"/>
  <c r="E72" i="12"/>
  <c r="D72" i="12"/>
  <c r="C72" i="12"/>
  <c r="B72" i="12"/>
  <c r="E71" i="12"/>
  <c r="D71" i="12"/>
  <c r="C71" i="12"/>
  <c r="B71" i="12"/>
  <c r="E70" i="12"/>
  <c r="D70" i="12"/>
  <c r="C70" i="12"/>
  <c r="B70" i="12"/>
  <c r="E69" i="12"/>
  <c r="D69" i="12"/>
  <c r="C69" i="12"/>
  <c r="B69" i="12"/>
  <c r="E68" i="12"/>
  <c r="D68" i="12"/>
  <c r="C68" i="12"/>
  <c r="B68" i="12"/>
  <c r="E67" i="12"/>
  <c r="E77" i="12" s="1"/>
  <c r="D67" i="12"/>
  <c r="D77" i="12" s="1"/>
  <c r="C67" i="12"/>
  <c r="C77" i="12" s="1"/>
  <c r="B67" i="12"/>
  <c r="B77" i="12" s="1"/>
  <c r="I63" i="12"/>
  <c r="H63" i="12"/>
  <c r="G63" i="12"/>
  <c r="F63" i="12"/>
  <c r="E63" i="12"/>
  <c r="D63" i="12"/>
  <c r="C63" i="12"/>
  <c r="B63" i="12"/>
  <c r="E49" i="12"/>
  <c r="D49" i="12"/>
  <c r="C49" i="12"/>
  <c r="B49" i="12"/>
  <c r="I48" i="12"/>
  <c r="H48" i="12"/>
  <c r="G48" i="12"/>
  <c r="F48" i="12"/>
  <c r="I47" i="12"/>
  <c r="H47" i="12"/>
  <c r="G47" i="12"/>
  <c r="F47" i="12"/>
  <c r="I46" i="12"/>
  <c r="H46" i="12"/>
  <c r="G46" i="12"/>
  <c r="F46" i="12"/>
  <c r="I45" i="12"/>
  <c r="H45" i="12"/>
  <c r="G45" i="12"/>
  <c r="F45" i="12"/>
  <c r="I44" i="12"/>
  <c r="H44" i="12"/>
  <c r="G44" i="12"/>
  <c r="F44" i="12"/>
  <c r="I43" i="12"/>
  <c r="H43" i="12"/>
  <c r="G43" i="12"/>
  <c r="F43" i="12"/>
  <c r="I42" i="12"/>
  <c r="H42" i="12"/>
  <c r="G42" i="12"/>
  <c r="F42" i="12"/>
  <c r="I41" i="12"/>
  <c r="H41" i="12"/>
  <c r="G41" i="12"/>
  <c r="F41" i="12"/>
  <c r="I40" i="12"/>
  <c r="H40" i="12"/>
  <c r="G40" i="12"/>
  <c r="F40" i="12"/>
  <c r="I39" i="12"/>
  <c r="I49" i="12" s="1"/>
  <c r="H39" i="12"/>
  <c r="H49" i="12" s="1"/>
  <c r="G39" i="12"/>
  <c r="G49" i="12" s="1"/>
  <c r="F39" i="12"/>
  <c r="F49" i="12" s="1"/>
  <c r="I35" i="12"/>
  <c r="H35" i="12"/>
  <c r="G35" i="12"/>
  <c r="F35" i="12"/>
  <c r="E35" i="12"/>
  <c r="D35" i="12"/>
  <c r="C35" i="12"/>
  <c r="B35" i="12"/>
  <c r="R31" i="11"/>
  <c r="P31" i="11"/>
  <c r="S26" i="11"/>
  <c r="Q26" i="11"/>
  <c r="S21" i="11"/>
  <c r="Q21" i="11"/>
  <c r="S16" i="11"/>
  <c r="Q16" i="11"/>
  <c r="S11" i="11"/>
  <c r="Q11" i="11"/>
  <c r="S5" i="11"/>
  <c r="S31" i="11" s="1"/>
  <c r="Q5" i="11"/>
  <c r="Q31" i="11" s="1"/>
  <c r="B8" i="7"/>
  <c r="G3" i="6"/>
  <c r="F3" i="6"/>
  <c r="E3" i="6"/>
  <c r="D3" i="6"/>
  <c r="C3" i="6"/>
  <c r="AG137" i="4"/>
  <c r="AI137" i="4" s="1"/>
  <c r="AF137" i="4"/>
  <c r="AE137" i="4"/>
  <c r="AD137" i="4"/>
  <c r="AH137" i="4" s="1"/>
  <c r="AA137" i="4"/>
  <c r="AC137" i="4" s="1"/>
  <c r="Z137" i="4"/>
  <c r="Y137" i="4"/>
  <c r="AB137" i="4" s="1"/>
  <c r="X137" i="4"/>
  <c r="T137" i="4"/>
  <c r="V137" i="4" s="1"/>
  <c r="S137" i="4"/>
  <c r="R137" i="4"/>
  <c r="Q137" i="4"/>
  <c r="U137" i="4" s="1"/>
  <c r="N137" i="4"/>
  <c r="P137" i="4" s="1"/>
  <c r="M137" i="4"/>
  <c r="L137" i="4"/>
  <c r="O137" i="4" s="1"/>
  <c r="K137" i="4"/>
  <c r="AG38" i="4"/>
  <c r="AI38" i="4" s="1"/>
  <c r="AF38" i="4"/>
  <c r="AE38" i="4"/>
  <c r="AH38" i="4" s="1"/>
  <c r="AD38" i="4"/>
  <c r="AA38" i="4"/>
  <c r="AC38" i="4" s="1"/>
  <c r="Z38" i="4"/>
  <c r="Y38" i="4"/>
  <c r="AB38" i="4" s="1"/>
  <c r="X38" i="4"/>
  <c r="T38" i="4"/>
  <c r="V38" i="4" s="1"/>
  <c r="S38" i="4"/>
  <c r="R38" i="4"/>
  <c r="Q38" i="4"/>
  <c r="U38" i="4" s="1"/>
  <c r="N38" i="4"/>
  <c r="P38" i="4" s="1"/>
  <c r="M38" i="4"/>
  <c r="L38" i="4"/>
  <c r="O38" i="4" s="1"/>
  <c r="K38" i="4"/>
  <c r="I25" i="2"/>
  <c r="I15" i="2"/>
  <c r="I12" i="2"/>
  <c r="I9" i="2"/>
  <c r="I6" i="2"/>
  <c r="I17" i="2" s="1"/>
  <c r="I27" i="2" s="1"/>
  <c r="K5" i="26" l="1"/>
  <c r="K4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政広</author>
  </authors>
  <commentList>
    <comment ref="G8" authorId="0" shapeId="0" xr:uid="{00000000-0006-0000-1600-000001000000}">
      <text>
        <r>
          <rPr>
            <sz val="11"/>
            <color theme="1"/>
            <rFont val="ＭＳ Ｐゴシック"/>
            <family val="3"/>
            <charset val="128"/>
          </rPr>
          <t>１月末公表予定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政広</author>
  </authors>
  <commentList>
    <comment ref="I8" authorId="0" shapeId="0" xr:uid="{00000000-0006-0000-1700-000001000000}">
      <text>
        <r>
          <rPr>
            <sz val="11"/>
            <color theme="1"/>
            <rFont val="ＭＳ Ｐゴシック"/>
            <family val="3"/>
            <charset val="128"/>
          </rPr>
          <t>１月末公表予定</t>
        </r>
      </text>
    </comment>
  </commentList>
</comments>
</file>

<file path=xl/sharedStrings.xml><?xml version="1.0" encoding="utf-8"?>
<sst xmlns="http://schemas.openxmlformats.org/spreadsheetml/2006/main" count="2307" uniqueCount="343">
  <si>
    <r>
      <t>平成30年</t>
    </r>
    <r>
      <rPr>
        <sz val="11"/>
        <color rgb="FFFF0000"/>
        <rFont val="ＭＳ ゴシック"/>
        <family val="3"/>
        <charset val="128"/>
      </rPr>
      <t>度</t>
    </r>
    <rPh sb="0" eb="2">
      <t>ヘイセイ</t>
    </rPh>
    <rPh sb="4" eb="5">
      <t>ネン</t>
    </rPh>
    <rPh sb="5" eb="6">
      <t>ド</t>
    </rPh>
    <phoneticPr fontId="26"/>
  </si>
  <si>
    <t>普通車</t>
    <rPh sb="0" eb="3">
      <t>フツウシャ</t>
    </rPh>
    <phoneticPr fontId="26"/>
  </si>
  <si>
    <t>　　なったため、この契約数は除かれている。</t>
    <rPh sb="10" eb="13">
      <t>ケイヤクスウ</t>
    </rPh>
    <phoneticPr fontId="5"/>
  </si>
  <si>
    <t>横手</t>
    <rPh sb="0" eb="2">
      <t>ヨコテ</t>
    </rPh>
    <phoneticPr fontId="26"/>
  </si>
  <si>
    <t>名古屋（中部国際空港）→秋田</t>
    <rPh sb="0" eb="3">
      <t>ナゴヤ</t>
    </rPh>
    <rPh sb="4" eb="6">
      <t>チュウブ</t>
    </rPh>
    <rPh sb="6" eb="8">
      <t>コクサイ</t>
    </rPh>
    <rPh sb="8" eb="10">
      <t>クウコウ</t>
    </rPh>
    <phoneticPr fontId="27"/>
  </si>
  <si>
    <t>被けん引車</t>
    <rPh sb="0" eb="1">
      <t>ヒ</t>
    </rPh>
    <rPh sb="3" eb="5">
      <t>インシャ</t>
    </rPh>
    <phoneticPr fontId="26"/>
  </si>
  <si>
    <r>
      <t>　 　 総務省「住民基本台帳に基づく人口、人口動態及び世帯数</t>
    </r>
    <r>
      <rPr>
        <sz val="10"/>
        <color theme="1"/>
        <rFont val="ＭＳ ゴシック"/>
        <family val="3"/>
        <charset val="128"/>
      </rPr>
      <t>」</t>
    </r>
    <rPh sb="4" eb="7">
      <t>ソウムショウ</t>
    </rPh>
    <rPh sb="8" eb="10">
      <t>ジュウミン</t>
    </rPh>
    <rPh sb="10" eb="12">
      <t>キホン</t>
    </rPh>
    <rPh sb="12" eb="14">
      <t>ダイチョウ</t>
    </rPh>
    <rPh sb="15" eb="16">
      <t>モト</t>
    </rPh>
    <rPh sb="18" eb="20">
      <t>ジンコウ</t>
    </rPh>
    <rPh sb="21" eb="23">
      <t>ジンコウ</t>
    </rPh>
    <rPh sb="23" eb="25">
      <t>ドウタイ</t>
    </rPh>
    <rPh sb="25" eb="26">
      <t>オヨ</t>
    </rPh>
    <rPh sb="27" eb="30">
      <t>セタイスウ</t>
    </rPh>
    <phoneticPr fontId="5"/>
  </si>
  <si>
    <t>秋田内陸線</t>
  </si>
  <si>
    <t>小型車</t>
    <rPh sb="0" eb="3">
      <t>コガタシャ</t>
    </rPh>
    <phoneticPr fontId="26"/>
  </si>
  <si>
    <t>注 就航会社については、グループ会社を含む。</t>
    <rPh sb="0" eb="1">
      <t>チュウ</t>
    </rPh>
    <rPh sb="2" eb="4">
      <t>シュウコウ</t>
    </rPh>
    <rPh sb="4" eb="6">
      <t>ガイシャ</t>
    </rPh>
    <rPh sb="16" eb="18">
      <t>カイシャ</t>
    </rPh>
    <rPh sb="19" eb="20">
      <t>フク</t>
    </rPh>
    <phoneticPr fontId="5"/>
  </si>
  <si>
    <t>総     　数</t>
  </si>
  <si>
    <t>札幌（新千歳空港）→秋田</t>
    <rPh sb="0" eb="2">
      <t>サッポロ</t>
    </rPh>
    <rPh sb="3" eb="4">
      <t>シン</t>
    </rPh>
    <rPh sb="4" eb="6">
      <t>チトセ</t>
    </rPh>
    <rPh sb="6" eb="8">
      <t>クウコウ</t>
    </rPh>
    <phoneticPr fontId="27"/>
  </si>
  <si>
    <t>平成28年</t>
    <rPh sb="0" eb="2">
      <t>ヘイセイ</t>
    </rPh>
    <rPh sb="4" eb="5">
      <t>ネン</t>
    </rPh>
    <phoneticPr fontId="26"/>
  </si>
  <si>
    <t>西仙北スマート</t>
    <rPh sb="0" eb="3">
      <t>ニシセンボク</t>
    </rPh>
    <phoneticPr fontId="26"/>
  </si>
  <si>
    <t>東京（羽田空港）→秋田</t>
    <rPh sb="3" eb="5">
      <t>ハネダ</t>
    </rPh>
    <rPh sb="5" eb="7">
      <t>クウコウ</t>
    </rPh>
    <phoneticPr fontId="27"/>
  </si>
  <si>
    <t>全日空</t>
    <rPh sb="1" eb="2">
      <t>ニチ</t>
    </rPh>
    <rPh sb="2" eb="3">
      <t>ソラ</t>
    </rPh>
    <phoneticPr fontId="27"/>
  </si>
  <si>
    <t>軽自動車</t>
    <rPh sb="0" eb="4">
      <t>ケイジドウシャ</t>
    </rPh>
    <phoneticPr fontId="26"/>
  </si>
  <si>
    <t>商</t>
    <rPh sb="0" eb="1">
      <t>ショウ</t>
    </rPh>
    <phoneticPr fontId="26"/>
  </si>
  <si>
    <t>琴丘森岳本線</t>
    <rPh sb="0" eb="2">
      <t>コトオカ</t>
    </rPh>
    <rPh sb="2" eb="4">
      <t>モリタケ</t>
    </rPh>
    <rPh sb="4" eb="6">
      <t>ホンセン</t>
    </rPh>
    <phoneticPr fontId="26"/>
  </si>
  <si>
    <t>平成29年度</t>
    <rPh sb="0" eb="2">
      <t>ヘイセイ</t>
    </rPh>
    <rPh sb="4" eb="6">
      <t>ネンド</t>
    </rPh>
    <phoneticPr fontId="26"/>
  </si>
  <si>
    <t>昭和男鹿半島</t>
    <rPh sb="0" eb="2">
      <t>ショウワ</t>
    </rPh>
    <rPh sb="2" eb="4">
      <t>オガ</t>
    </rPh>
    <rPh sb="4" eb="6">
      <t>ハントウ</t>
    </rPh>
    <phoneticPr fontId="26"/>
  </si>
  <si>
    <t>　　　音声通信利用状況」</t>
  </si>
  <si>
    <t>平成30年度</t>
    <rPh sb="0" eb="2">
      <t>ヘイセイ</t>
    </rPh>
    <rPh sb="4" eb="6">
      <t>ネンド</t>
    </rPh>
    <phoneticPr fontId="26"/>
  </si>
  <si>
    <t>秋田中央</t>
    <rPh sb="0" eb="2">
      <t>アキタ</t>
    </rPh>
    <rPh sb="2" eb="4">
      <t>チュウオウ</t>
    </rPh>
    <phoneticPr fontId="26"/>
  </si>
  <si>
    <r>
      <t xml:space="preserve">特殊車
</t>
    </r>
    <r>
      <rPr>
        <sz val="8"/>
        <rFont val="ＭＳ ゴシック"/>
        <family val="3"/>
        <charset val="128"/>
      </rPr>
      <t>（普通・小型）</t>
    </r>
    <rPh sb="0" eb="3">
      <t>トクシュシャ</t>
    </rPh>
    <rPh sb="5" eb="7">
      <t>フツウ</t>
    </rPh>
    <rPh sb="8" eb="10">
      <t>コガタ</t>
    </rPh>
    <phoneticPr fontId="26"/>
  </si>
  <si>
    <t>秋田南</t>
    <rPh sb="0" eb="2">
      <t>アキタ</t>
    </rPh>
    <rPh sb="2" eb="3">
      <t>ミナミ</t>
    </rPh>
    <phoneticPr fontId="26"/>
  </si>
  <si>
    <r>
      <t xml:space="preserve">特殊車
</t>
    </r>
    <r>
      <rPr>
        <sz val="8"/>
        <color theme="1"/>
        <rFont val="ＭＳ ゴシック"/>
        <family val="3"/>
        <charset val="128"/>
      </rPr>
      <t>（普通・小型）</t>
    </r>
    <rPh sb="0" eb="3">
      <t>トクシュシャ</t>
    </rPh>
    <rPh sb="5" eb="7">
      <t>フツウ</t>
    </rPh>
    <rPh sb="8" eb="10">
      <t>コガタ</t>
    </rPh>
    <phoneticPr fontId="26"/>
  </si>
  <si>
    <t>花 輪 線</t>
  </si>
  <si>
    <t>大韓航空</t>
    <rPh sb="0" eb="1">
      <t>ダイ</t>
    </rPh>
    <rPh sb="1" eb="2">
      <t>カン</t>
    </rPh>
    <rPh sb="2" eb="3">
      <t>コウ</t>
    </rPh>
    <rPh sb="3" eb="4">
      <t>ソラ</t>
    </rPh>
    <phoneticPr fontId="27"/>
  </si>
  <si>
    <t>（各年度末）</t>
    <rPh sb="1" eb="2">
      <t>カク</t>
    </rPh>
    <rPh sb="2" eb="3">
      <t>ネン</t>
    </rPh>
    <rPh sb="3" eb="4">
      <t>ド</t>
    </rPh>
    <rPh sb="4" eb="5">
      <t>スエ</t>
    </rPh>
    <phoneticPr fontId="5"/>
  </si>
  <si>
    <t>軽二輪車</t>
    <rPh sb="0" eb="3">
      <t>ケイニリン</t>
    </rPh>
    <rPh sb="3" eb="4">
      <t>シャ</t>
    </rPh>
    <phoneticPr fontId="26"/>
  </si>
  <si>
    <t>12-2 高速道路の利用状況(出入交通量)</t>
    <rPh sb="15" eb="16">
      <t>デ</t>
    </rPh>
    <rPh sb="16" eb="17">
      <t>イリ</t>
    </rPh>
    <rPh sb="17" eb="18">
      <t>コウ</t>
    </rPh>
    <rPh sb="18" eb="19">
      <t>ツウ</t>
    </rPh>
    <rPh sb="19" eb="20">
      <t>リョウ</t>
    </rPh>
    <phoneticPr fontId="26"/>
  </si>
  <si>
    <t>輸　　出</t>
  </si>
  <si>
    <t>区　  　間</t>
    <rPh sb="5" eb="6">
      <t>アイダ</t>
    </rPh>
    <phoneticPr fontId="26"/>
  </si>
  <si>
    <t>秋田自動車道</t>
  </si>
  <si>
    <t>特殊用途用</t>
    <rPh sb="0" eb="2">
      <t>トクシュ</t>
    </rPh>
    <rPh sb="2" eb="4">
      <t>ヨウト</t>
    </rPh>
    <rPh sb="4" eb="5">
      <t>ヨウ</t>
    </rPh>
    <phoneticPr fontId="26"/>
  </si>
  <si>
    <t>利用</t>
  </si>
  <si>
    <t>貨物（ｔ）</t>
  </si>
  <si>
    <t>湯田</t>
    <rPh sb="0" eb="2">
      <t>ユダ</t>
    </rPh>
    <phoneticPr fontId="26"/>
  </si>
  <si>
    <t>令和元年</t>
    <rPh sb="0" eb="3">
      <t>レイワガン</t>
    </rPh>
    <phoneticPr fontId="5"/>
  </si>
  <si>
    <t>大曲</t>
    <rPh sb="0" eb="2">
      <t>オオマガリ</t>
    </rPh>
    <phoneticPr fontId="26"/>
  </si>
  <si>
    <t>協和</t>
    <rPh sb="0" eb="2">
      <t>キョウワ</t>
    </rPh>
    <phoneticPr fontId="26"/>
  </si>
  <si>
    <t>東北縦貫自動車道</t>
    <rPh sb="2" eb="4">
      <t>ジュウカン</t>
    </rPh>
    <phoneticPr fontId="26"/>
  </si>
  <si>
    <t>車両数</t>
  </si>
  <si>
    <t>秋田北</t>
    <rPh sb="0" eb="2">
      <t>アキタ</t>
    </rPh>
    <rPh sb="2" eb="3">
      <t>キタ</t>
    </rPh>
    <phoneticPr fontId="26"/>
  </si>
  <si>
    <t>5月</t>
  </si>
  <si>
    <t>郵便（ｔ）</t>
  </si>
  <si>
    <t>五城目八郎潟</t>
    <rPh sb="0" eb="3">
      <t>ゴジョウメ</t>
    </rPh>
    <rPh sb="3" eb="6">
      <t>ハチロウガタ</t>
    </rPh>
    <phoneticPr fontId="26"/>
  </si>
  <si>
    <t>利　用</t>
  </si>
  <si>
    <t>鹿角八幡平</t>
    <rPh sb="0" eb="2">
      <t>カヅノ</t>
    </rPh>
    <rPh sb="2" eb="5">
      <t>ハチマンタイ</t>
    </rPh>
    <phoneticPr fontId="26"/>
  </si>
  <si>
    <t>男 鹿 線</t>
  </si>
  <si>
    <t>特　　殊　　品</t>
  </si>
  <si>
    <t>十和田</t>
    <rPh sb="0" eb="3">
      <t>トワダ</t>
    </rPh>
    <phoneticPr fontId="26"/>
  </si>
  <si>
    <t>区  間</t>
  </si>
  <si>
    <t>平成29年</t>
    <rPh sb="0" eb="2">
      <t>ヘイセイ</t>
    </rPh>
    <rPh sb="4" eb="5">
      <t>ネン</t>
    </rPh>
    <phoneticPr fontId="27"/>
  </si>
  <si>
    <t>小坂</t>
    <rPh sb="0" eb="2">
      <t>コサカ</t>
    </rPh>
    <phoneticPr fontId="26"/>
  </si>
  <si>
    <t>碇ヶ関</t>
    <rPh sb="0" eb="3">
      <t>イカリガセキ</t>
    </rPh>
    <phoneticPr fontId="26"/>
  </si>
  <si>
    <t>12-6 鉄道の輸送状況</t>
  </si>
  <si>
    <t>秋田→大阪（伊丹空港）</t>
    <rPh sb="3" eb="4">
      <t>ダイ</t>
    </rPh>
    <rPh sb="4" eb="5">
      <t>サカ</t>
    </rPh>
    <rPh sb="6" eb="8">
      <t>イタミ</t>
    </rPh>
    <rPh sb="8" eb="10">
      <t>クウコウ</t>
    </rPh>
    <phoneticPr fontId="27"/>
  </si>
  <si>
    <t>秋田空港本線</t>
    <rPh sb="0" eb="2">
      <t>アキタ</t>
    </rPh>
    <rPh sb="2" eb="4">
      <t>クウコウ</t>
    </rPh>
    <rPh sb="4" eb="6">
      <t>ホンセン</t>
    </rPh>
    <phoneticPr fontId="26"/>
  </si>
  <si>
    <t>資料：</t>
  </si>
  <si>
    <t>日本海東北自動車道</t>
    <rPh sb="0" eb="3">
      <t>ニホンカイ</t>
    </rPh>
    <rPh sb="3" eb="5">
      <t>トウホク</t>
    </rPh>
    <rPh sb="5" eb="8">
      <t>ジドウシャ</t>
    </rPh>
    <rPh sb="8" eb="9">
      <t>ドウ</t>
    </rPh>
    <phoneticPr fontId="26"/>
  </si>
  <si>
    <t>秋田空港</t>
    <rPh sb="0" eb="2">
      <t>アキタ</t>
    </rPh>
    <rPh sb="2" eb="4">
      <t>クウコウ</t>
    </rPh>
    <phoneticPr fontId="26"/>
  </si>
  <si>
    <t>琴丘能代道路</t>
    <rPh sb="0" eb="2">
      <t>コトオカ</t>
    </rPh>
    <rPh sb="2" eb="4">
      <t>ノシロ</t>
    </rPh>
    <rPh sb="4" eb="6">
      <t>ドウロ</t>
    </rPh>
    <phoneticPr fontId="26"/>
  </si>
  <si>
    <t>資料：総務省東北総合通信局「東北におけるブロードバンドサービスの普及状況」</t>
    <rPh sb="0" eb="2">
      <t>シリョウ</t>
    </rPh>
    <rPh sb="3" eb="6">
      <t>ソウムショウ</t>
    </rPh>
    <rPh sb="6" eb="8">
      <t>トウホク</t>
    </rPh>
    <rPh sb="8" eb="10">
      <t>ソウゴウ</t>
    </rPh>
    <rPh sb="10" eb="13">
      <t>ツウシンキョク</t>
    </rPh>
    <rPh sb="14" eb="16">
      <t>トウホク</t>
    </rPh>
    <rPh sb="32" eb="34">
      <t>フキュウ</t>
    </rPh>
    <rPh sb="34" eb="36">
      <t>ジョウキョウ</t>
    </rPh>
    <phoneticPr fontId="5"/>
  </si>
  <si>
    <t>琴丘森岳</t>
    <rPh sb="0" eb="2">
      <t>コトオカ</t>
    </rPh>
    <rPh sb="2" eb="4">
      <t>モリタケ</t>
    </rPh>
    <phoneticPr fontId="26"/>
  </si>
  <si>
    <t>湯沢横手道路</t>
  </si>
  <si>
    <t>資料：東北運輸局秋田運輸支局</t>
    <rPh sb="3" eb="5">
      <t>トウホク</t>
    </rPh>
    <rPh sb="10" eb="12">
      <t>ウンユ</t>
    </rPh>
    <phoneticPr fontId="26"/>
  </si>
  <si>
    <t>年月</t>
  </si>
  <si>
    <t>秋田→東京（羽田空港）</t>
    <rPh sb="6" eb="8">
      <t>ハネダ</t>
    </rPh>
    <rPh sb="8" eb="10">
      <t>クウコウ</t>
    </rPh>
    <phoneticPr fontId="27"/>
  </si>
  <si>
    <t>注　平成30年9月から郵便取扱廃止</t>
    <rPh sb="0" eb="1">
      <t>チュウ</t>
    </rPh>
    <rPh sb="2" eb="4">
      <t>ヘイセイ</t>
    </rPh>
    <rPh sb="6" eb="7">
      <t>ネン</t>
    </rPh>
    <rPh sb="8" eb="9">
      <t>ガツ</t>
    </rPh>
    <rPh sb="11" eb="13">
      <t>ユウビン</t>
    </rPh>
    <rPh sb="13" eb="15">
      <t>トリアツカイ</t>
    </rPh>
    <rPh sb="15" eb="17">
      <t>ハイシ</t>
    </rPh>
    <phoneticPr fontId="5"/>
  </si>
  <si>
    <t>十文字本線</t>
    <rPh sb="0" eb="3">
      <t>ジュウモンジ</t>
    </rPh>
    <rPh sb="3" eb="5">
      <t>ホンセン</t>
    </rPh>
    <phoneticPr fontId="26"/>
  </si>
  <si>
    <t>十文字</t>
    <rPh sb="0" eb="3">
      <t>ジュウモンジ</t>
    </rPh>
    <phoneticPr fontId="26"/>
  </si>
  <si>
    <r>
      <t>注</t>
    </r>
    <r>
      <rPr>
        <sz val="10"/>
        <color theme="1"/>
        <rFont val="ＭＳ ゴシック"/>
        <family val="3"/>
        <charset val="128"/>
      </rPr>
      <t>3 世帯普及率は、契約件数を世帯数（各年度1月1日現在）で除したものである。</t>
    </r>
    <rPh sb="0" eb="1">
      <t>チュウ</t>
    </rPh>
    <rPh sb="3" eb="5">
      <t>セタイ</t>
    </rPh>
    <rPh sb="5" eb="8">
      <t>フキュウリツ</t>
    </rPh>
    <rPh sb="10" eb="12">
      <t>ケイヤク</t>
    </rPh>
    <rPh sb="12" eb="14">
      <t>ケンスウ</t>
    </rPh>
    <rPh sb="15" eb="18">
      <t>セタイスウ</t>
    </rPh>
    <rPh sb="21" eb="22">
      <t>ド</t>
    </rPh>
    <rPh sb="30" eb="31">
      <t>ジョ</t>
    </rPh>
    <phoneticPr fontId="5"/>
  </si>
  <si>
    <t>大阪（伊丹空港）→秋田</t>
    <rPh sb="0" eb="1">
      <t>ダイ</t>
    </rPh>
    <rPh sb="1" eb="2">
      <t>サカ</t>
    </rPh>
    <rPh sb="3" eb="5">
      <t>イタミ</t>
    </rPh>
    <rPh sb="5" eb="7">
      <t>クウコウ</t>
    </rPh>
    <phoneticPr fontId="27"/>
  </si>
  <si>
    <t>日本航空</t>
    <rPh sb="0" eb="1">
      <t>ニチ</t>
    </rPh>
    <rPh sb="1" eb="2">
      <t>ホン</t>
    </rPh>
    <rPh sb="2" eb="3">
      <t>コウ</t>
    </rPh>
    <rPh sb="3" eb="4">
      <t>ソラ</t>
    </rPh>
    <phoneticPr fontId="27"/>
  </si>
  <si>
    <t>全日空</t>
    <rPh sb="0" eb="1">
      <t>ゼン</t>
    </rPh>
    <rPh sb="1" eb="2">
      <t>ヒ</t>
    </rPh>
    <rPh sb="2" eb="3">
      <t>ソラ</t>
    </rPh>
    <phoneticPr fontId="27"/>
  </si>
  <si>
    <t>秋田→名古屋（中部国際空港）</t>
    <rPh sb="3" eb="6">
      <t>ナゴヤ</t>
    </rPh>
    <rPh sb="7" eb="9">
      <t>チュウブ</t>
    </rPh>
    <rPh sb="9" eb="11">
      <t>コクサイ</t>
    </rPh>
    <rPh sb="11" eb="13">
      <t>クウコウ</t>
    </rPh>
    <phoneticPr fontId="27"/>
  </si>
  <si>
    <t>平成29年度</t>
    <rPh sb="0" eb="2">
      <t>ヘイセイ</t>
    </rPh>
    <rPh sb="4" eb="5">
      <t>ネン</t>
    </rPh>
    <rPh sb="5" eb="6">
      <t>ド</t>
    </rPh>
    <phoneticPr fontId="26"/>
  </si>
  <si>
    <t>分　類　不　能</t>
  </si>
  <si>
    <t>秋田→札幌（新千歳空港）</t>
    <rPh sb="3" eb="5">
      <t>サッポロ</t>
    </rPh>
    <rPh sb="6" eb="7">
      <t>シン</t>
    </rPh>
    <rPh sb="7" eb="9">
      <t>チトセ</t>
    </rPh>
    <rPh sb="9" eb="11">
      <t>クウコウ</t>
    </rPh>
    <phoneticPr fontId="27"/>
  </si>
  <si>
    <t>ソウル（仁川空港）→秋田</t>
    <rPh sb="4" eb="6">
      <t>ニカワ</t>
    </rPh>
    <rPh sb="6" eb="8">
      <t>クウコウ</t>
    </rPh>
    <rPh sb="10" eb="11">
      <t>アキ</t>
    </rPh>
    <rPh sb="11" eb="12">
      <t>タ</t>
    </rPh>
    <phoneticPr fontId="26"/>
  </si>
  <si>
    <t>秋田→ソウル（仁川空港）</t>
    <rPh sb="0" eb="1">
      <t>アキ</t>
    </rPh>
    <rPh sb="1" eb="2">
      <t>タ</t>
    </rPh>
    <rPh sb="7" eb="9">
      <t>ニカワ</t>
    </rPh>
    <rPh sb="9" eb="11">
      <t>クウコウ</t>
    </rPh>
    <phoneticPr fontId="26"/>
  </si>
  <si>
    <t>院内～陣場</t>
  </si>
  <si>
    <t>11月</t>
  </si>
  <si>
    <t>運航</t>
  </si>
  <si>
    <t>雑　工　業　品</t>
  </si>
  <si>
    <t>就航率</t>
    <rPh sb="0" eb="3">
      <t>シュウコウリツ</t>
    </rPh>
    <phoneticPr fontId="26"/>
  </si>
  <si>
    <t>搭乗率</t>
    <rPh sb="0" eb="3">
      <t>トウジョウリツ</t>
    </rPh>
    <phoneticPr fontId="26"/>
  </si>
  <si>
    <t>　　　北東北支店秋田営業所</t>
    <rPh sb="3" eb="4">
      <t>キタ</t>
    </rPh>
    <phoneticPr fontId="5"/>
  </si>
  <si>
    <t>積</t>
  </si>
  <si>
    <t>合計</t>
    <rPh sb="0" eb="2">
      <t>ゴウケイ</t>
    </rPh>
    <phoneticPr fontId="26"/>
  </si>
  <si>
    <t>〃</t>
  </si>
  <si>
    <t>9月</t>
  </si>
  <si>
    <t>卸</t>
  </si>
  <si>
    <t>回数</t>
  </si>
  <si>
    <t>12月</t>
  </si>
  <si>
    <t>人員</t>
  </si>
  <si>
    <t>鷹巣～角館</t>
  </si>
  <si>
    <t>(％)</t>
  </si>
  <si>
    <t>林　　産　　品</t>
  </si>
  <si>
    <t>全　　　　　日　　　　　空</t>
    <rPh sb="0" eb="1">
      <t>ゼン</t>
    </rPh>
    <rPh sb="6" eb="7">
      <t>ヒ</t>
    </rPh>
    <rPh sb="12" eb="13">
      <t>ソラ</t>
    </rPh>
    <phoneticPr fontId="27"/>
  </si>
  <si>
    <t>1月</t>
  </si>
  <si>
    <r>
      <t>注　軽自動車については、</t>
    </r>
    <r>
      <rPr>
        <sz val="10"/>
        <color rgb="FFFF0000"/>
        <rFont val="ＭＳ ゴシック"/>
        <family val="3"/>
        <charset val="128"/>
      </rPr>
      <t>軽二輪車を除き、</t>
    </r>
    <r>
      <rPr>
        <sz val="10"/>
        <rFont val="ＭＳ ゴシック"/>
        <family val="3"/>
        <charset val="128"/>
      </rPr>
      <t>一般社団法人全国軽自動車協会連合会の統計によるもので</t>
    </r>
    <rPh sb="0" eb="1">
      <t>チュウ</t>
    </rPh>
    <rPh sb="2" eb="6">
      <t>ケイジドウシャ</t>
    </rPh>
    <rPh sb="12" eb="13">
      <t>ケイ</t>
    </rPh>
    <rPh sb="13" eb="16">
      <t>ニリンシャ</t>
    </rPh>
    <rPh sb="17" eb="18">
      <t>ノゾ</t>
    </rPh>
    <rPh sb="20" eb="22">
      <t>イッパン</t>
    </rPh>
    <rPh sb="22" eb="26">
      <t>シャダンホウジン</t>
    </rPh>
    <rPh sb="26" eb="28">
      <t>ゼンコク</t>
    </rPh>
    <rPh sb="28" eb="32">
      <t>ケイジドウシャ</t>
    </rPh>
    <rPh sb="32" eb="34">
      <t>キョウカイ</t>
    </rPh>
    <rPh sb="34" eb="37">
      <t>レンゴウカイ</t>
    </rPh>
    <rPh sb="38" eb="40">
      <t>トウケイ</t>
    </rPh>
    <phoneticPr fontId="5"/>
  </si>
  <si>
    <t>2月</t>
  </si>
  <si>
    <t>車種</t>
    <rPh sb="0" eb="2">
      <t>シャシュ</t>
    </rPh>
    <phoneticPr fontId="5"/>
  </si>
  <si>
    <t>年　度</t>
    <rPh sb="2" eb="3">
      <t>ド</t>
    </rPh>
    <phoneticPr fontId="26"/>
  </si>
  <si>
    <t>3月</t>
  </si>
  <si>
    <t>4月</t>
  </si>
  <si>
    <t>6月</t>
  </si>
  <si>
    <t>7月</t>
  </si>
  <si>
    <t>-</t>
  </si>
  <si>
    <r>
      <t>　　</t>
    </r>
    <r>
      <rPr>
        <sz val="10"/>
        <rFont val="ＭＳ ゴシック"/>
        <family val="3"/>
        <charset val="128"/>
      </rPr>
      <t>3.9-4世代携帯電話、FWA、BWAといった無線通信サービスの契約件数の合計</t>
    </r>
  </si>
  <si>
    <t>8月</t>
  </si>
  <si>
    <t>10月</t>
  </si>
  <si>
    <t>東京（羽田空港）　→　大館能代</t>
    <rPh sb="3" eb="5">
      <t>ハネダ</t>
    </rPh>
    <rPh sb="5" eb="7">
      <t>クウコウ</t>
    </rPh>
    <rPh sb="11" eb="13">
      <t>オオダテ</t>
    </rPh>
    <rPh sb="13" eb="15">
      <t>ノシロ</t>
    </rPh>
    <phoneticPr fontId="27"/>
  </si>
  <si>
    <t>大館能代　→　東京（羽田空港）</t>
    <rPh sb="0" eb="2">
      <t>オオダテ</t>
    </rPh>
    <rPh sb="2" eb="4">
      <t>ノシロ</t>
    </rPh>
    <rPh sb="10" eb="12">
      <t>ハネダ</t>
    </rPh>
    <rPh sb="12" eb="14">
      <t>クウコウ</t>
    </rPh>
    <phoneticPr fontId="27"/>
  </si>
  <si>
    <t>運　航</t>
  </si>
  <si>
    <t>就航率</t>
  </si>
  <si>
    <t>船</t>
    <rPh sb="0" eb="1">
      <t>フネ</t>
    </rPh>
    <phoneticPr fontId="26"/>
  </si>
  <si>
    <t>搭乗率</t>
  </si>
  <si>
    <t>座席</t>
    <rPh sb="0" eb="2">
      <t>ザセキ</t>
    </rPh>
    <phoneticPr fontId="5"/>
  </si>
  <si>
    <t>回　数</t>
  </si>
  <si>
    <t>特定</t>
  </si>
  <si>
    <t>人　員</t>
  </si>
  <si>
    <t>男鹿線</t>
  </si>
  <si>
    <t>五能線</t>
  </si>
  <si>
    <t>北上線</t>
  </si>
  <si>
    <t>花輪線</t>
  </si>
  <si>
    <t xml:space="preserve">資料：東日本旅客鉄道株式会社秋田支社、由利高原鉄道株式会社、秋田内陸縦貫鉄道株式会社 </t>
    <rPh sb="3" eb="6">
      <t>ヒガシニッポン</t>
    </rPh>
    <rPh sb="6" eb="8">
      <t>リョキャク</t>
    </rPh>
    <rPh sb="8" eb="10">
      <t>テツドウ</t>
    </rPh>
    <rPh sb="10" eb="12">
      <t>カブシキ</t>
    </rPh>
    <rPh sb="12" eb="14">
      <t>カイシャ</t>
    </rPh>
    <rPh sb="14" eb="16">
      <t>アキタ</t>
    </rPh>
    <rPh sb="16" eb="18">
      <t>シシャ</t>
    </rPh>
    <phoneticPr fontId="26"/>
  </si>
  <si>
    <t>区分・年度</t>
    <rPh sb="3" eb="5">
      <t>ネンド</t>
    </rPh>
    <phoneticPr fontId="26"/>
  </si>
  <si>
    <t>乗車人員(人)</t>
    <rPh sb="0" eb="2">
      <t>ジョウシャ</t>
    </rPh>
    <rPh sb="2" eb="4">
      <t>ジンイン</t>
    </rPh>
    <rPh sb="5" eb="6">
      <t>ニン</t>
    </rPh>
    <phoneticPr fontId="26"/>
  </si>
  <si>
    <t>由利高原鉄道株式会社</t>
    <rPh sb="0" eb="2">
      <t>ユリ</t>
    </rPh>
    <rPh sb="2" eb="4">
      <t>コウゲン</t>
    </rPh>
    <rPh sb="4" eb="6">
      <t>テツドウ</t>
    </rPh>
    <rPh sb="6" eb="10">
      <t>カブシキガイシャ</t>
    </rPh>
    <phoneticPr fontId="26"/>
  </si>
  <si>
    <t>ＩＳＤＮ</t>
  </si>
  <si>
    <t>秋田内陸縦貫鉄道株式会社</t>
    <rPh sb="0" eb="2">
      <t>アキタ</t>
    </rPh>
    <rPh sb="2" eb="4">
      <t>ナイリク</t>
    </rPh>
    <rPh sb="4" eb="6">
      <t>ジュウカン</t>
    </rPh>
    <rPh sb="6" eb="8">
      <t>テツドウ</t>
    </rPh>
    <rPh sb="8" eb="12">
      <t>カブシキガイシャ</t>
    </rPh>
    <phoneticPr fontId="26"/>
  </si>
  <si>
    <t>区　　分</t>
  </si>
  <si>
    <t>そ の 他</t>
  </si>
  <si>
    <t>到着(ｔ)</t>
    <rPh sb="0" eb="2">
      <t>トウチャク</t>
    </rPh>
    <phoneticPr fontId="26"/>
  </si>
  <si>
    <t>(単位：台)</t>
  </si>
  <si>
    <t>本荘港</t>
    <rPh sb="0" eb="3">
      <t>ホンジョウコウ</t>
    </rPh>
    <phoneticPr fontId="5"/>
  </si>
  <si>
    <t>区     分</t>
  </si>
  <si>
    <t>外航</t>
  </si>
  <si>
    <t>本</t>
    <rPh sb="0" eb="1">
      <t>ホン</t>
    </rPh>
    <phoneticPr fontId="26"/>
  </si>
  <si>
    <t>秋</t>
    <rPh sb="0" eb="1">
      <t>アキ</t>
    </rPh>
    <phoneticPr fontId="26"/>
  </si>
  <si>
    <t>内航</t>
  </si>
  <si>
    <t>田</t>
    <rPh sb="0" eb="1">
      <t>タ</t>
    </rPh>
    <phoneticPr fontId="26"/>
  </si>
  <si>
    <t>フェリー</t>
  </si>
  <si>
    <t>港</t>
    <rPh sb="0" eb="1">
      <t>ミナト</t>
    </rPh>
    <phoneticPr fontId="26"/>
  </si>
  <si>
    <t>川</t>
    <rPh sb="0" eb="1">
      <t>カワ</t>
    </rPh>
    <phoneticPr fontId="26"/>
  </si>
  <si>
    <t>能</t>
    <rPh sb="0" eb="1">
      <t>ノウ</t>
    </rPh>
    <phoneticPr fontId="26"/>
  </si>
  <si>
    <t>代</t>
    <rPh sb="0" eb="1">
      <t>ダイ</t>
    </rPh>
    <phoneticPr fontId="26"/>
  </si>
  <si>
    <t>資料：県港湾空港課「港湾調査」</t>
    <rPh sb="6" eb="8">
      <t>クウコウ</t>
    </rPh>
    <phoneticPr fontId="26"/>
  </si>
  <si>
    <t>金属機械工業品</t>
  </si>
  <si>
    <t>　　　「一般乗合旅客自動車輸送実績」「一般貸切旅客自動車輸送実績」</t>
  </si>
  <si>
    <t>その他の港</t>
  </si>
  <si>
    <t>輸　　入</t>
  </si>
  <si>
    <t>移　　入</t>
    <rPh sb="3" eb="4">
      <t>ニュウ</t>
    </rPh>
    <phoneticPr fontId="26"/>
  </si>
  <si>
    <t>移　　出</t>
    <rPh sb="0" eb="1">
      <t>ウツリ</t>
    </rPh>
    <rPh sb="3" eb="4">
      <t>デ</t>
    </rPh>
    <phoneticPr fontId="26"/>
  </si>
  <si>
    <t>(単位：t)</t>
  </si>
  <si>
    <t>総数
(局)</t>
    <rPh sb="0" eb="2">
      <t>ソウスウ</t>
    </rPh>
    <rPh sb="4" eb="5">
      <t>キョク</t>
    </rPh>
    <phoneticPr fontId="26"/>
  </si>
  <si>
    <t>小型車</t>
    <rPh sb="0" eb="3">
      <t>コガタシャ</t>
    </rPh>
    <phoneticPr fontId="5"/>
  </si>
  <si>
    <t>貨物用</t>
    <rPh sb="0" eb="3">
      <t>カモツヨウ</t>
    </rPh>
    <phoneticPr fontId="26"/>
  </si>
  <si>
    <t>田沢湖線</t>
  </si>
  <si>
    <t>直営の郵便局</t>
    <rPh sb="0" eb="2">
      <t>チョクエイ</t>
    </rPh>
    <rPh sb="3" eb="6">
      <t>ユウビンキョク</t>
    </rPh>
    <phoneticPr fontId="26"/>
  </si>
  <si>
    <t>秋田港</t>
    <rPh sb="0" eb="3">
      <t>アキタコウ</t>
    </rPh>
    <phoneticPr fontId="5"/>
  </si>
  <si>
    <t>小砂川～秋田</t>
  </si>
  <si>
    <t>秋田県</t>
    <rPh sb="0" eb="3">
      <t>アキタケン</t>
    </rPh>
    <phoneticPr fontId="5"/>
  </si>
  <si>
    <t>12-1 自動車保有台数</t>
  </si>
  <si>
    <t>平成29年</t>
    <rPh sb="0" eb="2">
      <t>ヘイセイ</t>
    </rPh>
    <rPh sb="4" eb="5">
      <t>ネン</t>
    </rPh>
    <phoneticPr fontId="26"/>
  </si>
  <si>
    <t>一般</t>
  </si>
  <si>
    <t>平成28年度</t>
    <rPh sb="0" eb="2">
      <t>ヘイセイ</t>
    </rPh>
    <rPh sb="4" eb="6">
      <t>ネンド</t>
    </rPh>
    <phoneticPr fontId="26"/>
  </si>
  <si>
    <t>平成28年</t>
    <rPh sb="0" eb="2">
      <t>ヘイセイ</t>
    </rPh>
    <rPh sb="4" eb="5">
      <t>ネン</t>
    </rPh>
    <phoneticPr fontId="27"/>
  </si>
  <si>
    <t>一般貸切</t>
    <rPh sb="0" eb="2">
      <t>イッパン</t>
    </rPh>
    <rPh sb="2" eb="3">
      <t>カ</t>
    </rPh>
    <rPh sb="3" eb="4">
      <t>キ</t>
    </rPh>
    <phoneticPr fontId="28"/>
  </si>
  <si>
    <t>令和２年</t>
    <rPh sb="0" eb="2">
      <t>レイワ</t>
    </rPh>
    <phoneticPr fontId="5"/>
  </si>
  <si>
    <t>無人駅及び簡易委託駅</t>
    <rPh sb="0" eb="1">
      <t>ナシ</t>
    </rPh>
    <rPh sb="1" eb="2">
      <t>ヒト</t>
    </rPh>
    <rPh sb="2" eb="3">
      <t>エキ</t>
    </rPh>
    <rPh sb="3" eb="4">
      <t>オヨ</t>
    </rPh>
    <rPh sb="5" eb="7">
      <t>カンイ</t>
    </rPh>
    <phoneticPr fontId="29"/>
  </si>
  <si>
    <t>延実働車（台）</t>
    <rPh sb="0" eb="1">
      <t>エン</t>
    </rPh>
    <rPh sb="5" eb="6">
      <t>ダイ</t>
    </rPh>
    <phoneticPr fontId="30"/>
  </si>
  <si>
    <t>営業収入
(千円）</t>
    <rPh sb="0" eb="2">
      <t>エイギョウ</t>
    </rPh>
    <rPh sb="2" eb="4">
      <t>シュウニュウ</t>
    </rPh>
    <rPh sb="7" eb="8">
      <t>エン</t>
    </rPh>
    <phoneticPr fontId="30"/>
  </si>
  <si>
    <t>船川港</t>
    <rPh sb="0" eb="3">
      <t>フナガワコウ</t>
    </rPh>
    <phoneticPr fontId="5"/>
  </si>
  <si>
    <t>事業者数</t>
  </si>
  <si>
    <t>区　分
年　度</t>
    <rPh sb="0" eb="1">
      <t>ク</t>
    </rPh>
    <rPh sb="2" eb="3">
      <t>ブン</t>
    </rPh>
    <rPh sb="4" eb="5">
      <t>トシ</t>
    </rPh>
    <rPh sb="6" eb="7">
      <t>ド</t>
    </rPh>
    <phoneticPr fontId="26"/>
  </si>
  <si>
    <t>資料：東北運輸局秋田運輸支局「貨物自動車運送事業者数及び車両数」</t>
    <rPh sb="3" eb="5">
      <t>トウホク</t>
    </rPh>
    <rPh sb="10" eb="12">
      <t>ウンユ</t>
    </rPh>
    <rPh sb="15" eb="17">
      <t>カモツ</t>
    </rPh>
    <rPh sb="17" eb="20">
      <t>ジドウシャ</t>
    </rPh>
    <rPh sb="20" eb="22">
      <t>ウンソウ</t>
    </rPh>
    <rPh sb="22" eb="25">
      <t>ジギョウシャ</t>
    </rPh>
    <rPh sb="25" eb="26">
      <t>スウ</t>
    </rPh>
    <rPh sb="26" eb="27">
      <t>オヨ</t>
    </rPh>
    <rPh sb="28" eb="30">
      <t>シャリョウ</t>
    </rPh>
    <rPh sb="30" eb="31">
      <t>スウ</t>
    </rPh>
    <phoneticPr fontId="26"/>
  </si>
  <si>
    <t>注　運行休止中</t>
    <rPh sb="0" eb="1">
      <t>チュウ</t>
    </rPh>
    <rPh sb="2" eb="4">
      <t>ウンコウ</t>
    </rPh>
    <rPh sb="4" eb="7">
      <t>キュウシチュウ</t>
    </rPh>
    <phoneticPr fontId="5"/>
  </si>
  <si>
    <t>(各年度末）</t>
    <rPh sb="1" eb="2">
      <t>カク</t>
    </rPh>
    <rPh sb="2" eb="5">
      <t>ネンドマツ</t>
    </rPh>
    <phoneticPr fontId="26"/>
  </si>
  <si>
    <t>固定電話</t>
    <rPh sb="0" eb="2">
      <t>コテイ</t>
    </rPh>
    <rPh sb="2" eb="4">
      <t>デンワ</t>
    </rPh>
    <phoneticPr fontId="26"/>
  </si>
  <si>
    <t>携帯電話</t>
    <rPh sb="0" eb="2">
      <t>ケイタイ</t>
    </rPh>
    <rPh sb="2" eb="4">
      <t>デンワ</t>
    </rPh>
    <phoneticPr fontId="26"/>
  </si>
  <si>
    <t>資料：日本郵便株式会社
　　　「郵便局局数情報」</t>
    <rPh sb="3" eb="5">
      <t>ニホン</t>
    </rPh>
    <rPh sb="5" eb="7">
      <t>ユウビン</t>
    </rPh>
    <rPh sb="7" eb="9">
      <t>カブシキ</t>
    </rPh>
    <rPh sb="9" eb="11">
      <t>カイシャ</t>
    </rPh>
    <phoneticPr fontId="26"/>
  </si>
  <si>
    <r>
      <t>平成30年</t>
    </r>
    <r>
      <rPr>
        <sz val="11"/>
        <color theme="1"/>
        <rFont val="ＭＳ ゴシック"/>
        <family val="3"/>
        <charset val="128"/>
      </rPr>
      <t>度</t>
    </r>
    <rPh sb="0" eb="2">
      <t>ヘイセイ</t>
    </rPh>
    <rPh sb="4" eb="5">
      <t>ネン</t>
    </rPh>
    <rPh sb="5" eb="6">
      <t>ド</t>
    </rPh>
    <phoneticPr fontId="26"/>
  </si>
  <si>
    <t>12-12 郵便局数</t>
    <rPh sb="6" eb="9">
      <t>ユウビンキョク</t>
    </rPh>
    <rPh sb="9" eb="10">
      <t>カズ</t>
    </rPh>
    <phoneticPr fontId="26"/>
  </si>
  <si>
    <t>12-13 電話契約数</t>
    <rPh sb="6" eb="8">
      <t>デンワ</t>
    </rPh>
    <rPh sb="8" eb="11">
      <t>ケイヤクスウ</t>
    </rPh>
    <phoneticPr fontId="5"/>
  </si>
  <si>
    <t>12-14 インターネットの普及状況</t>
    <rPh sb="14" eb="16">
      <t>フキュウ</t>
    </rPh>
    <rPh sb="16" eb="18">
      <t>ジョウキョウ</t>
    </rPh>
    <phoneticPr fontId="5"/>
  </si>
  <si>
    <t>平成28年度</t>
    <rPh sb="0" eb="2">
      <t>ヘイセイ</t>
    </rPh>
    <rPh sb="4" eb="6">
      <t>ネンド</t>
    </rPh>
    <phoneticPr fontId="31"/>
  </si>
  <si>
    <t>資料：東日本高速道路株式会社東北支社</t>
    <rPh sb="3" eb="4">
      <t>ヒガシ</t>
    </rPh>
    <rPh sb="6" eb="8">
      <t>コウソク</t>
    </rPh>
    <rPh sb="10" eb="14">
      <t>カブシキガイシャ</t>
    </rPh>
    <rPh sb="14" eb="16">
      <t>トウホク</t>
    </rPh>
    <rPh sb="16" eb="18">
      <t>シシャ</t>
    </rPh>
    <phoneticPr fontId="26"/>
  </si>
  <si>
    <t>注1 就航会社については、グループ会社を含む。</t>
    <rPh sb="0" eb="1">
      <t>チュウ</t>
    </rPh>
    <rPh sb="3" eb="5">
      <t>シュウコウ</t>
    </rPh>
    <rPh sb="5" eb="7">
      <t>ガイシャ</t>
    </rPh>
    <rPh sb="17" eb="19">
      <t>カイシャ</t>
    </rPh>
    <rPh sb="20" eb="21">
      <t>フク</t>
    </rPh>
    <phoneticPr fontId="5"/>
  </si>
  <si>
    <t>一般乗合</t>
    <rPh sb="0" eb="2">
      <t>イッパン</t>
    </rPh>
    <rPh sb="2" eb="4">
      <t>ノリアイ</t>
    </rPh>
    <phoneticPr fontId="28"/>
  </si>
  <si>
    <t>(各年度末 単位：台)</t>
    <rPh sb="3" eb="4">
      <t>ド</t>
    </rPh>
    <phoneticPr fontId="5"/>
  </si>
  <si>
    <t>運航</t>
    <rPh sb="0" eb="2">
      <t>ウンコウ</t>
    </rPh>
    <phoneticPr fontId="5"/>
  </si>
  <si>
    <t>北 上 線</t>
  </si>
  <si>
    <t>注　ＪＲ線は無人駅を除く。</t>
    <rPh sb="0" eb="1">
      <t>チュウ</t>
    </rPh>
    <rPh sb="4" eb="5">
      <t>セン</t>
    </rPh>
    <rPh sb="6" eb="9">
      <t>ムジンエキ</t>
    </rPh>
    <rPh sb="10" eb="11">
      <t>ノゾ</t>
    </rPh>
    <phoneticPr fontId="5"/>
  </si>
  <si>
    <t>その他の港計</t>
    <rPh sb="2" eb="3">
      <t>タ</t>
    </rPh>
    <rPh sb="4" eb="5">
      <t>ミナト</t>
    </rPh>
    <rPh sb="5" eb="6">
      <t>ケイ</t>
    </rPh>
    <phoneticPr fontId="5"/>
  </si>
  <si>
    <t>三輪</t>
    <rPh sb="0" eb="2">
      <t>サンリン</t>
    </rPh>
    <phoneticPr fontId="5"/>
  </si>
  <si>
    <t>資料：日本貨物鉄道株式会社東北支社</t>
    <rPh sb="13" eb="15">
      <t>トウホク</t>
    </rPh>
    <rPh sb="15" eb="17">
      <t>シシャ</t>
    </rPh>
    <phoneticPr fontId="26"/>
  </si>
  <si>
    <t>令和元年</t>
    <rPh sb="0" eb="2">
      <t>レイワ</t>
    </rPh>
    <rPh sb="2" eb="3">
      <t>モト</t>
    </rPh>
    <rPh sb="3" eb="4">
      <t>トシ</t>
    </rPh>
    <phoneticPr fontId="5"/>
  </si>
  <si>
    <t>簡  易郵便局</t>
    <rPh sb="0" eb="1">
      <t>カン</t>
    </rPh>
    <rPh sb="3" eb="4">
      <t>エキ</t>
    </rPh>
    <rPh sb="4" eb="7">
      <t>ユウビンキョク</t>
    </rPh>
    <phoneticPr fontId="26"/>
  </si>
  <si>
    <t>提供</t>
    <rPh sb="0" eb="2">
      <t>テイキョウ</t>
    </rPh>
    <phoneticPr fontId="5"/>
  </si>
  <si>
    <t>IC</t>
  </si>
  <si>
    <t>平成30年</t>
  </si>
  <si>
    <t>　</t>
  </si>
  <si>
    <t>12-10 入港船舶数</t>
  </si>
  <si>
    <r>
      <t>令和３年</t>
    </r>
    <r>
      <rPr>
        <sz val="11"/>
        <color theme="1"/>
        <rFont val="ＭＳ ゴシック"/>
        <family val="3"/>
        <charset val="128"/>
      </rPr>
      <t>度</t>
    </r>
    <rPh sb="0" eb="2">
      <t>レイワ</t>
    </rPh>
    <rPh sb="3" eb="4">
      <t>ネン</t>
    </rPh>
    <rPh sb="4" eb="5">
      <t>ド</t>
    </rPh>
    <phoneticPr fontId="26"/>
  </si>
  <si>
    <t>路線名</t>
  </si>
  <si>
    <t>追分～男鹿</t>
  </si>
  <si>
    <t>営業ｷﾛ(㎞)</t>
  </si>
  <si>
    <t>能代港</t>
    <rPh sb="0" eb="3">
      <t>ノシロコウ</t>
    </rPh>
    <phoneticPr fontId="5"/>
  </si>
  <si>
    <t>駅　員
配置駅</t>
  </si>
  <si>
    <t>避 難 船</t>
  </si>
  <si>
    <t>業　務
委託駅</t>
  </si>
  <si>
    <t>合　計</t>
  </si>
  <si>
    <t>令和３年</t>
    <rPh sb="0" eb="2">
      <t>レイワ</t>
    </rPh>
    <phoneticPr fontId="5"/>
  </si>
  <si>
    <t>奥羽本線</t>
  </si>
  <si>
    <t>（各年度末）</t>
    <rPh sb="1" eb="2">
      <t>カク</t>
    </rPh>
    <rPh sb="2" eb="3">
      <t>ネン</t>
    </rPh>
    <rPh sb="3" eb="4">
      <t>ド</t>
    </rPh>
    <rPh sb="4" eb="5">
      <t>マツ</t>
    </rPh>
    <phoneticPr fontId="29"/>
  </si>
  <si>
    <t>羽越本線</t>
  </si>
  <si>
    <t>田沢湖～大曲</t>
  </si>
  <si>
    <t>東能代～岩館</t>
  </si>
  <si>
    <t>黒沢～横手</t>
  </si>
  <si>
    <t>湯瀬温泉～大館</t>
  </si>
  <si>
    <t>鳥海山ろく線</t>
  </si>
  <si>
    <t>羽後本荘～矢島</t>
  </si>
  <si>
    <t>五 能 線</t>
  </si>
  <si>
    <t>東日本旅客鉄道株式会社秋田支社</t>
  </si>
  <si>
    <t>12-7 鉄道の輸送状況</t>
  </si>
  <si>
    <t xml:space="preserve"> 発送（ｔ）</t>
  </si>
  <si>
    <t>農　水　産　品</t>
  </si>
  <si>
    <t>総数
(人)</t>
  </si>
  <si>
    <t>年　次</t>
    <rPh sb="0" eb="1">
      <t>ネン</t>
    </rPh>
    <rPh sb="2" eb="3">
      <t>ジ</t>
    </rPh>
    <phoneticPr fontId="29"/>
  </si>
  <si>
    <t>霊柩</t>
  </si>
  <si>
    <t>12-8 民間バス輸送量</t>
    <rPh sb="6" eb="7">
      <t>カン</t>
    </rPh>
    <phoneticPr fontId="26"/>
  </si>
  <si>
    <t>軽貨物</t>
  </si>
  <si>
    <t>隻　　数</t>
  </si>
  <si>
    <t>ト  ン  数</t>
  </si>
  <si>
    <t>漁    船</t>
  </si>
  <si>
    <t>秋田港・
船川港・
能代港　</t>
    <rPh sb="6" eb="7">
      <t>カワ</t>
    </rPh>
    <rPh sb="7" eb="8">
      <t>ミナト</t>
    </rPh>
    <rPh sb="10" eb="13">
      <t>ノシロコウ</t>
    </rPh>
    <phoneticPr fontId="5"/>
  </si>
  <si>
    <t>注1　各料金所の出入交通量の合計である。</t>
    <rPh sb="0" eb="1">
      <t>チュウ</t>
    </rPh>
    <rPh sb="3" eb="4">
      <t>カク</t>
    </rPh>
    <rPh sb="4" eb="7">
      <t>リョウキンジョ</t>
    </rPh>
    <rPh sb="8" eb="10">
      <t>デイ</t>
    </rPh>
    <rPh sb="10" eb="13">
      <t>コウツウリョウ</t>
    </rPh>
    <rPh sb="14" eb="16">
      <t>ゴウケイ</t>
    </rPh>
    <phoneticPr fontId="26"/>
  </si>
  <si>
    <t>鉱　　産　　品</t>
  </si>
  <si>
    <t>令和元年度</t>
    <rPh sb="0" eb="5">
      <t>レイワガン</t>
    </rPh>
    <phoneticPr fontId="26"/>
  </si>
  <si>
    <t>化 学 工 業 品</t>
  </si>
  <si>
    <t>軽　工　業　品</t>
  </si>
  <si>
    <t>フ　ェ　リ　ー</t>
  </si>
  <si>
    <t>注　「その他の港」とは本荘港、戸賀港である。</t>
  </si>
  <si>
    <t>契約件数（件）</t>
    <rPh sb="0" eb="2">
      <t>ケイヤク</t>
    </rPh>
    <rPh sb="2" eb="4">
      <t>ケンスウ</t>
    </rPh>
    <rPh sb="5" eb="6">
      <t>ケン</t>
    </rPh>
    <phoneticPr fontId="5"/>
  </si>
  <si>
    <t>世帯数（世帯）</t>
    <rPh sb="0" eb="3">
      <t>セタイスウ</t>
    </rPh>
    <rPh sb="4" eb="6">
      <t>セタイ</t>
    </rPh>
    <phoneticPr fontId="5"/>
  </si>
  <si>
    <t>特殊用途用</t>
    <rPh sb="0" eb="2">
      <t>トクシュ</t>
    </rPh>
    <rPh sb="2" eb="4">
      <t>ヨウト</t>
    </rPh>
    <rPh sb="4" eb="5">
      <t>ヨウ</t>
    </rPh>
    <phoneticPr fontId="5"/>
  </si>
  <si>
    <t>世帯普及率（％）</t>
    <rPh sb="0" eb="2">
      <t>セタイ</t>
    </rPh>
    <rPh sb="2" eb="5">
      <t>フキュウリツ</t>
    </rPh>
    <phoneticPr fontId="5"/>
  </si>
  <si>
    <t>令和元年度</t>
    <rPh sb="0" eb="2">
      <t>レイワ</t>
    </rPh>
    <rPh sb="2" eb="5">
      <t>ガンネンド</t>
    </rPh>
    <phoneticPr fontId="26"/>
  </si>
  <si>
    <t>総  数</t>
  </si>
  <si>
    <t>年  度</t>
    <rPh sb="3" eb="4">
      <t>ド</t>
    </rPh>
    <phoneticPr fontId="26"/>
  </si>
  <si>
    <t>荘</t>
    <rPh sb="0" eb="1">
      <t>ショウ</t>
    </rPh>
    <phoneticPr fontId="26"/>
  </si>
  <si>
    <t>区    分</t>
    <rPh sb="0" eb="1">
      <t>ク</t>
    </rPh>
    <rPh sb="5" eb="6">
      <t>ブン</t>
    </rPh>
    <phoneticPr fontId="5"/>
  </si>
  <si>
    <t>年　度</t>
  </si>
  <si>
    <t>全　国</t>
    <rPh sb="0" eb="1">
      <t>ゼン</t>
    </rPh>
    <rPh sb="2" eb="3">
      <t>コク</t>
    </rPh>
    <phoneticPr fontId="5"/>
  </si>
  <si>
    <t>戸賀港</t>
    <rPh sb="0" eb="2">
      <t>トガ</t>
    </rPh>
    <rPh sb="2" eb="3">
      <t>ミナト</t>
    </rPh>
    <phoneticPr fontId="5"/>
  </si>
  <si>
    <t>注2　「その他の港」とは本荘港、戸賀港である。</t>
    <rPh sb="0" eb="1">
      <t>チュウ</t>
    </rPh>
    <phoneticPr fontId="26"/>
  </si>
  <si>
    <t>注2 四捨五入のため総数と一致しない。</t>
    <rPh sb="13" eb="15">
      <t>イッチ</t>
    </rPh>
    <phoneticPr fontId="5"/>
  </si>
  <si>
    <t>資料：総務省「通信量からみた我が国の</t>
    <rPh sb="0" eb="2">
      <t>シリョウ</t>
    </rPh>
    <phoneticPr fontId="26"/>
  </si>
  <si>
    <t>注1　（　）内は外航船で内数である。</t>
  </si>
  <si>
    <t>（各年度末）</t>
    <rPh sb="1" eb="4">
      <t>カクネンド</t>
    </rPh>
    <rPh sb="4" eb="5">
      <t>マツ</t>
    </rPh>
    <phoneticPr fontId="5"/>
  </si>
  <si>
    <t>その他の港</t>
    <rPh sb="2" eb="3">
      <t>タ</t>
    </rPh>
    <rPh sb="4" eb="5">
      <t>ミナト</t>
    </rPh>
    <phoneticPr fontId="5"/>
  </si>
  <si>
    <t>12-3 空港の利用状況－秋田空港</t>
  </si>
  <si>
    <t>12-4 空港の利用状況－大館能代空港</t>
  </si>
  <si>
    <t>12-5 鉄道の輸送状況－路線別営業キロ、駅数</t>
  </si>
  <si>
    <t xml:space="preserve">　   －旅客数(1日平均) </t>
  </si>
  <si>
    <t xml:space="preserve"> 　　－貨物１日平均取扱実績</t>
  </si>
  <si>
    <t>用途</t>
    <rPh sb="0" eb="2">
      <t>ヨウト</t>
    </rPh>
    <phoneticPr fontId="26"/>
  </si>
  <si>
    <t>普通車</t>
    <rPh sb="0" eb="3">
      <t>フツウシャ</t>
    </rPh>
    <phoneticPr fontId="5"/>
  </si>
  <si>
    <t>計</t>
    <rPh sb="0" eb="1">
      <t>ケイ</t>
    </rPh>
    <phoneticPr fontId="26"/>
  </si>
  <si>
    <t>乗合用</t>
    <rPh sb="0" eb="2">
      <t>ノリアイ</t>
    </rPh>
    <rPh sb="2" eb="3">
      <t>ヨウ</t>
    </rPh>
    <phoneticPr fontId="5"/>
  </si>
  <si>
    <t>乗用</t>
    <rPh sb="0" eb="2">
      <t>ジョウヨウ</t>
    </rPh>
    <phoneticPr fontId="5"/>
  </si>
  <si>
    <t>大型特殊車</t>
    <rPh sb="0" eb="2">
      <t>オオガタ</t>
    </rPh>
    <rPh sb="2" eb="5">
      <t>トクシュシャ</t>
    </rPh>
    <phoneticPr fontId="5"/>
  </si>
  <si>
    <t>小型二輪車</t>
    <rPh sb="0" eb="2">
      <t>コガタ</t>
    </rPh>
    <rPh sb="2" eb="5">
      <t>ニリンシャ</t>
    </rPh>
    <phoneticPr fontId="5"/>
  </si>
  <si>
    <t>貨物用</t>
    <rPh sb="0" eb="3">
      <t>カモツヨウ</t>
    </rPh>
    <phoneticPr fontId="5"/>
  </si>
  <si>
    <t>四輪</t>
    <rPh sb="0" eb="2">
      <t>ヨンリン</t>
    </rPh>
    <phoneticPr fontId="5"/>
  </si>
  <si>
    <t>令和元年度</t>
    <rPh sb="0" eb="2">
      <t>レイワ</t>
    </rPh>
    <rPh sb="3" eb="5">
      <t>ネンド</t>
    </rPh>
    <phoneticPr fontId="26"/>
  </si>
  <si>
    <t>乗用</t>
    <rPh sb="0" eb="2">
      <t>ジョウヨウ</t>
    </rPh>
    <phoneticPr fontId="26"/>
  </si>
  <si>
    <t>総計</t>
    <rPh sb="0" eb="2">
      <t>ソウケイ</t>
    </rPh>
    <phoneticPr fontId="26"/>
  </si>
  <si>
    <t>うち外航</t>
    <rPh sb="2" eb="4">
      <t>ガイコウ</t>
    </rPh>
    <phoneticPr fontId="5"/>
  </si>
  <si>
    <t>資料：秋田運輸局「秋田県市町村別保有車両数」</t>
    <rPh sb="3" eb="5">
      <t>アキタ</t>
    </rPh>
    <phoneticPr fontId="26"/>
  </si>
  <si>
    <t>不明</t>
    <rPh sb="0" eb="2">
      <t>フメイ</t>
    </rPh>
    <phoneticPr fontId="5"/>
  </si>
  <si>
    <t>登録自動車</t>
    <rPh sb="0" eb="2">
      <t>トウロク</t>
    </rPh>
    <rPh sb="2" eb="5">
      <t>ジドウシャ</t>
    </rPh>
    <phoneticPr fontId="5"/>
  </si>
  <si>
    <t>資料：県港湾空港課</t>
  </si>
  <si>
    <r>
      <t>令和２年</t>
    </r>
    <r>
      <rPr>
        <sz val="11"/>
        <color rgb="FFFF0000"/>
        <rFont val="ＭＳ ゴシック"/>
        <family val="3"/>
        <charset val="128"/>
      </rPr>
      <t>度</t>
    </r>
    <rPh sb="0" eb="2">
      <t>レイワ</t>
    </rPh>
    <rPh sb="3" eb="4">
      <t>ネン</t>
    </rPh>
    <rPh sb="4" eb="5">
      <t>ド</t>
    </rPh>
    <phoneticPr fontId="26"/>
  </si>
  <si>
    <t>戸</t>
    <rPh sb="0" eb="1">
      <t>ト</t>
    </rPh>
    <phoneticPr fontId="26"/>
  </si>
  <si>
    <t>平成30年度</t>
    <rPh sb="0" eb="2">
      <t>ヘイセイ</t>
    </rPh>
    <rPh sb="4" eb="5">
      <t>ネン</t>
    </rPh>
    <rPh sb="5" eb="6">
      <t>ド</t>
    </rPh>
    <phoneticPr fontId="26"/>
  </si>
  <si>
    <t>賀</t>
    <rPh sb="0" eb="1">
      <t>ガ</t>
    </rPh>
    <phoneticPr fontId="26"/>
  </si>
  <si>
    <t>令和元年</t>
    <rPh sb="0" eb="2">
      <t>レイワ</t>
    </rPh>
    <rPh sb="2" eb="4">
      <t>ガンネン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</si>
  <si>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26"/>
  </si>
  <si>
    <t>12-9 貨物自動車運送事業者数、車両数</t>
  </si>
  <si>
    <t>令和２年度</t>
    <rPh sb="0" eb="2">
      <t>レイワ</t>
    </rPh>
    <rPh sb="3" eb="4">
      <t>トシ</t>
    </rPh>
    <rPh sb="4" eb="5">
      <t>ド</t>
    </rPh>
    <phoneticPr fontId="26"/>
  </si>
  <si>
    <t>12-11 海上出入貨物量</t>
  </si>
  <si>
    <t>合計</t>
    <rPh sb="0" eb="2">
      <t>ゴウケイ</t>
    </rPh>
    <phoneticPr fontId="5"/>
  </si>
  <si>
    <t/>
  </si>
  <si>
    <t>秋田・船川・能代港計</t>
    <rPh sb="0" eb="2">
      <t>アキタ</t>
    </rPh>
    <rPh sb="3" eb="5">
      <t>フナカワ</t>
    </rPh>
    <rPh sb="6" eb="8">
      <t>ノシロ</t>
    </rPh>
    <rPh sb="8" eb="9">
      <t>ミナト</t>
    </rPh>
    <rPh sb="9" eb="10">
      <t>ケイ</t>
    </rPh>
    <phoneticPr fontId="5"/>
  </si>
  <si>
    <t>令和元年</t>
    <rPh sb="0" eb="2">
      <t>レイワ</t>
    </rPh>
    <rPh sb="2" eb="3">
      <t>モト</t>
    </rPh>
    <rPh sb="3" eb="4">
      <t>トシ</t>
    </rPh>
    <phoneticPr fontId="26"/>
  </si>
  <si>
    <t>横手北スマート</t>
    <rPh sb="0" eb="2">
      <t>ヨコテ</t>
    </rPh>
    <rPh sb="2" eb="3">
      <t>キタ</t>
    </rPh>
    <phoneticPr fontId="5"/>
  </si>
  <si>
    <t>注2　横手北スマートICは令和元年8月4日開通</t>
    <rPh sb="0" eb="1">
      <t>チュウ</t>
    </rPh>
    <phoneticPr fontId="26"/>
  </si>
  <si>
    <r>
      <t>　 　 総務省「住民基本台帳に基づく人口、人口動態及び世帯数</t>
    </r>
    <r>
      <rPr>
        <sz val="10"/>
        <rFont val="ＭＳ ゴシック"/>
        <family val="3"/>
        <charset val="128"/>
      </rPr>
      <t>」</t>
    </r>
    <rPh sb="4" eb="7">
      <t>ソウムショウ</t>
    </rPh>
    <rPh sb="8" eb="10">
      <t>ジュウミン</t>
    </rPh>
    <rPh sb="10" eb="12">
      <t>キホン</t>
    </rPh>
    <rPh sb="12" eb="14">
      <t>ダイチョウ</t>
    </rPh>
    <rPh sb="15" eb="16">
      <t>モト</t>
    </rPh>
    <rPh sb="18" eb="20">
      <t>ジンコウ</t>
    </rPh>
    <rPh sb="21" eb="23">
      <t>ジンコウ</t>
    </rPh>
    <rPh sb="23" eb="25">
      <t>ドウタイ</t>
    </rPh>
    <rPh sb="25" eb="26">
      <t>オヨ</t>
    </rPh>
    <rPh sb="27" eb="30">
      <t>セタイスウ</t>
    </rPh>
    <phoneticPr fontId="5"/>
  </si>
  <si>
    <r>
      <t xml:space="preserve">注1 </t>
    </r>
    <r>
      <rPr>
        <sz val="10"/>
        <rFont val="ＭＳ ゴシック"/>
        <family val="3"/>
        <charset val="128"/>
      </rPr>
      <t>契約件数は、光ファイバー（FTTH）、DSL、ケーブルテレビといった有線通信サービスと</t>
    </r>
    <rPh sb="0" eb="1">
      <t>チュウ</t>
    </rPh>
    <rPh sb="3" eb="5">
      <t>ケイヤク</t>
    </rPh>
    <rPh sb="5" eb="7">
      <t>ケンスウ</t>
    </rPh>
    <rPh sb="9" eb="10">
      <t>ヒカリ</t>
    </rPh>
    <phoneticPr fontId="5"/>
  </si>
  <si>
    <t>令和２年度</t>
    <rPh sb="0" eb="2">
      <t>レイワ</t>
    </rPh>
    <rPh sb="3" eb="5">
      <t>ネンド</t>
    </rPh>
    <phoneticPr fontId="26"/>
  </si>
  <si>
    <t>(令和3年4月1日)</t>
    <rPh sb="1" eb="3">
      <t>レイワ</t>
    </rPh>
    <phoneticPr fontId="5"/>
  </si>
  <si>
    <t>令和２年</t>
    <rPh sb="0" eb="2">
      <t>レイワ</t>
    </rPh>
    <rPh sb="3" eb="4">
      <t>トシ</t>
    </rPh>
    <phoneticPr fontId="26"/>
  </si>
  <si>
    <t>令和２年（港湾統計より転記）</t>
    <rPh sb="0" eb="2">
      <t>レイワ</t>
    </rPh>
    <rPh sb="3" eb="4">
      <t>トシ</t>
    </rPh>
    <rPh sb="5" eb="7">
      <t>コウワン</t>
    </rPh>
    <rPh sb="7" eb="9">
      <t>トウケイ</t>
    </rPh>
    <rPh sb="11" eb="13">
      <t>テンキ</t>
    </rPh>
    <phoneticPr fontId="5"/>
  </si>
  <si>
    <t>令和２年</t>
    <rPh sb="0" eb="2">
      <t>レイワ</t>
    </rPh>
    <rPh sb="3" eb="4">
      <t>トシ</t>
    </rPh>
    <phoneticPr fontId="5"/>
  </si>
  <si>
    <t>令和２年</t>
    <rPh sb="0" eb="2">
      <t>レイワ</t>
    </rPh>
    <rPh sb="3" eb="4">
      <t>ネン</t>
    </rPh>
    <phoneticPr fontId="5"/>
  </si>
  <si>
    <r>
      <t>注</t>
    </r>
    <r>
      <rPr>
        <sz val="10"/>
        <rFont val="ＭＳ ゴシック"/>
        <family val="3"/>
        <charset val="128"/>
      </rPr>
      <t>3 世帯普及率は、契約件数を世帯数（各年1月1日現在）で除したものである。</t>
    </r>
    <rPh sb="0" eb="1">
      <t>チュウ</t>
    </rPh>
    <rPh sb="3" eb="5">
      <t>セタイ</t>
    </rPh>
    <rPh sb="5" eb="8">
      <t>フキュウリツ</t>
    </rPh>
    <rPh sb="10" eb="12">
      <t>ケイヤク</t>
    </rPh>
    <rPh sb="12" eb="14">
      <t>ケンスウ</t>
    </rPh>
    <rPh sb="15" eb="18">
      <t>セタイスウ</t>
    </rPh>
    <rPh sb="29" eb="30">
      <t>ジョ</t>
    </rPh>
    <phoneticPr fontId="5"/>
  </si>
  <si>
    <t>令和３年度</t>
    <rPh sb="0" eb="2">
      <t>レイワ</t>
    </rPh>
    <rPh sb="3" eb="4">
      <t>トシ</t>
    </rPh>
    <rPh sb="4" eb="5">
      <t>ド</t>
    </rPh>
    <phoneticPr fontId="26"/>
  </si>
  <si>
    <t>令和３年度</t>
    <rPh sb="0" eb="2">
      <t>レイワ</t>
    </rPh>
    <rPh sb="3" eb="5">
      <t>ネンド</t>
    </rPh>
    <phoneticPr fontId="26"/>
  </si>
  <si>
    <r>
      <t>平成29年</t>
    </r>
    <r>
      <rPr>
        <sz val="11"/>
        <color rgb="FFFF0000"/>
        <rFont val="ＭＳ ゴシック"/>
        <family val="3"/>
        <charset val="128"/>
      </rPr>
      <t>度</t>
    </r>
    <rPh sb="0" eb="2">
      <t>ヘイセイ</t>
    </rPh>
    <rPh sb="4" eb="5">
      <t>ネン</t>
    </rPh>
    <rPh sb="5" eb="6">
      <t>ド</t>
    </rPh>
    <phoneticPr fontId="26"/>
  </si>
  <si>
    <r>
      <t>平成31年</t>
    </r>
    <r>
      <rPr>
        <sz val="11"/>
        <color rgb="FFFF0000"/>
        <rFont val="ＭＳ ゴシック"/>
        <family val="3"/>
        <charset val="128"/>
      </rPr>
      <t>度</t>
    </r>
    <rPh sb="0" eb="2">
      <t>ヘイセイ</t>
    </rPh>
    <rPh sb="4" eb="5">
      <t>ネン</t>
    </rPh>
    <rPh sb="5" eb="6">
      <t>ド</t>
    </rPh>
    <phoneticPr fontId="26"/>
  </si>
  <si>
    <r>
      <t>令和３年</t>
    </r>
    <r>
      <rPr>
        <sz val="11"/>
        <color rgb="FFFF0000"/>
        <rFont val="ＭＳ ゴシック"/>
        <family val="3"/>
        <charset val="128"/>
      </rPr>
      <t>度</t>
    </r>
    <rPh sb="0" eb="2">
      <t>レイワ</t>
    </rPh>
    <rPh sb="3" eb="4">
      <t>ネン</t>
    </rPh>
    <rPh sb="4" eb="5">
      <t>ド</t>
    </rPh>
    <phoneticPr fontId="26"/>
  </si>
  <si>
    <r>
      <t>注2 平成31年3月末</t>
    </r>
    <r>
      <rPr>
        <sz val="10"/>
        <color rgb="FFFF0000"/>
        <rFont val="ＭＳ ゴシック"/>
        <family val="3"/>
        <charset val="128"/>
      </rPr>
      <t>から</t>
    </r>
    <r>
      <rPr>
        <sz val="10"/>
        <rFont val="ＭＳ ゴシック"/>
        <family val="3"/>
        <charset val="128"/>
      </rPr>
      <t>の契約件数は、3.9-4世代携帯電話サービスの契約数の集計が行われなく</t>
    </r>
    <rPh sb="0" eb="1">
      <t>チュウ</t>
    </rPh>
    <rPh sb="14" eb="16">
      <t>ケイヤク</t>
    </rPh>
    <rPh sb="16" eb="18">
      <t>ケンスウ</t>
    </rPh>
    <rPh sb="38" eb="39">
      <t>スウ</t>
    </rPh>
    <rPh sb="43" eb="44">
      <t>オコナ</t>
    </rPh>
    <phoneticPr fontId="5"/>
  </si>
  <si>
    <t>令和４年度</t>
    <rPh sb="0" eb="2">
      <t>レイワ</t>
    </rPh>
    <rPh sb="3" eb="4">
      <t>トシ</t>
    </rPh>
    <rPh sb="4" eb="5">
      <t>ド</t>
    </rPh>
    <phoneticPr fontId="26"/>
  </si>
  <si>
    <t>－</t>
  </si>
  <si>
    <t>　ある。</t>
  </si>
  <si>
    <t>令和３年</t>
    <rPh sb="0" eb="2">
      <t>レイワ</t>
    </rPh>
    <rPh sb="3" eb="4">
      <t>ネン</t>
    </rPh>
    <phoneticPr fontId="5"/>
  </si>
  <si>
    <t>予定</t>
    <rPh sb="0" eb="2">
      <t>ヨテイ</t>
    </rPh>
    <phoneticPr fontId="5"/>
  </si>
  <si>
    <t>実績</t>
    <rPh sb="0" eb="2">
      <t>ジッセキ</t>
    </rPh>
    <phoneticPr fontId="5"/>
  </si>
  <si>
    <t>ジェイ・エアー</t>
  </si>
  <si>
    <t>発送</t>
    <rPh sb="0" eb="2">
      <t>はっそう</t>
    </rPh>
    <phoneticPr fontId="32" type="Hiragana"/>
  </si>
  <si>
    <t>到着</t>
    <rPh sb="0" eb="2">
      <t>とうちゃく</t>
    </rPh>
    <phoneticPr fontId="32" type="Hiragana"/>
  </si>
  <si>
    <t>令和３年</t>
    <rPh sb="0" eb="2">
      <t>レイワ</t>
    </rPh>
    <rPh sb="3" eb="4">
      <t>トシ</t>
    </rPh>
    <phoneticPr fontId="26"/>
  </si>
  <si>
    <t>令和３年</t>
    <rPh sb="0" eb="2">
      <t>レイワ</t>
    </rPh>
    <rPh sb="3" eb="4">
      <t>トシ</t>
    </rPh>
    <phoneticPr fontId="5"/>
  </si>
  <si>
    <r>
      <t>注　軽自動車については、</t>
    </r>
    <r>
      <rPr>
        <sz val="10"/>
        <color theme="1"/>
        <rFont val="ＭＳ ゴシック"/>
        <family val="3"/>
        <charset val="128"/>
      </rPr>
      <t>軽二輪車を除き、一般社団法人全国軽自動車協会連合会の統計によるもので</t>
    </r>
    <rPh sb="0" eb="1">
      <t>チュウ</t>
    </rPh>
    <rPh sb="2" eb="6">
      <t>ケイジドウシャ</t>
    </rPh>
    <rPh sb="12" eb="13">
      <t>ケイ</t>
    </rPh>
    <rPh sb="13" eb="16">
      <t>ニリンシャ</t>
    </rPh>
    <rPh sb="17" eb="18">
      <t>ノゾ</t>
    </rPh>
    <rPh sb="20" eb="22">
      <t>イッパン</t>
    </rPh>
    <rPh sb="22" eb="26">
      <t>シャダンホウジン</t>
    </rPh>
    <rPh sb="26" eb="28">
      <t>ゼンコク</t>
    </rPh>
    <rPh sb="28" eb="32">
      <t>ケイジドウシャ</t>
    </rPh>
    <rPh sb="32" eb="34">
      <t>キョウカイ</t>
    </rPh>
    <rPh sb="34" eb="37">
      <t>レンゴウカイ</t>
    </rPh>
    <rPh sb="38" eb="40">
      <t>トウケイ</t>
    </rPh>
    <phoneticPr fontId="5"/>
  </si>
  <si>
    <r>
      <t xml:space="preserve">注1 </t>
    </r>
    <r>
      <rPr>
        <sz val="10"/>
        <color theme="1"/>
        <rFont val="ＭＳ ゴシック"/>
        <family val="3"/>
        <charset val="128"/>
      </rPr>
      <t>契約件数は、光ファイバー（FTTH）、DSL、ケーブルテレビといった有線通信サービスと</t>
    </r>
    <rPh sb="0" eb="1">
      <t>チュウ</t>
    </rPh>
    <rPh sb="3" eb="5">
      <t>ケイヤク</t>
    </rPh>
    <rPh sb="5" eb="7">
      <t>ケンスウ</t>
    </rPh>
    <rPh sb="9" eb="10">
      <t>ヒカリ</t>
    </rPh>
    <phoneticPr fontId="5"/>
  </si>
  <si>
    <r>
      <t>　　</t>
    </r>
    <r>
      <rPr>
        <sz val="10"/>
        <color theme="1"/>
        <rFont val="ＭＳ ゴシック"/>
        <family val="3"/>
        <charset val="128"/>
      </rPr>
      <t>3.9-4世代携帯電話、FWA、BWAといった無線通信サービスの契約件数の合計</t>
    </r>
  </si>
  <si>
    <r>
      <t>注2 平成31年3月末</t>
    </r>
    <r>
      <rPr>
        <sz val="10"/>
        <color theme="1"/>
        <rFont val="ＭＳ ゴシック"/>
        <family val="3"/>
        <charset val="128"/>
      </rPr>
      <t>からの契約件数は、3.9-4世代携帯電話サービスの契約数の集計が行われなく</t>
    </r>
    <rPh sb="0" eb="1">
      <t>チュウ</t>
    </rPh>
    <rPh sb="14" eb="16">
      <t>ケイヤク</t>
    </rPh>
    <rPh sb="16" eb="18">
      <t>ケンスウ</t>
    </rPh>
    <rPh sb="38" eb="39">
      <t>スウ</t>
    </rPh>
    <rPh sb="43" eb="44">
      <t>オコナ</t>
    </rPh>
    <phoneticPr fontId="5"/>
  </si>
  <si>
    <r>
      <t>令和２年</t>
    </r>
    <r>
      <rPr>
        <sz val="11"/>
        <color theme="1"/>
        <rFont val="ＭＳ ゴシック"/>
        <family val="3"/>
        <charset val="128"/>
      </rPr>
      <t>度</t>
    </r>
    <rPh sb="0" eb="2">
      <t>レイワ</t>
    </rPh>
    <rPh sb="3" eb="4">
      <t>ネン</t>
    </rPh>
    <rPh sb="4" eb="5">
      <t>ド</t>
    </rPh>
    <phoneticPr fontId="26"/>
  </si>
  <si>
    <r>
      <t>資料：東北運輸局秋田運輸支局「</t>
    </r>
    <r>
      <rPr>
        <sz val="10"/>
        <color theme="1"/>
        <rFont val="ＭＳ ゴシック"/>
        <family val="3"/>
        <charset val="128"/>
      </rPr>
      <t>業務概要」</t>
    </r>
    <rPh sb="3" eb="5">
      <t>トウホク</t>
    </rPh>
    <rPh sb="10" eb="12">
      <t>ウンユ</t>
    </rPh>
    <rPh sb="15" eb="17">
      <t>ギョウム</t>
    </rPh>
    <rPh sb="17" eb="19">
      <t>ガイヨウ</t>
    </rPh>
    <phoneticPr fontId="26"/>
  </si>
  <si>
    <t>令和４年</t>
    <rPh sb="0" eb="2">
      <t>レイワ</t>
    </rPh>
    <phoneticPr fontId="5"/>
  </si>
  <si>
    <t>令和４年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</si>
  <si>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トシ</t>
    </rPh>
    <phoneticPr fontId="26"/>
  </si>
  <si>
    <t>令和４年</t>
    <rPh sb="0" eb="2">
      <t>レイワ</t>
    </rPh>
    <rPh sb="3" eb="4">
      <t>トシ</t>
    </rPh>
    <phoneticPr fontId="5"/>
  </si>
  <si>
    <t>令和４年度</t>
    <rPh sb="0" eb="2">
      <t>レイワ</t>
    </rPh>
    <rPh sb="3" eb="5">
      <t>ネンド</t>
    </rPh>
    <phoneticPr fontId="26"/>
  </si>
  <si>
    <r>
      <t>令和元年</t>
    </r>
    <r>
      <rPr>
        <sz val="11"/>
        <color theme="1"/>
        <rFont val="ＭＳ ゴシック"/>
        <family val="3"/>
        <charset val="128"/>
      </rPr>
      <t>度</t>
    </r>
    <rPh sb="0" eb="2">
      <t>レイワ</t>
    </rPh>
    <rPh sb="2" eb="3">
      <t>ゲン</t>
    </rPh>
    <rPh sb="3" eb="4">
      <t>ネン</t>
    </rPh>
    <rPh sb="4" eb="5">
      <t>ド</t>
    </rPh>
    <phoneticPr fontId="26"/>
  </si>
  <si>
    <r>
      <t>令和４年</t>
    </r>
    <r>
      <rPr>
        <sz val="11"/>
        <color theme="1"/>
        <rFont val="ＭＳ ゴシック"/>
        <family val="3"/>
        <charset val="128"/>
      </rPr>
      <t>度</t>
    </r>
    <rPh sb="0" eb="2">
      <t>レイワ</t>
    </rPh>
    <rPh sb="3" eb="4">
      <t>ネン</t>
    </rPh>
    <rPh sb="4" eb="5">
      <t>ド</t>
    </rPh>
    <phoneticPr fontId="26"/>
  </si>
  <si>
    <r>
      <t>(</t>
    </r>
    <r>
      <rPr>
        <sz val="10"/>
        <color theme="1"/>
        <rFont val="ＭＳ ゴシック"/>
        <family val="3"/>
        <charset val="128"/>
      </rPr>
      <t>令和5年4月1日)</t>
    </r>
    <rPh sb="1" eb="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</si>
</sst>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 ;[Red]\-#,##0\ "/>
    <numFmt numFmtId="178" formatCode="#,##0.0;[Red]\-#,##0.0"/>
    <numFmt numFmtId="179" formatCode="0.0"/>
    <numFmt numFmtId="180" formatCode="&quot;(&quot;#,###&quot;)&quot;"/>
    <numFmt numFmtId="181" formatCode="0.0_ "/>
  </numFmts>
  <fonts count="4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2"/>
      <name val="ＭＳ ゴシック"/>
      <family val="3"/>
    </font>
    <font>
      <sz val="11"/>
      <name val="明朝"/>
      <family val="1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u/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u/>
      <sz val="11"/>
      <name val="ＭＳ ゴシック"/>
      <family val="3"/>
    </font>
    <font>
      <sz val="11"/>
      <color rgb="FFFF0000"/>
      <name val="ＭＳ ゴシック"/>
      <family val="3"/>
    </font>
    <font>
      <sz val="10"/>
      <name val="ＭＳ Ｐゴシック"/>
      <family val="3"/>
      <scheme val="minor"/>
    </font>
    <font>
      <u/>
      <sz val="10"/>
      <name val="ＭＳ ゴシック"/>
      <family val="3"/>
    </font>
    <font>
      <b/>
      <sz val="14"/>
      <name val="ＭＳ ゴシック"/>
      <family val="3"/>
    </font>
    <font>
      <sz val="10"/>
      <color rgb="FFFF0000"/>
      <name val="ＭＳ ゴシック"/>
      <family val="3"/>
    </font>
    <font>
      <sz val="6"/>
      <name val="ＭＳ Ｐ明朝"/>
      <family val="1"/>
    </font>
    <font>
      <sz val="6"/>
      <name val="明朝"/>
      <family val="1"/>
    </font>
    <font>
      <sz val="12"/>
      <name val="ＭＳ ゴシック"/>
      <family val="3"/>
    </font>
    <font>
      <sz val="6"/>
      <name val="ＭＳ ゴシック"/>
      <family val="3"/>
    </font>
    <font>
      <u/>
      <sz val="11"/>
      <color indexed="12"/>
      <name val="ＭＳ Ｐゴシック"/>
      <family val="3"/>
    </font>
    <font>
      <sz val="28"/>
      <name val="HG平成角ｺﾞｼｯｸ体W9"/>
      <family val="3"/>
    </font>
    <font>
      <b/>
      <sz val="11"/>
      <color rgb="FF3F3F3F"/>
      <name val="ＭＳ Ｐゴシック"/>
      <family val="2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776">
    <xf numFmtId="0" fontId="0" fillId="0" borderId="0" xfId="0">
      <alignment vertical="center"/>
    </xf>
    <xf numFmtId="0" fontId="6" fillId="0" borderId="0" xfId="11" applyFont="1" applyFill="1" applyAlignment="1">
      <alignment vertical="center"/>
    </xf>
    <xf numFmtId="0" fontId="7" fillId="0" borderId="0" xfId="11" applyFont="1" applyFill="1" applyAlignment="1">
      <alignment horizontal="left" vertical="center"/>
    </xf>
    <xf numFmtId="0" fontId="8" fillId="0" borderId="0" xfId="11" applyFont="1" applyFill="1" applyBorder="1" applyAlignment="1">
      <alignment horizontal="left" vertical="center"/>
    </xf>
    <xf numFmtId="0" fontId="8" fillId="0" borderId="0" xfId="11" applyFont="1" applyFill="1" applyBorder="1" applyAlignment="1">
      <alignment vertical="center"/>
    </xf>
    <xf numFmtId="0" fontId="6" fillId="0" borderId="8" xfId="11" applyFont="1" applyFill="1" applyBorder="1" applyAlignment="1">
      <alignment horizontal="center" vertical="center"/>
    </xf>
    <xf numFmtId="0" fontId="6" fillId="0" borderId="0" xfId="11" applyFont="1" applyFill="1" applyAlignment="1">
      <alignment horizontal="distributed" vertical="center" indent="1"/>
    </xf>
    <xf numFmtId="0" fontId="6" fillId="0" borderId="0" xfId="11" applyFont="1" applyFill="1" applyAlignment="1">
      <alignment horizontal="distributed" vertical="center" textRotation="255" indent="1"/>
    </xf>
    <xf numFmtId="0" fontId="6" fillId="0" borderId="0" xfId="11" applyFont="1" applyFill="1" applyBorder="1" applyAlignment="1">
      <alignment horizontal="left" vertical="center"/>
    </xf>
    <xf numFmtId="0" fontId="6" fillId="0" borderId="0" xfId="11" applyFont="1" applyFill="1" applyAlignment="1">
      <alignment horizontal="left" vertical="center"/>
    </xf>
    <xf numFmtId="0" fontId="6" fillId="0" borderId="21" xfId="11" applyFont="1" applyFill="1" applyBorder="1" applyAlignment="1">
      <alignment horizontal="center" vertical="center"/>
    </xf>
    <xf numFmtId="0" fontId="6" fillId="0" borderId="22" xfId="11" applyFont="1" applyFill="1" applyBorder="1" applyAlignment="1">
      <alignment horizontal="center" vertical="center"/>
    </xf>
    <xf numFmtId="0" fontId="6" fillId="0" borderId="24" xfId="11" applyFont="1" applyFill="1" applyBorder="1" applyAlignment="1">
      <alignment horizontal="center" vertical="center"/>
    </xf>
    <xf numFmtId="38" fontId="6" fillId="0" borderId="10" xfId="20" applyFont="1" applyFill="1" applyBorder="1" applyAlignment="1">
      <alignment vertical="center"/>
    </xf>
    <xf numFmtId="38" fontId="6" fillId="0" borderId="0" xfId="20" applyFont="1" applyFill="1" applyBorder="1" applyAlignment="1">
      <alignment vertical="center"/>
    </xf>
    <xf numFmtId="38" fontId="6" fillId="0" borderId="11" xfId="20" applyFont="1" applyFill="1" applyBorder="1" applyAlignment="1">
      <alignment vertical="center"/>
    </xf>
    <xf numFmtId="38" fontId="6" fillId="0" borderId="9" xfId="20" applyFont="1" applyFill="1" applyBorder="1" applyAlignment="1">
      <alignment vertical="center"/>
    </xf>
    <xf numFmtId="38" fontId="6" fillId="0" borderId="0" xfId="20" applyFont="1" applyFill="1" applyAlignment="1">
      <alignment vertical="center"/>
    </xf>
    <xf numFmtId="0" fontId="11" fillId="0" borderId="0" xfId="21" applyFont="1" applyFill="1" applyAlignment="1" applyProtection="1">
      <alignment vertical="center"/>
    </xf>
    <xf numFmtId="0" fontId="6" fillId="0" borderId="0" xfId="11" applyFont="1" applyFill="1" applyAlignment="1">
      <alignment horizontal="right" vertical="center"/>
    </xf>
    <xf numFmtId="38" fontId="6" fillId="2" borderId="0" xfId="20" applyFont="1" applyFill="1" applyBorder="1" applyAlignment="1">
      <alignment horizontal="right" vertical="center"/>
    </xf>
    <xf numFmtId="0" fontId="8" fillId="0" borderId="0" xfId="11" applyFont="1" applyFill="1" applyAlignment="1">
      <alignment horizontal="right"/>
    </xf>
    <xf numFmtId="38" fontId="6" fillId="0" borderId="25" xfId="20" applyFont="1" applyFill="1" applyBorder="1" applyAlignment="1">
      <alignment vertical="center"/>
    </xf>
    <xf numFmtId="38" fontId="6" fillId="0" borderId="26" xfId="20" applyFont="1" applyFill="1" applyBorder="1" applyAlignment="1">
      <alignment vertical="center"/>
    </xf>
    <xf numFmtId="38" fontId="6" fillId="0" borderId="27" xfId="20" applyFont="1" applyFill="1" applyBorder="1" applyAlignment="1">
      <alignment vertical="center"/>
    </xf>
    <xf numFmtId="38" fontId="6" fillId="0" borderId="8" xfId="20" applyFont="1" applyFill="1" applyBorder="1" applyAlignment="1">
      <alignment vertical="center"/>
    </xf>
    <xf numFmtId="38" fontId="6" fillId="0" borderId="26" xfId="20" applyFont="1" applyFill="1" applyBorder="1" applyAlignment="1">
      <alignment horizontal="right" vertical="center"/>
    </xf>
    <xf numFmtId="38" fontId="6" fillId="2" borderId="8" xfId="20" applyFont="1" applyFill="1" applyBorder="1" applyAlignment="1">
      <alignment vertical="center"/>
    </xf>
    <xf numFmtId="0" fontId="6" fillId="0" borderId="0" xfId="12" applyFont="1" applyFill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12" applyFont="1" applyFill="1" applyAlignment="1">
      <alignment vertical="center"/>
    </xf>
    <xf numFmtId="0" fontId="6" fillId="0" borderId="28" xfId="12" applyFont="1" applyFill="1" applyBorder="1" applyAlignment="1">
      <alignment vertical="center"/>
    </xf>
    <xf numFmtId="0" fontId="6" fillId="0" borderId="29" xfId="12" applyFont="1" applyFill="1" applyBorder="1" applyAlignment="1">
      <alignment vertical="center"/>
    </xf>
    <xf numFmtId="0" fontId="6" fillId="0" borderId="30" xfId="12" applyFont="1" applyFill="1" applyBorder="1" applyAlignment="1">
      <alignment vertical="center"/>
    </xf>
    <xf numFmtId="0" fontId="6" fillId="0" borderId="32" xfId="12" applyFont="1" applyFill="1" applyBorder="1" applyAlignment="1">
      <alignment vertical="center"/>
    </xf>
    <xf numFmtId="0" fontId="8" fillId="0" borderId="0" xfId="12" quotePrefix="1" applyFont="1" applyFill="1" applyAlignment="1">
      <alignment horizontal="left" vertical="center" indent="1"/>
    </xf>
    <xf numFmtId="0" fontId="13" fillId="0" borderId="0" xfId="21" applyFont="1" applyFill="1" applyAlignment="1" applyProtection="1">
      <alignment horizontal="left" vertical="center" indent="1"/>
    </xf>
    <xf numFmtId="0" fontId="8" fillId="0" borderId="0" xfId="12" applyFont="1" applyFill="1" applyAlignment="1">
      <alignment horizontal="left" vertical="center" indent="1"/>
    </xf>
    <xf numFmtId="0" fontId="6" fillId="0" borderId="33" xfId="12" applyFont="1" applyFill="1" applyBorder="1" applyAlignment="1">
      <alignment horizontal="centerContinuous" vertical="center"/>
    </xf>
    <xf numFmtId="0" fontId="6" fillId="0" borderId="0" xfId="11" applyFont="1" applyFill="1" applyBorder="1" applyAlignment="1">
      <alignment vertical="center"/>
    </xf>
    <xf numFmtId="0" fontId="6" fillId="0" borderId="34" xfId="11" applyFont="1" applyFill="1" applyBorder="1" applyAlignment="1">
      <alignment vertical="center"/>
    </xf>
    <xf numFmtId="0" fontId="6" fillId="0" borderId="36" xfId="12" applyFont="1" applyFill="1" applyBorder="1" applyAlignment="1">
      <alignment vertical="center"/>
    </xf>
    <xf numFmtId="0" fontId="6" fillId="0" borderId="37" xfId="12" applyFont="1" applyFill="1" applyBorder="1" applyAlignment="1">
      <alignment vertical="center"/>
    </xf>
    <xf numFmtId="0" fontId="6" fillId="0" borderId="38" xfId="12" applyFont="1" applyFill="1" applyBorder="1" applyAlignment="1">
      <alignment vertical="center"/>
    </xf>
    <xf numFmtId="0" fontId="6" fillId="0" borderId="39" xfId="12" applyFont="1" applyFill="1" applyBorder="1" applyAlignment="1">
      <alignment vertical="center"/>
    </xf>
    <xf numFmtId="0" fontId="6" fillId="0" borderId="40" xfId="12" applyFont="1" applyFill="1" applyBorder="1" applyAlignment="1">
      <alignment vertical="center"/>
    </xf>
    <xf numFmtId="0" fontId="6" fillId="0" borderId="11" xfId="11" applyFont="1" applyFill="1" applyBorder="1" applyAlignment="1">
      <alignment vertical="center"/>
    </xf>
    <xf numFmtId="0" fontId="6" fillId="0" borderId="18" xfId="12" applyFont="1" applyFill="1" applyBorder="1" applyAlignment="1">
      <alignment horizontal="centerContinuous" vertical="center"/>
    </xf>
    <xf numFmtId="0" fontId="6" fillId="0" borderId="26" xfId="12" applyFont="1" applyFill="1" applyBorder="1" applyAlignment="1">
      <alignment horizontal="center" vertical="center"/>
    </xf>
    <xf numFmtId="0" fontId="6" fillId="0" borderId="41" xfId="12" applyFont="1" applyFill="1" applyBorder="1" applyAlignment="1">
      <alignment horizontal="center" vertical="center"/>
    </xf>
    <xf numFmtId="0" fontId="6" fillId="0" borderId="42" xfId="12" applyFont="1" applyFill="1" applyBorder="1" applyAlignment="1">
      <alignment horizontal="center" vertical="center"/>
    </xf>
    <xf numFmtId="0" fontId="6" fillId="0" borderId="19" xfId="12" applyFont="1" applyFill="1" applyBorder="1" applyAlignment="1">
      <alignment horizontal="center" vertical="center"/>
    </xf>
    <xf numFmtId="0" fontId="6" fillId="0" borderId="27" xfId="12" applyFont="1" applyFill="1" applyBorder="1" applyAlignment="1">
      <alignment horizontal="center" vertical="center"/>
    </xf>
    <xf numFmtId="0" fontId="8" fillId="0" borderId="0" xfId="12" applyFont="1" applyFill="1" applyAlignment="1">
      <alignment horizontal="center" vertical="center"/>
    </xf>
    <xf numFmtId="0" fontId="6" fillId="0" borderId="43" xfId="12" applyFont="1" applyFill="1" applyBorder="1" applyAlignment="1">
      <alignment horizontal="center" vertical="center"/>
    </xf>
    <xf numFmtId="38" fontId="6" fillId="0" borderId="0" xfId="20" applyFont="1" applyFill="1" applyBorder="1" applyAlignment="1">
      <alignment horizontal="right" vertical="center"/>
    </xf>
    <xf numFmtId="176" fontId="6" fillId="0" borderId="0" xfId="12" applyNumberFormat="1" applyFont="1" applyBorder="1" applyAlignment="1">
      <alignment vertical="center"/>
    </xf>
    <xf numFmtId="38" fontId="6" fillId="0" borderId="34" xfId="20" applyFont="1" applyFill="1" applyBorder="1" applyAlignment="1">
      <alignment horizontal="right" vertical="center"/>
    </xf>
    <xf numFmtId="38" fontId="6" fillId="0" borderId="40" xfId="20" applyFont="1" applyFill="1" applyBorder="1" applyAlignment="1">
      <alignment horizontal="right" vertical="center"/>
    </xf>
    <xf numFmtId="38" fontId="6" fillId="0" borderId="11" xfId="20" applyFont="1" applyFill="1" applyBorder="1" applyAlignment="1">
      <alignment horizontal="right" vertical="center"/>
    </xf>
    <xf numFmtId="0" fontId="8" fillId="0" borderId="0" xfId="12" applyFont="1" applyFill="1" applyBorder="1" applyAlignment="1">
      <alignment horizontal="center" vertical="center"/>
    </xf>
    <xf numFmtId="177" fontId="6" fillId="0" borderId="0" xfId="2" applyNumberFormat="1" applyFont="1" applyBorder="1" applyAlignment="1">
      <alignment horizontal="right" vertical="center"/>
    </xf>
    <xf numFmtId="38" fontId="6" fillId="0" borderId="34" xfId="20" applyFont="1" applyFill="1" applyBorder="1" applyAlignment="1">
      <alignment vertical="center"/>
    </xf>
    <xf numFmtId="38" fontId="6" fillId="0" borderId="40" xfId="20" applyFont="1" applyFill="1" applyBorder="1" applyAlignment="1">
      <alignment vertical="center"/>
    </xf>
    <xf numFmtId="3" fontId="6" fillId="0" borderId="0" xfId="12" applyNumberFormat="1" applyFont="1" applyBorder="1" applyAlignment="1">
      <alignment vertical="center"/>
    </xf>
    <xf numFmtId="0" fontId="6" fillId="0" borderId="18" xfId="12" applyFont="1" applyFill="1" applyBorder="1" applyAlignment="1">
      <alignment horizontal="center" vertical="center"/>
    </xf>
    <xf numFmtId="38" fontId="6" fillId="0" borderId="41" xfId="20" applyFont="1" applyFill="1" applyBorder="1" applyAlignment="1">
      <alignment vertical="center"/>
    </xf>
    <xf numFmtId="38" fontId="6" fillId="0" borderId="19" xfId="20" applyFont="1" applyFill="1" applyBorder="1" applyAlignment="1">
      <alignment vertical="center"/>
    </xf>
    <xf numFmtId="3" fontId="6" fillId="0" borderId="0" xfId="12" applyNumberFormat="1" applyFont="1" applyAlignment="1">
      <alignment vertical="center"/>
    </xf>
    <xf numFmtId="0" fontId="6" fillId="2" borderId="0" xfId="11" applyFont="1" applyFill="1" applyAlignment="1">
      <alignment vertical="center"/>
    </xf>
    <xf numFmtId="38" fontId="6" fillId="2" borderId="0" xfId="20" applyFont="1" applyFill="1" applyAlignment="1">
      <alignment vertical="center"/>
    </xf>
    <xf numFmtId="178" fontId="6" fillId="2" borderId="0" xfId="20" applyNumberFormat="1" applyFont="1" applyFill="1" applyAlignment="1">
      <alignment vertical="center"/>
    </xf>
    <xf numFmtId="0" fontId="6" fillId="2" borderId="0" xfId="11" applyFont="1" applyFill="1" applyAlignment="1">
      <alignment horizontal="left" vertical="center"/>
    </xf>
    <xf numFmtId="0" fontId="14" fillId="2" borderId="0" xfId="13" applyFont="1" applyFill="1" applyAlignment="1">
      <alignment vertical="center"/>
    </xf>
    <xf numFmtId="0" fontId="6" fillId="2" borderId="0" xfId="0" applyFont="1" applyFill="1">
      <alignment vertical="center"/>
    </xf>
    <xf numFmtId="0" fontId="7" fillId="2" borderId="0" xfId="13" applyFont="1" applyFill="1" applyBorder="1" applyAlignment="1" applyProtection="1">
      <alignment vertical="center"/>
      <protection locked="0"/>
    </xf>
    <xf numFmtId="0" fontId="6" fillId="2" borderId="2" xfId="13" applyFont="1" applyFill="1" applyBorder="1" applyAlignment="1" applyProtection="1">
      <alignment horizontal="center" vertical="center"/>
      <protection locked="0"/>
    </xf>
    <xf numFmtId="0" fontId="6" fillId="2" borderId="3" xfId="13" applyFont="1" applyFill="1" applyBorder="1" applyAlignment="1" applyProtection="1">
      <alignment horizontal="center" vertical="center"/>
      <protection locked="0"/>
    </xf>
    <xf numFmtId="0" fontId="6" fillId="2" borderId="4" xfId="13" applyFont="1" applyFill="1" applyBorder="1" applyAlignment="1" applyProtection="1">
      <alignment horizontal="center" vertical="center"/>
      <protection locked="0"/>
    </xf>
    <xf numFmtId="0" fontId="6" fillId="2" borderId="44" xfId="13" applyFont="1" applyFill="1" applyBorder="1" applyAlignment="1" applyProtection="1">
      <alignment horizontal="center" vertical="center"/>
      <protection locked="0"/>
    </xf>
    <xf numFmtId="49" fontId="6" fillId="2" borderId="3" xfId="13" applyNumberFormat="1" applyFont="1" applyFill="1" applyBorder="1" applyAlignment="1" applyProtection="1">
      <alignment horizontal="center" vertical="center"/>
      <protection locked="0"/>
    </xf>
    <xf numFmtId="49" fontId="6" fillId="2" borderId="4" xfId="13" applyNumberFormat="1" applyFont="1" applyFill="1" applyBorder="1" applyAlignment="1" applyProtection="1">
      <alignment horizontal="center" vertical="center"/>
      <protection locked="0"/>
    </xf>
    <xf numFmtId="0" fontId="8" fillId="2" borderId="0" xfId="13" applyFont="1" applyFill="1" applyBorder="1" applyAlignment="1" applyProtection="1">
      <alignment vertical="center"/>
      <protection locked="0"/>
    </xf>
    <xf numFmtId="0" fontId="8" fillId="2" borderId="0" xfId="11" applyFont="1" applyFill="1" applyAlignment="1">
      <alignment vertical="center"/>
    </xf>
    <xf numFmtId="0" fontId="6" fillId="2" borderId="0" xfId="13" applyFont="1" applyFill="1" applyBorder="1" applyAlignment="1" applyProtection="1">
      <alignment vertical="center"/>
      <protection locked="0"/>
    </xf>
    <xf numFmtId="38" fontId="6" fillId="2" borderId="0" xfId="20" applyFont="1" applyFill="1" applyAlignment="1">
      <alignment horizontal="left" vertical="center"/>
    </xf>
    <xf numFmtId="38" fontId="14" fillId="2" borderId="0" xfId="20" applyFont="1" applyFill="1" applyAlignment="1">
      <alignment vertical="center"/>
    </xf>
    <xf numFmtId="38" fontId="6" fillId="2" borderId="25" xfId="20" applyFont="1" applyFill="1" applyBorder="1" applyAlignment="1" applyProtection="1">
      <alignment horizontal="center" vertical="center"/>
      <protection locked="0"/>
    </xf>
    <xf numFmtId="38" fontId="6" fillId="2" borderId="27" xfId="20" applyFont="1" applyFill="1" applyBorder="1" applyAlignment="1" applyProtection="1">
      <alignment horizontal="center" vertical="center"/>
      <protection locked="0"/>
    </xf>
    <xf numFmtId="38" fontId="6" fillId="2" borderId="0" xfId="4" applyFont="1" applyFill="1" applyBorder="1" applyAlignment="1" applyProtection="1">
      <alignment vertical="center"/>
      <protection locked="0"/>
    </xf>
    <xf numFmtId="38" fontId="6" fillId="2" borderId="0" xfId="4" applyFont="1" applyFill="1" applyBorder="1" applyAlignment="1" applyProtection="1">
      <alignment vertical="center" shrinkToFit="1"/>
      <protection locked="0"/>
    </xf>
    <xf numFmtId="38" fontId="6" fillId="2" borderId="6" xfId="4" applyFont="1" applyFill="1" applyBorder="1" applyAlignment="1" applyProtection="1">
      <alignment vertical="center" shrinkToFit="1"/>
      <protection locked="0"/>
    </xf>
    <xf numFmtId="38" fontId="6" fillId="2" borderId="45" xfId="4" applyFont="1" applyFill="1" applyBorder="1" applyAlignment="1" applyProtection="1">
      <alignment vertical="center" shrinkToFit="1"/>
      <protection locked="0"/>
    </xf>
    <xf numFmtId="38" fontId="6" fillId="2" borderId="6" xfId="4" applyFont="1" applyFill="1" applyBorder="1" applyAlignment="1" applyProtection="1">
      <alignment horizontal="right" vertical="center"/>
      <protection locked="0"/>
    </xf>
    <xf numFmtId="38" fontId="6" fillId="2" borderId="6" xfId="4" applyFont="1" applyFill="1" applyBorder="1" applyAlignment="1" applyProtection="1">
      <alignment vertical="center"/>
      <protection locked="0"/>
    </xf>
    <xf numFmtId="38" fontId="6" fillId="2" borderId="7" xfId="4" applyFont="1" applyFill="1" applyBorder="1" applyAlignment="1" applyProtection="1">
      <alignment horizontal="right" vertical="center"/>
      <protection locked="0"/>
    </xf>
    <xf numFmtId="38" fontId="6" fillId="2" borderId="2" xfId="20" applyFont="1" applyFill="1" applyBorder="1" applyAlignment="1" applyProtection="1">
      <alignment horizontal="center" vertical="center"/>
      <protection locked="0"/>
    </xf>
    <xf numFmtId="38" fontId="6" fillId="2" borderId="4" xfId="20" applyFont="1" applyFill="1" applyBorder="1" applyAlignment="1" applyProtection="1">
      <alignment horizontal="center" vertical="center"/>
      <protection locked="0"/>
    </xf>
    <xf numFmtId="38" fontId="14" fillId="2" borderId="0" xfId="20" applyFont="1" applyFill="1">
      <alignment vertical="center"/>
    </xf>
    <xf numFmtId="38" fontId="7" fillId="2" borderId="0" xfId="20" applyFont="1" applyFill="1" applyAlignment="1" applyProtection="1">
      <alignment vertical="center"/>
      <protection locked="0"/>
    </xf>
    <xf numFmtId="38" fontId="6" fillId="2" borderId="31" xfId="20" applyFont="1" applyFill="1" applyBorder="1" applyAlignment="1">
      <alignment vertical="center"/>
    </xf>
    <xf numFmtId="38" fontId="6" fillId="2" borderId="6" xfId="20" applyFont="1" applyFill="1" applyBorder="1" applyAlignment="1">
      <alignment vertical="center"/>
    </xf>
    <xf numFmtId="38" fontId="6" fillId="2" borderId="7" xfId="20" applyFont="1" applyFill="1" applyBorder="1" applyAlignment="1">
      <alignment vertical="center"/>
    </xf>
    <xf numFmtId="38" fontId="6" fillId="2" borderId="6" xfId="4" applyFont="1" applyFill="1" applyBorder="1" applyAlignment="1" applyProtection="1">
      <alignment horizontal="right" vertical="center" shrinkToFit="1"/>
      <protection locked="0"/>
    </xf>
    <xf numFmtId="38" fontId="6" fillId="2" borderId="45" xfId="4" applyFont="1" applyFill="1" applyBorder="1" applyAlignment="1" applyProtection="1">
      <alignment horizontal="right" vertical="center" shrinkToFit="1"/>
      <protection locked="0"/>
    </xf>
    <xf numFmtId="38" fontId="6" fillId="2" borderId="5" xfId="20" applyFont="1" applyFill="1" applyBorder="1" applyAlignment="1">
      <alignment vertical="center"/>
    </xf>
    <xf numFmtId="38" fontId="6" fillId="2" borderId="3" xfId="20" applyFont="1" applyFill="1" applyBorder="1" applyAlignment="1">
      <alignment horizontal="center" vertical="center"/>
    </xf>
    <xf numFmtId="38" fontId="6" fillId="2" borderId="4" xfId="20" applyFont="1" applyFill="1" applyBorder="1" applyAlignment="1">
      <alignment horizontal="center" vertical="center"/>
    </xf>
    <xf numFmtId="178" fontId="6" fillId="2" borderId="6" xfId="4" applyNumberFormat="1" applyFont="1" applyFill="1" applyBorder="1" applyAlignment="1" applyProtection="1">
      <alignment vertical="center"/>
      <protection locked="0"/>
    </xf>
    <xf numFmtId="178" fontId="6" fillId="2" borderId="45" xfId="4" applyNumberFormat="1" applyFont="1" applyFill="1" applyBorder="1" applyAlignment="1" applyProtection="1">
      <alignment vertical="center"/>
      <protection locked="0"/>
    </xf>
    <xf numFmtId="178" fontId="6" fillId="2" borderId="7" xfId="4" applyNumberFormat="1" applyFont="1" applyFill="1" applyBorder="1" applyAlignment="1" applyProtection="1">
      <alignment vertical="center"/>
      <protection locked="0"/>
    </xf>
    <xf numFmtId="38" fontId="14" fillId="2" borderId="0" xfId="20" applyFont="1" applyFill="1" applyAlignment="1" applyProtection="1">
      <alignment vertical="center"/>
      <protection locked="0"/>
    </xf>
    <xf numFmtId="38" fontId="6" fillId="2" borderId="0" xfId="4" applyFont="1" applyFill="1" applyBorder="1" applyAlignment="1" applyProtection="1">
      <alignment horizontal="right" vertical="center" shrinkToFit="1"/>
      <protection locked="0"/>
    </xf>
    <xf numFmtId="38" fontId="6" fillId="2" borderId="34" xfId="4" applyFont="1" applyFill="1" applyBorder="1" applyAlignment="1" applyProtection="1">
      <alignment horizontal="right" vertical="center" shrinkToFit="1"/>
      <protection locked="0"/>
    </xf>
    <xf numFmtId="38" fontId="6" fillId="2" borderId="0" xfId="4" applyFont="1" applyFill="1" applyBorder="1" applyAlignment="1" applyProtection="1">
      <alignment horizontal="right" vertical="center"/>
      <protection locked="0"/>
    </xf>
    <xf numFmtId="38" fontId="6" fillId="2" borderId="11" xfId="4" applyFont="1" applyFill="1" applyBorder="1" applyAlignment="1" applyProtection="1">
      <alignment horizontal="right" vertical="center"/>
      <protection locked="0"/>
    </xf>
    <xf numFmtId="38" fontId="6" fillId="2" borderId="0" xfId="20" applyFont="1" applyFill="1" applyAlignment="1" applyProtection="1">
      <alignment vertical="center"/>
      <protection locked="0"/>
    </xf>
    <xf numFmtId="38" fontId="6" fillId="2" borderId="35" xfId="20" applyFont="1" applyFill="1" applyBorder="1" applyAlignment="1">
      <alignment vertical="center"/>
    </xf>
    <xf numFmtId="38" fontId="6" fillId="2" borderId="0" xfId="20" applyFont="1" applyFill="1" applyBorder="1" applyAlignment="1">
      <alignment vertical="center"/>
    </xf>
    <xf numFmtId="38" fontId="6" fillId="2" borderId="11" xfId="20" applyFont="1" applyFill="1" applyBorder="1" applyAlignment="1">
      <alignment vertical="center"/>
    </xf>
    <xf numFmtId="38" fontId="6" fillId="2" borderId="2" xfId="20" applyFont="1" applyFill="1" applyBorder="1" applyAlignment="1">
      <alignment vertical="center"/>
    </xf>
    <xf numFmtId="178" fontId="6" fillId="2" borderId="26" xfId="4" applyNumberFormat="1" applyFont="1" applyFill="1" applyBorder="1" applyAlignment="1" applyProtection="1">
      <alignment vertical="center"/>
      <protection locked="0"/>
    </xf>
    <xf numFmtId="178" fontId="6" fillId="2" borderId="41" xfId="4" applyNumberFormat="1" applyFont="1" applyFill="1" applyBorder="1" applyAlignment="1" applyProtection="1">
      <alignment vertical="center"/>
      <protection locked="0"/>
    </xf>
    <xf numFmtId="178" fontId="6" fillId="2" borderId="27" xfId="4" applyNumberFormat="1" applyFont="1" applyFill="1" applyBorder="1" applyAlignment="1" applyProtection="1">
      <alignment vertical="center"/>
      <protection locked="0"/>
    </xf>
    <xf numFmtId="178" fontId="11" fillId="2" borderId="0" xfId="20" applyNumberFormat="1" applyFont="1" applyFill="1" applyAlignment="1" applyProtection="1">
      <alignment horizontal="left" vertical="center"/>
    </xf>
    <xf numFmtId="178" fontId="14" fillId="2" borderId="0" xfId="20" applyNumberFormat="1" applyFont="1" applyFill="1" applyAlignment="1">
      <alignment vertical="center"/>
    </xf>
    <xf numFmtId="178" fontId="6" fillId="2" borderId="2" xfId="20" applyNumberFormat="1" applyFont="1" applyFill="1" applyBorder="1" applyAlignment="1" applyProtection="1">
      <alignment horizontal="center" vertical="center"/>
      <protection locked="0"/>
    </xf>
    <xf numFmtId="178" fontId="6" fillId="2" borderId="4" xfId="20" applyNumberFormat="1" applyFont="1" applyFill="1" applyBorder="1" applyAlignment="1" applyProtection="1">
      <alignment horizontal="center" vertical="center"/>
      <protection locked="0"/>
    </xf>
    <xf numFmtId="178" fontId="6" fillId="2" borderId="0" xfId="4" applyNumberFormat="1" applyFont="1" applyFill="1" applyBorder="1" applyAlignment="1" applyProtection="1">
      <alignment vertical="center"/>
      <protection locked="0"/>
    </xf>
    <xf numFmtId="178" fontId="6" fillId="2" borderId="0" xfId="4" applyNumberFormat="1" applyFont="1" applyFill="1" applyBorder="1" applyAlignment="1" applyProtection="1">
      <alignment horizontal="right" vertical="center" shrinkToFit="1"/>
      <protection locked="0"/>
    </xf>
    <xf numFmtId="178" fontId="6" fillId="2" borderId="34" xfId="4" applyNumberFormat="1" applyFont="1" applyFill="1" applyBorder="1" applyAlignment="1" applyProtection="1">
      <alignment horizontal="right" vertical="center" shrinkToFit="1"/>
      <protection locked="0"/>
    </xf>
    <xf numFmtId="178" fontId="6" fillId="2" borderId="0" xfId="4" applyNumberFormat="1" applyFont="1" applyFill="1" applyBorder="1" applyAlignment="1" applyProtection="1">
      <alignment horizontal="right" vertical="center"/>
      <protection locked="0"/>
    </xf>
    <xf numFmtId="178" fontId="6" fillId="2" borderId="11" xfId="4" applyNumberFormat="1" applyFont="1" applyFill="1" applyBorder="1" applyAlignment="1" applyProtection="1">
      <alignment horizontal="right" vertical="center"/>
      <protection locked="0"/>
    </xf>
    <xf numFmtId="178" fontId="6" fillId="2" borderId="0" xfId="20" applyNumberFormat="1" applyFont="1" applyFill="1" applyAlignment="1" applyProtection="1">
      <alignment vertical="center"/>
      <protection locked="0"/>
    </xf>
    <xf numFmtId="178" fontId="6" fillId="2" borderId="0" xfId="20" applyNumberFormat="1" applyFont="1" applyFill="1" applyAlignment="1">
      <alignment horizontal="left" vertical="center"/>
    </xf>
    <xf numFmtId="178" fontId="14" fillId="2" borderId="0" xfId="20" applyNumberFormat="1" applyFont="1" applyFill="1">
      <alignment vertical="center"/>
    </xf>
    <xf numFmtId="178" fontId="6" fillId="2" borderId="35" xfId="20" applyNumberFormat="1" applyFont="1" applyFill="1" applyBorder="1" applyAlignment="1">
      <alignment vertical="center"/>
    </xf>
    <xf numFmtId="178" fontId="6" fillId="2" borderId="0" xfId="20" applyNumberFormat="1" applyFont="1" applyFill="1" applyBorder="1" applyAlignment="1">
      <alignment vertical="center"/>
    </xf>
    <xf numFmtId="178" fontId="6" fillId="2" borderId="11" xfId="20" applyNumberFormat="1" applyFont="1" applyFill="1" applyBorder="1" applyAlignment="1">
      <alignment vertical="center"/>
    </xf>
    <xf numFmtId="178" fontId="6" fillId="2" borderId="25" xfId="20" applyNumberFormat="1" applyFont="1" applyFill="1" applyBorder="1" applyAlignment="1">
      <alignment vertical="center"/>
    </xf>
    <xf numFmtId="178" fontId="6" fillId="2" borderId="26" xfId="20" applyNumberFormat="1" applyFont="1" applyFill="1" applyBorder="1" applyAlignment="1">
      <alignment horizontal="center" vertical="center"/>
    </xf>
    <xf numFmtId="178" fontId="6" fillId="2" borderId="27" xfId="20" applyNumberFormat="1" applyFont="1" applyFill="1" applyBorder="1" applyAlignment="1">
      <alignment horizontal="center" vertical="center"/>
    </xf>
    <xf numFmtId="178" fontId="6" fillId="2" borderId="34" xfId="4" applyNumberFormat="1" applyFont="1" applyFill="1" applyBorder="1" applyAlignment="1" applyProtection="1">
      <alignment horizontal="right" vertical="center"/>
      <protection locked="0"/>
    </xf>
    <xf numFmtId="178" fontId="6" fillId="2" borderId="2" xfId="20" applyNumberFormat="1" applyFont="1" applyFill="1" applyBorder="1" applyAlignment="1">
      <alignment vertical="center"/>
    </xf>
    <xf numFmtId="178" fontId="6" fillId="2" borderId="3" xfId="20" applyNumberFormat="1" applyFont="1" applyFill="1" applyBorder="1" applyAlignment="1">
      <alignment horizontal="center" vertical="center"/>
    </xf>
    <xf numFmtId="178" fontId="6" fillId="2" borderId="4" xfId="20" applyNumberFormat="1" applyFont="1" applyFill="1" applyBorder="1" applyAlignment="1">
      <alignment horizontal="center" vertical="center"/>
    </xf>
    <xf numFmtId="178" fontId="6" fillId="2" borderId="26" xfId="4" applyNumberFormat="1" applyFont="1" applyFill="1" applyBorder="1" applyAlignment="1" applyProtection="1">
      <alignment horizontal="right" vertical="center"/>
      <protection locked="0"/>
    </xf>
    <xf numFmtId="178" fontId="6" fillId="2" borderId="41" xfId="4" applyNumberFormat="1" applyFont="1" applyFill="1" applyBorder="1" applyAlignment="1" applyProtection="1">
      <alignment horizontal="right" vertical="center"/>
      <protection locked="0"/>
    </xf>
    <xf numFmtId="178" fontId="6" fillId="2" borderId="27" xfId="4" applyNumberFormat="1" applyFont="1" applyFill="1" applyBorder="1" applyAlignment="1" applyProtection="1">
      <alignment horizontal="right" vertical="center"/>
      <protection locked="0"/>
    </xf>
    <xf numFmtId="38" fontId="6" fillId="2" borderId="11" xfId="4" applyFont="1" applyFill="1" applyBorder="1" applyAlignment="1" applyProtection="1">
      <alignment vertical="center"/>
      <protection locked="0"/>
    </xf>
    <xf numFmtId="38" fontId="6" fillId="2" borderId="0" xfId="20" applyFont="1" applyFill="1">
      <alignment vertical="center"/>
    </xf>
    <xf numFmtId="178" fontId="6" fillId="2" borderId="34" xfId="4" applyNumberFormat="1" applyFont="1" applyFill="1" applyBorder="1" applyAlignment="1" applyProtection="1">
      <alignment vertical="center"/>
      <protection locked="0"/>
    </xf>
    <xf numFmtId="178" fontId="6" fillId="2" borderId="11" xfId="4" applyNumberFormat="1" applyFont="1" applyFill="1" applyBorder="1" applyAlignment="1" applyProtection="1">
      <alignment vertical="center"/>
      <protection locked="0"/>
    </xf>
    <xf numFmtId="178" fontId="6" fillId="2" borderId="0" xfId="20" applyNumberFormat="1" applyFont="1" applyFill="1">
      <alignment vertical="center"/>
    </xf>
    <xf numFmtId="178" fontId="6" fillId="2" borderId="42" xfId="20" applyNumberFormat="1" applyFont="1" applyFill="1" applyBorder="1" applyAlignment="1">
      <alignment vertical="center"/>
    </xf>
    <xf numFmtId="178" fontId="6" fillId="2" borderId="26" xfId="20" applyNumberFormat="1" applyFont="1" applyFill="1" applyBorder="1" applyAlignment="1">
      <alignment vertical="center"/>
    </xf>
    <xf numFmtId="178" fontId="6" fillId="2" borderId="27" xfId="20" applyNumberFormat="1" applyFont="1" applyFill="1" applyBorder="1" applyAlignment="1">
      <alignment vertical="center"/>
    </xf>
    <xf numFmtId="0" fontId="6" fillId="2" borderId="5" xfId="13" applyFont="1" applyFill="1" applyBorder="1" applyAlignment="1" applyProtection="1">
      <alignment horizontal="center" vertical="center"/>
      <protection locked="0"/>
    </xf>
    <xf numFmtId="0" fontId="6" fillId="2" borderId="6" xfId="13" applyFont="1" applyFill="1" applyBorder="1" applyAlignment="1" applyProtection="1">
      <alignment horizontal="center" vertical="center"/>
      <protection locked="0"/>
    </xf>
    <xf numFmtId="38" fontId="6" fillId="2" borderId="34" xfId="4" applyFont="1" applyFill="1" applyBorder="1" applyAlignment="1" applyProtection="1">
      <alignment vertical="center" shrinkToFit="1"/>
      <protection locked="0"/>
    </xf>
    <xf numFmtId="0" fontId="6" fillId="2" borderId="0" xfId="4" applyNumberFormat="1" applyFont="1" applyFill="1" applyBorder="1" applyAlignment="1" applyProtection="1">
      <alignment horizontal="right" vertical="center"/>
      <protection locked="0"/>
    </xf>
    <xf numFmtId="179" fontId="6" fillId="2" borderId="0" xfId="11" applyNumberFormat="1" applyFont="1" applyFill="1" applyAlignment="1">
      <alignment vertical="center"/>
    </xf>
    <xf numFmtId="0" fontId="6" fillId="2" borderId="45" xfId="13" applyFont="1" applyFill="1" applyBorder="1" applyAlignment="1" applyProtection="1">
      <alignment horizontal="right" vertical="center"/>
      <protection locked="0"/>
    </xf>
    <xf numFmtId="0" fontId="6" fillId="2" borderId="6" xfId="13" applyFont="1" applyFill="1" applyBorder="1" applyAlignment="1" applyProtection="1">
      <alignment horizontal="right" vertical="center"/>
      <protection locked="0"/>
    </xf>
    <xf numFmtId="0" fontId="6" fillId="2" borderId="7" xfId="13" applyFont="1" applyFill="1" applyBorder="1" applyAlignment="1" applyProtection="1">
      <alignment horizontal="right" vertical="center"/>
      <protection locked="0"/>
    </xf>
    <xf numFmtId="38" fontId="6" fillId="2" borderId="10" xfId="4" applyFont="1" applyFill="1" applyBorder="1" applyAlignment="1" applyProtection="1">
      <alignment vertical="center"/>
      <protection locked="0"/>
    </xf>
    <xf numFmtId="178" fontId="6" fillId="2" borderId="10" xfId="4" applyNumberFormat="1" applyFont="1" applyFill="1" applyBorder="1" applyAlignment="1" applyProtection="1">
      <alignment vertical="center"/>
      <protection locked="0"/>
    </xf>
    <xf numFmtId="178" fontId="6" fillId="2" borderId="25" xfId="4" applyNumberFormat="1" applyFont="1" applyFill="1" applyBorder="1" applyAlignment="1" applyProtection="1">
      <alignment vertical="center"/>
      <protection locked="0"/>
    </xf>
    <xf numFmtId="178" fontId="6" fillId="2" borderId="41" xfId="4" applyNumberFormat="1" applyFont="1" applyFill="1" applyBorder="1" applyAlignment="1" applyProtection="1">
      <alignment horizontal="right" vertical="center" shrinkToFit="1"/>
      <protection locked="0"/>
    </xf>
    <xf numFmtId="0" fontId="8" fillId="2" borderId="0" xfId="13" applyFont="1" applyFill="1" applyAlignment="1" applyProtection="1">
      <alignment vertical="center"/>
      <protection locked="0"/>
    </xf>
    <xf numFmtId="0" fontId="15" fillId="2" borderId="0" xfId="6" applyFont="1" applyFill="1">
      <alignment vertical="center"/>
    </xf>
    <xf numFmtId="0" fontId="6" fillId="2" borderId="7" xfId="13" applyFont="1" applyFill="1" applyBorder="1" applyAlignment="1" applyProtection="1">
      <alignment horizontal="center" vertical="center"/>
      <protection locked="0"/>
    </xf>
    <xf numFmtId="0" fontId="6" fillId="2" borderId="0" xfId="13" applyFont="1" applyFill="1" applyAlignment="1" applyProtection="1">
      <alignment vertical="center"/>
      <protection locked="0"/>
    </xf>
    <xf numFmtId="178" fontId="6" fillId="2" borderId="26" xfId="4" applyNumberFormat="1" applyFont="1" applyFill="1" applyBorder="1" applyAlignment="1" applyProtection="1">
      <alignment horizontal="right" vertical="center" shrinkToFit="1"/>
      <protection locked="0"/>
    </xf>
    <xf numFmtId="0" fontId="6" fillId="2" borderId="10" xfId="13" applyFont="1" applyFill="1" applyBorder="1" applyAlignment="1" applyProtection="1">
      <alignment vertical="center"/>
      <protection locked="0"/>
    </xf>
    <xf numFmtId="0" fontId="6" fillId="2" borderId="5" xfId="11" applyFont="1" applyFill="1" applyBorder="1" applyAlignment="1">
      <alignment vertical="center"/>
    </xf>
    <xf numFmtId="0" fontId="6" fillId="2" borderId="6" xfId="13" applyFont="1" applyFill="1" applyBorder="1" applyAlignment="1">
      <alignment horizontal="center" vertical="center"/>
    </xf>
    <xf numFmtId="0" fontId="6" fillId="2" borderId="7" xfId="11" applyFont="1" applyFill="1" applyBorder="1" applyAlignment="1">
      <alignment vertical="center"/>
    </xf>
    <xf numFmtId="178" fontId="6" fillId="2" borderId="6" xfId="4" applyNumberFormat="1" applyFont="1" applyFill="1" applyBorder="1" applyAlignment="1" applyProtection="1">
      <alignment vertical="center" shrinkToFit="1"/>
      <protection locked="0"/>
    </xf>
    <xf numFmtId="178" fontId="6" fillId="2" borderId="45" xfId="4" applyNumberFormat="1" applyFont="1" applyFill="1" applyBorder="1" applyAlignment="1" applyProtection="1">
      <alignment vertical="center" shrinkToFit="1"/>
      <protection locked="0"/>
    </xf>
    <xf numFmtId="0" fontId="6" fillId="2" borderId="2" xfId="13" applyFont="1" applyFill="1" applyBorder="1" applyAlignment="1">
      <alignment vertical="center"/>
    </xf>
    <xf numFmtId="0" fontId="6" fillId="2" borderId="3" xfId="13" applyFont="1" applyFill="1" applyBorder="1" applyAlignment="1">
      <alignment horizontal="center" vertical="center"/>
    </xf>
    <xf numFmtId="0" fontId="6" fillId="2" borderId="4" xfId="13" applyFont="1" applyFill="1" applyBorder="1" applyAlignment="1">
      <alignment vertical="center"/>
    </xf>
    <xf numFmtId="178" fontId="6" fillId="2" borderId="26" xfId="4" applyNumberFormat="1" applyFont="1" applyFill="1" applyBorder="1" applyAlignment="1" applyProtection="1">
      <alignment vertical="center" shrinkToFit="1"/>
      <protection locked="0"/>
    </xf>
    <xf numFmtId="178" fontId="6" fillId="2" borderId="41" xfId="4" applyNumberFormat="1" applyFont="1" applyFill="1" applyBorder="1" applyAlignment="1" applyProtection="1">
      <alignment vertical="center" shrinkToFit="1"/>
      <protection locked="0"/>
    </xf>
    <xf numFmtId="0" fontId="14" fillId="2" borderId="0" xfId="6" applyFont="1" applyFill="1">
      <alignment vertical="center"/>
    </xf>
    <xf numFmtId="0" fontId="16" fillId="2" borderId="0" xfId="0" applyFont="1" applyFill="1" applyBorder="1">
      <alignment vertical="center"/>
    </xf>
    <xf numFmtId="0" fontId="16" fillId="2" borderId="0" xfId="11" applyFont="1" applyFill="1" applyBorder="1" applyAlignment="1">
      <alignment vertical="center"/>
    </xf>
    <xf numFmtId="176" fontId="16" fillId="2" borderId="0" xfId="18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7" fillId="0" borderId="0" xfId="13" applyFont="1" applyAlignment="1" applyProtection="1">
      <alignment vertical="center"/>
      <protection locked="0"/>
    </xf>
    <xf numFmtId="0" fontId="6" fillId="0" borderId="2" xfId="13" applyNumberFormat="1" applyFont="1" applyFill="1" applyBorder="1" applyAlignment="1" applyProtection="1">
      <alignment horizontal="center" vertical="center"/>
      <protection locked="0"/>
    </xf>
    <xf numFmtId="0" fontId="6" fillId="0" borderId="46" xfId="14" applyFont="1" applyBorder="1" applyAlignment="1" applyProtection="1">
      <alignment horizontal="center" vertical="center"/>
      <protection locked="0"/>
    </xf>
    <xf numFmtId="0" fontId="6" fillId="0" borderId="6" xfId="14" applyFont="1" applyBorder="1" applyAlignment="1" applyProtection="1">
      <alignment horizontal="left" vertical="center"/>
      <protection locked="0"/>
    </xf>
    <xf numFmtId="0" fontId="6" fillId="0" borderId="7" xfId="14" applyFont="1" applyBorder="1" applyAlignment="1" applyProtection="1">
      <alignment horizontal="left" vertical="center"/>
      <protection locked="0"/>
    </xf>
    <xf numFmtId="0" fontId="8" fillId="0" borderId="0" xfId="13" applyFont="1" applyFill="1" applyAlignment="1" applyProtection="1">
      <alignment vertical="center"/>
      <protection locked="0"/>
    </xf>
    <xf numFmtId="0" fontId="6" fillId="0" borderId="0" xfId="13" applyFont="1" applyFill="1" applyAlignment="1" applyProtection="1">
      <alignment vertical="center"/>
      <protection locked="0"/>
    </xf>
    <xf numFmtId="0" fontId="6" fillId="0" borderId="47" xfId="14" applyFont="1" applyBorder="1" applyAlignment="1" applyProtection="1">
      <alignment horizontal="distributed" vertical="center"/>
      <protection locked="0"/>
    </xf>
    <xf numFmtId="0" fontId="6" fillId="0" borderId="3" xfId="14" applyFont="1" applyBorder="1" applyAlignment="1" applyProtection="1">
      <alignment horizontal="distributed" vertical="center"/>
      <protection locked="0"/>
    </xf>
    <xf numFmtId="0" fontId="6" fillId="0" borderId="4" xfId="14" applyFont="1" applyBorder="1" applyAlignment="1" applyProtection="1">
      <alignment horizontal="distributed" vertical="center"/>
      <protection locked="0"/>
    </xf>
    <xf numFmtId="0" fontId="6" fillId="0" borderId="10" xfId="13" applyFont="1" applyFill="1" applyBorder="1" applyAlignment="1" applyProtection="1">
      <alignment vertical="center"/>
      <protection locked="0"/>
    </xf>
    <xf numFmtId="0" fontId="6" fillId="0" borderId="2" xfId="14" applyFont="1" applyBorder="1" applyAlignment="1" applyProtection="1">
      <alignment horizontal="center" vertical="center" wrapText="1"/>
      <protection locked="0"/>
    </xf>
    <xf numFmtId="178" fontId="6" fillId="0" borderId="48" xfId="20" applyNumberFormat="1" applyFont="1" applyFill="1" applyBorder="1" applyAlignment="1" applyProtection="1">
      <alignment vertical="center"/>
      <protection locked="0"/>
    </xf>
    <xf numFmtId="178" fontId="6" fillId="0" borderId="26" xfId="4" applyNumberFormat="1" applyFont="1" applyFill="1" applyBorder="1" applyAlignment="1" applyProtection="1">
      <alignment vertical="center"/>
      <protection locked="0"/>
    </xf>
    <xf numFmtId="38" fontId="6" fillId="0" borderId="48" xfId="20" applyFont="1" applyFill="1" applyBorder="1" applyAlignment="1" applyProtection="1">
      <alignment vertical="center"/>
      <protection locked="0"/>
    </xf>
    <xf numFmtId="38" fontId="6" fillId="2" borderId="3" xfId="20" applyFont="1" applyFill="1" applyBorder="1" applyAlignment="1" applyProtection="1">
      <alignment horizontal="right" vertical="center"/>
      <protection locked="0"/>
    </xf>
    <xf numFmtId="38" fontId="6" fillId="0" borderId="3" xfId="20" applyFont="1" applyFill="1" applyBorder="1" applyAlignment="1" applyProtection="1">
      <alignment horizontal="right" vertical="center"/>
      <protection locked="0"/>
    </xf>
    <xf numFmtId="38" fontId="6" fillId="2" borderId="4" xfId="20" applyFont="1" applyFill="1" applyBorder="1" applyAlignment="1" applyProtection="1">
      <alignment horizontal="right" vertical="center"/>
      <protection locked="0"/>
    </xf>
    <xf numFmtId="0" fontId="6" fillId="0" borderId="0" xfId="11" applyFont="1"/>
    <xf numFmtId="0" fontId="6" fillId="0" borderId="24" xfId="14" applyFont="1" applyBorder="1" applyAlignment="1" applyProtection="1">
      <alignment vertical="center" wrapText="1"/>
      <protection locked="0"/>
    </xf>
    <xf numFmtId="38" fontId="6" fillId="2" borderId="49" xfId="20" applyFont="1" applyFill="1" applyBorder="1" applyAlignment="1" applyProtection="1">
      <alignment horizontal="right" vertical="center"/>
      <protection locked="0"/>
    </xf>
    <xf numFmtId="0" fontId="6" fillId="0" borderId="25" xfId="14" applyFont="1" applyBorder="1" applyAlignment="1" applyProtection="1">
      <alignment horizontal="center" vertical="center" wrapText="1"/>
      <protection locked="0"/>
    </xf>
    <xf numFmtId="38" fontId="6" fillId="2" borderId="26" xfId="20" applyFont="1" applyFill="1" applyBorder="1" applyAlignment="1" applyProtection="1">
      <alignment horizontal="right" vertical="center"/>
      <protection locked="0"/>
    </xf>
    <xf numFmtId="38" fontId="6" fillId="0" borderId="26" xfId="20" applyFont="1" applyFill="1" applyBorder="1" applyAlignment="1" applyProtection="1">
      <alignment horizontal="right" vertical="center"/>
      <protection locked="0"/>
    </xf>
    <xf numFmtId="38" fontId="6" fillId="2" borderId="27" xfId="20" applyFont="1" applyFill="1" applyBorder="1" applyAlignment="1" applyProtection="1">
      <alignment horizontal="right" vertical="center"/>
      <protection locked="0"/>
    </xf>
    <xf numFmtId="0" fontId="6" fillId="0" borderId="6" xfId="11" applyFont="1" applyFill="1" applyBorder="1" applyAlignment="1">
      <alignment vertical="center"/>
    </xf>
    <xf numFmtId="0" fontId="6" fillId="0" borderId="0" xfId="13" applyFont="1" applyFill="1" applyBorder="1" applyAlignment="1" applyProtection="1">
      <alignment vertical="center"/>
      <protection locked="0"/>
    </xf>
    <xf numFmtId="0" fontId="6" fillId="0" borderId="1" xfId="13" applyNumberFormat="1" applyFont="1" applyFill="1" applyBorder="1" applyAlignment="1" applyProtection="1">
      <alignment horizontal="center" vertical="center"/>
      <protection locked="0"/>
    </xf>
    <xf numFmtId="0" fontId="6" fillId="0" borderId="3" xfId="14" applyFont="1" applyBorder="1" applyAlignment="1" applyProtection="1">
      <alignment horizontal="centerContinuous" vertical="center"/>
      <protection locked="0"/>
    </xf>
    <xf numFmtId="0" fontId="6" fillId="0" borderId="4" xfId="14" applyFont="1" applyBorder="1" applyAlignment="1" applyProtection="1">
      <alignment horizontal="centerContinuous" vertical="center"/>
      <protection locked="0"/>
    </xf>
    <xf numFmtId="0" fontId="6" fillId="0" borderId="3" xfId="13" applyNumberFormat="1" applyFont="1" applyFill="1" applyBorder="1" applyAlignment="1" applyProtection="1">
      <alignment horizontal="center" vertical="center"/>
      <protection locked="0"/>
    </xf>
    <xf numFmtId="0" fontId="6" fillId="0" borderId="50" xfId="14" applyFont="1" applyBorder="1" applyAlignment="1" applyProtection="1">
      <alignment horizontal="center" vertical="center"/>
      <protection locked="0"/>
    </xf>
    <xf numFmtId="0" fontId="6" fillId="0" borderId="51" xfId="14" applyFont="1" applyBorder="1" applyAlignment="1" applyProtection="1">
      <alignment horizontal="center" vertical="center"/>
      <protection locked="0"/>
    </xf>
    <xf numFmtId="0" fontId="6" fillId="0" borderId="4" xfId="13" applyNumberFormat="1" applyFont="1" applyFill="1" applyBorder="1" applyAlignment="1" applyProtection="1">
      <alignment horizontal="center" vertical="center"/>
      <protection locked="0"/>
    </xf>
    <xf numFmtId="49" fontId="8" fillId="0" borderId="0" xfId="14" applyNumberFormat="1" applyFont="1" applyAlignment="1">
      <alignment vertical="center"/>
    </xf>
    <xf numFmtId="0" fontId="6" fillId="0" borderId="24" xfId="14" applyFont="1" applyBorder="1" applyAlignment="1" applyProtection="1">
      <alignment horizontal="center" vertical="center"/>
      <protection locked="0"/>
    </xf>
    <xf numFmtId="38" fontId="6" fillId="0" borderId="3" xfId="20" applyFont="1" applyFill="1" applyBorder="1" applyAlignment="1">
      <alignment vertical="center"/>
    </xf>
    <xf numFmtId="38" fontId="6" fillId="0" borderId="4" xfId="20" applyFont="1" applyFill="1" applyBorder="1" applyAlignment="1">
      <alignment vertical="center"/>
    </xf>
    <xf numFmtId="38" fontId="6" fillId="2" borderId="3" xfId="20" applyFont="1" applyFill="1" applyBorder="1" applyAlignment="1">
      <alignment vertical="center"/>
    </xf>
    <xf numFmtId="38" fontId="6" fillId="2" borderId="50" xfId="20" applyFont="1" applyFill="1" applyBorder="1" applyAlignment="1">
      <alignment vertical="center"/>
    </xf>
    <xf numFmtId="38" fontId="6" fillId="2" borderId="51" xfId="20" applyFont="1" applyFill="1" applyBorder="1" applyAlignment="1">
      <alignment vertical="center"/>
    </xf>
    <xf numFmtId="38" fontId="6" fillId="2" borderId="4" xfId="20" applyFont="1" applyFill="1" applyBorder="1" applyAlignment="1">
      <alignment vertical="center"/>
    </xf>
    <xf numFmtId="49" fontId="6" fillId="0" borderId="0" xfId="14" applyNumberFormat="1" applyFont="1" applyBorder="1" applyAlignment="1">
      <alignment vertical="center"/>
    </xf>
    <xf numFmtId="49" fontId="6" fillId="0" borderId="0" xfId="14" applyNumberFormat="1" applyFont="1" applyAlignment="1">
      <alignment vertical="center"/>
    </xf>
    <xf numFmtId="0" fontId="7" fillId="0" borderId="11" xfId="14" applyFont="1" applyFill="1" applyBorder="1" applyAlignment="1" applyProtection="1">
      <alignment vertical="center"/>
      <protection locked="0"/>
    </xf>
    <xf numFmtId="0" fontId="6" fillId="0" borderId="1" xfId="13" applyNumberFormat="1" applyFont="1" applyFill="1" applyBorder="1" applyAlignment="1" applyProtection="1">
      <alignment horizontal="centerContinuous" vertical="center"/>
      <protection locked="0"/>
    </xf>
    <xf numFmtId="0" fontId="8" fillId="0" borderId="0" xfId="14" applyFont="1" applyFill="1" applyAlignment="1">
      <alignment vertical="top"/>
    </xf>
    <xf numFmtId="178" fontId="6" fillId="0" borderId="0" xfId="4" applyNumberFormat="1" applyFont="1" applyFill="1" applyBorder="1" applyAlignment="1" applyProtection="1">
      <alignment vertical="center"/>
      <protection locked="0"/>
    </xf>
    <xf numFmtId="0" fontId="6" fillId="0" borderId="8" xfId="13" applyNumberFormat="1" applyFont="1" applyFill="1" applyBorder="1" applyAlignment="1" applyProtection="1">
      <alignment horizontal="center" vertical="center"/>
      <protection locked="0"/>
    </xf>
    <xf numFmtId="178" fontId="6" fillId="0" borderId="26" xfId="20" applyNumberFormat="1" applyFont="1" applyFill="1" applyBorder="1">
      <alignment vertical="center"/>
    </xf>
    <xf numFmtId="0" fontId="6" fillId="0" borderId="4" xfId="13" applyFont="1" applyFill="1" applyBorder="1" applyAlignment="1">
      <alignment horizontal="center" vertical="center"/>
    </xf>
    <xf numFmtId="0" fontId="6" fillId="0" borderId="3" xfId="13" applyFont="1" applyFill="1" applyBorder="1" applyAlignment="1">
      <alignment horizontal="center" vertical="center"/>
    </xf>
    <xf numFmtId="49" fontId="8" fillId="0" borderId="10" xfId="15" applyNumberFormat="1" applyFont="1" applyFill="1" applyBorder="1" applyAlignment="1">
      <alignment horizontal="left" vertical="center"/>
    </xf>
    <xf numFmtId="49" fontId="8" fillId="0" borderId="0" xfId="15" applyNumberFormat="1" applyFont="1" applyFill="1" applyBorder="1" applyAlignment="1">
      <alignment horizontal="left" vertical="center"/>
    </xf>
    <xf numFmtId="49" fontId="6" fillId="0" borderId="0" xfId="15" applyNumberFormat="1" applyFont="1" applyFill="1" applyBorder="1" applyAlignment="1">
      <alignment horizontal="left" vertical="center"/>
    </xf>
    <xf numFmtId="0" fontId="6" fillId="0" borderId="1" xfId="15" applyFont="1" applyFill="1" applyBorder="1" applyAlignment="1">
      <alignment horizontal="center" vertical="center" wrapText="1"/>
    </xf>
    <xf numFmtId="38" fontId="6" fillId="0" borderId="37" xfId="3" applyFont="1" applyFill="1" applyBorder="1" applyAlignment="1">
      <alignment vertical="center"/>
    </xf>
    <xf numFmtId="38" fontId="6" fillId="2" borderId="27" xfId="20" applyFont="1" applyFill="1" applyBorder="1" applyAlignment="1">
      <alignment vertical="center"/>
    </xf>
    <xf numFmtId="0" fontId="6" fillId="0" borderId="24" xfId="15" applyFont="1" applyFill="1" applyBorder="1" applyAlignment="1">
      <alignment horizontal="center" vertical="center" wrapText="1"/>
    </xf>
    <xf numFmtId="38" fontId="6" fillId="2" borderId="26" xfId="20" applyFont="1" applyFill="1" applyBorder="1" applyAlignment="1">
      <alignment vertical="center"/>
    </xf>
    <xf numFmtId="0" fontId="6" fillId="0" borderId="6" xfId="13" applyFont="1" applyFill="1" applyBorder="1" applyAlignment="1">
      <alignment horizontal="center" vertical="center"/>
    </xf>
    <xf numFmtId="0" fontId="6" fillId="0" borderId="7" xfId="13" applyFont="1" applyFill="1" applyBorder="1" applyAlignment="1">
      <alignment horizontal="center" vertical="center"/>
    </xf>
    <xf numFmtId="0" fontId="8" fillId="0" borderId="0" xfId="11" applyFont="1" applyFill="1" applyAlignment="1">
      <alignment vertical="center"/>
    </xf>
    <xf numFmtId="0" fontId="6" fillId="0" borderId="8" xfId="15" applyFont="1" applyFill="1" applyBorder="1" applyAlignment="1">
      <alignment horizontal="center" vertical="center" wrapText="1"/>
    </xf>
    <xf numFmtId="176" fontId="6" fillId="2" borderId="0" xfId="11" applyNumberFormat="1" applyFont="1" applyFill="1" applyAlignment="1">
      <alignment vertical="center" shrinkToFit="1"/>
    </xf>
    <xf numFmtId="0" fontId="7" fillId="2" borderId="0" xfId="12" applyFont="1" applyFill="1" applyAlignment="1">
      <alignment vertical="center"/>
    </xf>
    <xf numFmtId="0" fontId="6" fillId="2" borderId="2" xfId="15" applyFont="1" applyFill="1" applyBorder="1" applyAlignment="1">
      <alignment horizontal="center" vertical="center"/>
    </xf>
    <xf numFmtId="0" fontId="6" fillId="2" borderId="4" xfId="13" applyFont="1" applyFill="1" applyBorder="1" applyAlignment="1">
      <alignment horizontal="center" vertical="center"/>
    </xf>
    <xf numFmtId="0" fontId="6" fillId="2" borderId="2" xfId="13" applyFont="1" applyFill="1" applyBorder="1" applyAlignment="1">
      <alignment horizontal="center" vertical="center" textRotation="255"/>
    </xf>
    <xf numFmtId="0" fontId="6" fillId="2" borderId="4" xfId="13" applyFont="1" applyFill="1" applyBorder="1" applyAlignment="1">
      <alignment horizontal="center" vertical="center" textRotation="255"/>
    </xf>
    <xf numFmtId="0" fontId="8" fillId="2" borderId="10" xfId="11" applyFont="1" applyFill="1" applyBorder="1" applyAlignment="1">
      <alignment vertical="center"/>
    </xf>
    <xf numFmtId="0" fontId="8" fillId="2" borderId="0" xfId="11" applyFont="1" applyFill="1" applyBorder="1" applyAlignment="1">
      <alignment vertical="center"/>
    </xf>
    <xf numFmtId="0" fontId="6" fillId="2" borderId="10" xfId="11" applyFont="1" applyFill="1" applyBorder="1" applyAlignment="1">
      <alignment vertical="center"/>
    </xf>
    <xf numFmtId="0" fontId="6" fillId="2" borderId="0" xfId="11" applyFont="1" applyFill="1" applyBorder="1" applyAlignment="1">
      <alignment vertical="center"/>
    </xf>
    <xf numFmtId="38" fontId="6" fillId="0" borderId="52" xfId="20" applyFont="1" applyFill="1" applyBorder="1" applyAlignment="1">
      <alignment horizontal="right" vertical="center"/>
    </xf>
    <xf numFmtId="180" fontId="8" fillId="0" borderId="27" xfId="16" applyNumberFormat="1" applyFont="1" applyFill="1" applyBorder="1" applyAlignment="1">
      <alignment horizontal="right" vertical="center"/>
    </xf>
    <xf numFmtId="180" fontId="8" fillId="0" borderId="26" xfId="16" applyNumberFormat="1" applyFont="1" applyFill="1" applyBorder="1" applyAlignment="1">
      <alignment horizontal="right" vertical="center"/>
    </xf>
    <xf numFmtId="41" fontId="8" fillId="0" borderId="26" xfId="16" applyNumberFormat="1" applyFont="1" applyFill="1" applyBorder="1" applyAlignment="1">
      <alignment horizontal="right" vertical="center"/>
    </xf>
    <xf numFmtId="180" fontId="8" fillId="0" borderId="25" xfId="16" applyNumberFormat="1" applyFont="1" applyFill="1" applyBorder="1" applyAlignment="1">
      <alignment horizontal="right" vertical="center"/>
    </xf>
    <xf numFmtId="42" fontId="8" fillId="0" borderId="27" xfId="16" applyNumberFormat="1" applyFont="1" applyFill="1" applyBorder="1" applyAlignment="1">
      <alignment horizontal="right" vertical="center"/>
    </xf>
    <xf numFmtId="176" fontId="6" fillId="2" borderId="0" xfId="11" applyNumberFormat="1" applyFont="1" applyFill="1" applyAlignment="1">
      <alignment vertical="center"/>
    </xf>
    <xf numFmtId="38" fontId="6" fillId="2" borderId="24" xfId="20" applyFont="1" applyFill="1" applyBorder="1" applyAlignment="1">
      <alignment vertical="center" shrinkToFit="1"/>
    </xf>
    <xf numFmtId="38" fontId="6" fillId="2" borderId="0" xfId="20" applyFont="1" applyFill="1" applyAlignment="1">
      <alignment vertical="center" shrinkToFit="1"/>
    </xf>
    <xf numFmtId="38" fontId="6" fillId="2" borderId="24" xfId="20" applyFont="1" applyFill="1" applyBorder="1">
      <alignment vertical="center"/>
    </xf>
    <xf numFmtId="38" fontId="6" fillId="2" borderId="24" xfId="20" applyFont="1" applyFill="1" applyBorder="1" applyAlignment="1">
      <alignment vertical="center"/>
    </xf>
    <xf numFmtId="0" fontId="6" fillId="0" borderId="44" xfId="13" applyFont="1" applyFill="1" applyBorder="1" applyAlignment="1" applyProtection="1">
      <alignment horizontal="center" vertical="center"/>
      <protection locked="0"/>
    </xf>
    <xf numFmtId="0" fontId="8" fillId="0" borderId="10" xfId="13" applyFont="1" applyBorder="1" applyAlignment="1" applyProtection="1">
      <alignment vertical="center"/>
      <protection locked="0"/>
    </xf>
    <xf numFmtId="0" fontId="8" fillId="0" borderId="0" xfId="13" applyFont="1" applyBorder="1" applyAlignment="1" applyProtection="1">
      <alignment vertical="center"/>
      <protection locked="0"/>
    </xf>
    <xf numFmtId="0" fontId="6" fillId="0" borderId="24" xfId="11" applyFont="1" applyBorder="1" applyAlignment="1">
      <alignment vertical="center"/>
    </xf>
    <xf numFmtId="0" fontId="6" fillId="0" borderId="10" xfId="16" applyFont="1" applyBorder="1" applyAlignment="1" applyProtection="1">
      <alignment horizontal="center" vertical="center"/>
      <protection locked="0"/>
    </xf>
    <xf numFmtId="0" fontId="6" fillId="0" borderId="1" xfId="16" applyFont="1" applyBorder="1" applyAlignment="1" applyProtection="1">
      <alignment horizontal="left" vertical="center" wrapText="1" indent="1"/>
      <protection locked="0"/>
    </xf>
    <xf numFmtId="38" fontId="6" fillId="0" borderId="2" xfId="20" applyFont="1" applyFill="1" applyBorder="1" applyProtection="1">
      <alignment vertical="center"/>
      <protection locked="0"/>
    </xf>
    <xf numFmtId="38" fontId="6" fillId="0" borderId="3" xfId="20" applyFont="1" applyFill="1" applyBorder="1" applyProtection="1">
      <alignment vertical="center"/>
      <protection locked="0"/>
    </xf>
    <xf numFmtId="38" fontId="6" fillId="0" borderId="44" xfId="20" applyFont="1" applyFill="1" applyBorder="1" applyProtection="1">
      <alignment vertical="center"/>
      <protection locked="0"/>
    </xf>
    <xf numFmtId="38" fontId="6" fillId="0" borderId="3" xfId="20" applyFont="1" applyFill="1" applyBorder="1" applyAlignment="1">
      <alignment horizontal="right" vertical="center"/>
    </xf>
    <xf numFmtId="38" fontId="6" fillId="0" borderId="4" xfId="20" applyFont="1" applyFill="1" applyBorder="1" applyAlignment="1">
      <alignment horizontal="right" vertical="center"/>
    </xf>
    <xf numFmtId="38" fontId="6" fillId="3" borderId="0" xfId="20" applyFont="1" applyFill="1" applyBorder="1" applyAlignment="1">
      <alignment horizontal="right" vertical="center"/>
    </xf>
    <xf numFmtId="38" fontId="6" fillId="3" borderId="6" xfId="20" applyFont="1" applyFill="1" applyBorder="1" applyProtection="1">
      <alignment vertical="center"/>
      <protection locked="0"/>
    </xf>
    <xf numFmtId="38" fontId="6" fillId="3" borderId="6" xfId="4" applyFont="1" applyFill="1" applyBorder="1" applyAlignment="1" applyProtection="1">
      <alignment horizontal="right" vertical="center"/>
      <protection locked="0"/>
    </xf>
    <xf numFmtId="38" fontId="6" fillId="3" borderId="7" xfId="20" applyFont="1" applyFill="1" applyBorder="1" applyProtection="1">
      <alignment vertical="center"/>
      <protection locked="0"/>
    </xf>
    <xf numFmtId="38" fontId="6" fillId="0" borderId="24" xfId="20" applyFont="1" applyFill="1" applyBorder="1" applyAlignment="1">
      <alignment vertical="center"/>
    </xf>
    <xf numFmtId="38" fontId="6" fillId="0" borderId="6" xfId="20" applyFont="1" applyFill="1" applyBorder="1" applyAlignment="1">
      <alignment horizontal="right" vertical="center"/>
    </xf>
    <xf numFmtId="38" fontId="6" fillId="0" borderId="7" xfId="20" applyFont="1" applyFill="1" applyBorder="1" applyAlignment="1">
      <alignment horizontal="right" vertical="center"/>
    </xf>
    <xf numFmtId="38" fontId="6" fillId="0" borderId="24" xfId="20" applyFont="1" applyFill="1" applyBorder="1" applyAlignment="1">
      <alignment horizontal="right" vertical="center"/>
    </xf>
    <xf numFmtId="38" fontId="6" fillId="3" borderId="3" xfId="20" applyFont="1" applyFill="1" applyBorder="1" applyProtection="1">
      <alignment vertical="center"/>
      <protection locked="0"/>
    </xf>
    <xf numFmtId="38" fontId="6" fillId="3" borderId="3" xfId="20" applyFont="1" applyFill="1" applyBorder="1" applyAlignment="1" applyProtection="1">
      <alignment horizontal="right" vertical="center"/>
      <protection locked="0"/>
    </xf>
    <xf numFmtId="38" fontId="6" fillId="3" borderId="3" xfId="20" applyFont="1" applyFill="1" applyBorder="1" applyAlignment="1">
      <alignment horizontal="right" vertical="center"/>
    </xf>
    <xf numFmtId="38" fontId="6" fillId="3" borderId="4" xfId="20" applyFont="1" applyFill="1" applyBorder="1" applyProtection="1">
      <alignment vertical="center"/>
      <protection locked="0"/>
    </xf>
    <xf numFmtId="38" fontId="6" fillId="3" borderId="4" xfId="20" applyFont="1" applyFill="1" applyBorder="1" applyAlignment="1">
      <alignment horizontal="right" vertical="center"/>
    </xf>
    <xf numFmtId="0" fontId="6" fillId="0" borderId="5" xfId="13" applyFont="1" applyBorder="1" applyAlignment="1" applyProtection="1">
      <alignment horizontal="center" vertical="center"/>
      <protection locked="0"/>
    </xf>
    <xf numFmtId="38" fontId="6" fillId="0" borderId="0" xfId="20" applyFont="1" applyFill="1" applyBorder="1" applyProtection="1">
      <alignment vertical="center"/>
      <protection locked="0"/>
    </xf>
    <xf numFmtId="38" fontId="6" fillId="0" borderId="34" xfId="20" applyFont="1" applyFill="1" applyBorder="1" applyProtection="1">
      <alignment vertical="center"/>
      <protection locked="0"/>
    </xf>
    <xf numFmtId="0" fontId="6" fillId="0" borderId="10" xfId="11" applyFont="1" applyBorder="1" applyAlignment="1">
      <alignment vertical="center"/>
    </xf>
    <xf numFmtId="0" fontId="8" fillId="0" borderId="0" xfId="16" applyFont="1" applyAlignment="1" applyProtection="1">
      <alignment horizontal="right"/>
      <protection locked="0"/>
    </xf>
    <xf numFmtId="0" fontId="6" fillId="0" borderId="24" xfId="16" applyFont="1" applyBorder="1" applyAlignment="1" applyProtection="1">
      <alignment horizontal="left" vertical="center" wrapText="1" indent="1"/>
      <protection locked="0"/>
    </xf>
    <xf numFmtId="0" fontId="6" fillId="0" borderId="24" xfId="8" applyFont="1" applyFill="1" applyBorder="1" applyAlignment="1" applyProtection="1">
      <alignment horizontal="center" vertical="center" wrapText="1"/>
      <protection locked="0"/>
    </xf>
    <xf numFmtId="0" fontId="6" fillId="0" borderId="3" xfId="8" applyFont="1" applyFill="1" applyBorder="1" applyAlignment="1" applyProtection="1">
      <alignment horizontal="right" vertical="center"/>
      <protection locked="0"/>
    </xf>
    <xf numFmtId="0" fontId="6" fillId="0" borderId="4" xfId="8" applyFont="1" applyFill="1" applyBorder="1" applyAlignment="1" applyProtection="1">
      <alignment horizontal="right" vertical="center"/>
      <protection locked="0"/>
    </xf>
    <xf numFmtId="0" fontId="6" fillId="0" borderId="8" xfId="8" applyFont="1" applyFill="1" applyBorder="1" applyAlignment="1" applyProtection="1">
      <alignment horizontal="center" vertical="center" wrapText="1"/>
      <protection locked="0"/>
    </xf>
    <xf numFmtId="0" fontId="6" fillId="0" borderId="26" xfId="8" applyFont="1" applyFill="1" applyBorder="1" applyAlignment="1" applyProtection="1">
      <alignment horizontal="right" vertical="center"/>
      <protection locked="0"/>
    </xf>
    <xf numFmtId="0" fontId="6" fillId="0" borderId="27" xfId="8" applyFont="1" applyFill="1" applyBorder="1" applyAlignment="1" applyProtection="1">
      <alignment horizontal="right" vertical="center"/>
      <protection locked="0"/>
    </xf>
    <xf numFmtId="0" fontId="6" fillId="0" borderId="6" xfId="17" applyFont="1" applyBorder="1" applyAlignment="1" applyProtection="1">
      <alignment horizontal="center" vertical="center"/>
      <protection locked="0"/>
    </xf>
    <xf numFmtId="0" fontId="8" fillId="0" borderId="10" xfId="11" applyFont="1" applyBorder="1" applyAlignment="1">
      <alignment vertical="center"/>
    </xf>
    <xf numFmtId="38" fontId="6" fillId="0" borderId="2" xfId="20" applyFont="1" applyFill="1" applyBorder="1" applyAlignment="1" applyProtection="1">
      <alignment vertical="center"/>
      <protection locked="0"/>
    </xf>
    <xf numFmtId="38" fontId="6" fillId="0" borderId="3" xfId="20" applyFont="1" applyFill="1" applyBorder="1" applyAlignment="1" applyProtection="1">
      <alignment vertical="center"/>
      <protection locked="0"/>
    </xf>
    <xf numFmtId="38" fontId="6" fillId="0" borderId="4" xfId="20" applyFont="1" applyFill="1" applyBorder="1" applyAlignment="1" applyProtection="1">
      <alignment vertical="center"/>
      <protection locked="0"/>
    </xf>
    <xf numFmtId="0" fontId="6" fillId="0" borderId="10" xfId="17" applyFont="1" applyBorder="1" applyAlignment="1">
      <alignment vertical="center" wrapText="1"/>
    </xf>
    <xf numFmtId="0" fontId="6" fillId="0" borderId="0" xfId="17" applyFont="1" applyAlignment="1">
      <alignment vertical="center" wrapText="1"/>
    </xf>
    <xf numFmtId="0" fontId="8" fillId="0" borderId="0" xfId="11" applyFont="1"/>
    <xf numFmtId="38" fontId="6" fillId="0" borderId="26" xfId="20" applyFont="1" applyFill="1" applyBorder="1" applyAlignment="1" applyProtection="1">
      <alignment vertical="center"/>
      <protection locked="0"/>
    </xf>
    <xf numFmtId="38" fontId="6" fillId="0" borderId="27" xfId="20" applyFont="1" applyFill="1" applyBorder="1" applyAlignment="1" applyProtection="1">
      <alignment vertical="center"/>
      <protection locked="0"/>
    </xf>
    <xf numFmtId="0" fontId="6" fillId="0" borderId="53" xfId="19" applyFont="1" applyBorder="1" applyAlignment="1">
      <alignment vertical="center"/>
    </xf>
    <xf numFmtId="0" fontId="6" fillId="0" borderId="54" xfId="19" applyFont="1" applyBorder="1" applyAlignment="1">
      <alignment vertical="center"/>
    </xf>
    <xf numFmtId="0" fontId="6" fillId="0" borderId="4" xfId="13" applyFont="1" applyBorder="1" applyAlignment="1">
      <alignment vertical="center"/>
    </xf>
    <xf numFmtId="181" fontId="6" fillId="0" borderId="55" xfId="19" applyNumberFormat="1" applyFont="1" applyBorder="1" applyAlignment="1">
      <alignment horizontal="center" vertical="center"/>
    </xf>
    <xf numFmtId="38" fontId="6" fillId="0" borderId="56" xfId="2" applyFont="1" applyFill="1" applyBorder="1" applyAlignment="1">
      <alignment horizontal="right" vertical="center"/>
    </xf>
    <xf numFmtId="38" fontId="6" fillId="0" borderId="57" xfId="2" applyFont="1" applyFill="1" applyBorder="1" applyAlignment="1">
      <alignment horizontal="right" vertical="center"/>
    </xf>
    <xf numFmtId="179" fontId="6" fillId="0" borderId="58" xfId="1" applyNumberFormat="1" applyFont="1" applyFill="1" applyBorder="1" applyAlignment="1">
      <alignment horizontal="right" vertical="center"/>
    </xf>
    <xf numFmtId="178" fontId="6" fillId="0" borderId="58" xfId="2" applyNumberFormat="1" applyFont="1" applyFill="1" applyBorder="1" applyAlignment="1">
      <alignment horizontal="right" vertical="center"/>
    </xf>
    <xf numFmtId="38" fontId="6" fillId="0" borderId="59" xfId="2" applyFont="1" applyFill="1" applyBorder="1" applyAlignment="1">
      <alignment horizontal="right" vertical="center"/>
    </xf>
    <xf numFmtId="0" fontId="11" fillId="0" borderId="0" xfId="19" applyFont="1" applyBorder="1" applyAlignment="1">
      <alignment vertical="center"/>
    </xf>
    <xf numFmtId="181" fontId="6" fillId="0" borderId="8" xfId="19" applyNumberFormat="1" applyFont="1" applyBorder="1" applyAlignment="1">
      <alignment horizontal="center" vertical="center"/>
    </xf>
    <xf numFmtId="38" fontId="6" fillId="0" borderId="18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179" fontId="6" fillId="0" borderId="27" xfId="1" applyNumberFormat="1" applyFont="1" applyFill="1" applyBorder="1" applyAlignment="1">
      <alignment horizontal="right" vertical="center"/>
    </xf>
    <xf numFmtId="178" fontId="6" fillId="0" borderId="27" xfId="2" applyNumberFormat="1" applyFont="1" applyFill="1" applyBorder="1" applyAlignment="1">
      <alignment horizontal="right" vertical="center"/>
    </xf>
    <xf numFmtId="0" fontId="17" fillId="0" borderId="0" xfId="11" applyFont="1" applyFill="1" applyAlignment="1">
      <alignment vertical="center"/>
    </xf>
    <xf numFmtId="0" fontId="18" fillId="0" borderId="0" xfId="11" applyFont="1" applyFill="1" applyAlignment="1">
      <alignment horizontal="left" vertical="center"/>
    </xf>
    <xf numFmtId="0" fontId="19" fillId="0" borderId="0" xfId="11" applyFont="1" applyFill="1" applyBorder="1" applyAlignment="1">
      <alignment horizontal="left" vertical="center"/>
    </xf>
    <xf numFmtId="0" fontId="19" fillId="0" borderId="0" xfId="11" applyFont="1" applyFill="1" applyBorder="1" applyAlignment="1">
      <alignment vertical="center"/>
    </xf>
    <xf numFmtId="0" fontId="17" fillId="0" borderId="8" xfId="11" applyFont="1" applyBorder="1" applyAlignment="1">
      <alignment horizontal="center" vertical="center"/>
    </xf>
    <xf numFmtId="0" fontId="17" fillId="0" borderId="0" xfId="11" applyFont="1" applyFill="1" applyAlignment="1">
      <alignment horizontal="distributed" vertical="center" indent="1"/>
    </xf>
    <xf numFmtId="0" fontId="17" fillId="0" borderId="0" xfId="11" applyFont="1" applyFill="1" applyAlignment="1">
      <alignment horizontal="distributed" vertical="center" textRotation="255" indent="1"/>
    </xf>
    <xf numFmtId="0" fontId="17" fillId="0" borderId="0" xfId="11" applyFont="1" applyFill="1" applyBorder="1" applyAlignment="1">
      <alignment horizontal="left" vertical="center"/>
    </xf>
    <xf numFmtId="0" fontId="17" fillId="0" borderId="0" xfId="11" applyFont="1" applyFill="1" applyAlignment="1">
      <alignment horizontal="left" vertical="center"/>
    </xf>
    <xf numFmtId="0" fontId="17" fillId="0" borderId="21" xfId="11" applyFont="1" applyFill="1" applyBorder="1" applyAlignment="1">
      <alignment horizontal="center" vertical="center"/>
    </xf>
    <xf numFmtId="0" fontId="17" fillId="0" borderId="22" xfId="11" applyFont="1" applyFill="1" applyBorder="1" applyAlignment="1">
      <alignment horizontal="center" vertical="center"/>
    </xf>
    <xf numFmtId="0" fontId="17" fillId="0" borderId="24" xfId="11" applyFont="1" applyBorder="1" applyAlignment="1">
      <alignment horizontal="center" vertical="center"/>
    </xf>
    <xf numFmtId="38" fontId="17" fillId="0" borderId="10" xfId="20" applyFont="1" applyFill="1" applyBorder="1" applyAlignment="1">
      <alignment vertical="center"/>
    </xf>
    <xf numFmtId="38" fontId="17" fillId="0" borderId="0" xfId="20" applyFont="1" applyFill="1" applyBorder="1" applyAlignment="1">
      <alignment vertical="center"/>
    </xf>
    <xf numFmtId="38" fontId="17" fillId="0" borderId="11" xfId="20" applyFont="1" applyFill="1" applyBorder="1" applyAlignment="1">
      <alignment vertical="center"/>
    </xf>
    <xf numFmtId="38" fontId="17" fillId="0" borderId="9" xfId="20" applyFont="1" applyFill="1" applyBorder="1" applyAlignment="1">
      <alignment vertical="center"/>
    </xf>
    <xf numFmtId="38" fontId="17" fillId="0" borderId="0" xfId="20" applyFont="1" applyFill="1" applyAlignment="1">
      <alignment vertical="center"/>
    </xf>
    <xf numFmtId="0" fontId="20" fillId="0" borderId="0" xfId="21" applyFont="1" applyFill="1" applyAlignment="1" applyProtection="1">
      <alignment vertical="center"/>
    </xf>
    <xf numFmtId="0" fontId="17" fillId="0" borderId="0" xfId="11" applyFont="1" applyFill="1" applyAlignment="1">
      <alignment horizontal="right" vertical="center"/>
    </xf>
    <xf numFmtId="38" fontId="21" fillId="2" borderId="0" xfId="20" applyFont="1" applyFill="1" applyBorder="1" applyAlignment="1">
      <alignment horizontal="right" vertical="center"/>
    </xf>
    <xf numFmtId="0" fontId="19" fillId="0" borderId="0" xfId="11" applyFont="1" applyAlignment="1">
      <alignment horizontal="right"/>
    </xf>
    <xf numFmtId="0" fontId="21" fillId="0" borderId="8" xfId="11" applyFont="1" applyFill="1" applyBorder="1" applyAlignment="1">
      <alignment horizontal="center" vertical="center"/>
    </xf>
    <xf numFmtId="38" fontId="21" fillId="0" borderId="25" xfId="20" applyFont="1" applyFill="1" applyBorder="1" applyAlignment="1">
      <alignment vertical="center"/>
    </xf>
    <xf numFmtId="38" fontId="21" fillId="0" borderId="26" xfId="20" applyFont="1" applyFill="1" applyBorder="1" applyAlignment="1">
      <alignment vertical="center"/>
    </xf>
    <xf numFmtId="38" fontId="21" fillId="0" borderId="27" xfId="20" applyFont="1" applyFill="1" applyBorder="1" applyAlignment="1">
      <alignment vertical="center"/>
    </xf>
    <xf numFmtId="38" fontId="21" fillId="0" borderId="8" xfId="20" applyFont="1" applyFill="1" applyBorder="1" applyAlignment="1">
      <alignment vertical="center"/>
    </xf>
    <xf numFmtId="38" fontId="21" fillId="0" borderId="0" xfId="20" applyFont="1" applyFill="1" applyBorder="1" applyAlignment="1">
      <alignment vertical="center"/>
    </xf>
    <xf numFmtId="38" fontId="21" fillId="0" borderId="26" xfId="20" applyFont="1" applyFill="1" applyBorder="1" applyAlignment="1">
      <alignment horizontal="right" vertical="center"/>
    </xf>
    <xf numFmtId="38" fontId="21" fillId="2" borderId="8" xfId="20" applyFont="1" applyFill="1" applyBorder="1" applyAlignment="1">
      <alignment vertical="center"/>
    </xf>
    <xf numFmtId="38" fontId="21" fillId="0" borderId="10" xfId="20" applyFont="1" applyFill="1" applyBorder="1" applyAlignment="1">
      <alignment vertical="center"/>
    </xf>
    <xf numFmtId="0" fontId="17" fillId="0" borderId="0" xfId="12" applyFont="1" applyFill="1" applyAlignment="1">
      <alignment horizontal="center" vertical="center"/>
    </xf>
    <xf numFmtId="0" fontId="22" fillId="0" borderId="0" xfId="0" applyFont="1">
      <alignment vertical="center"/>
    </xf>
    <xf numFmtId="0" fontId="18" fillId="0" borderId="0" xfId="12" applyFont="1" applyFill="1" applyAlignment="1">
      <alignment vertical="center"/>
    </xf>
    <xf numFmtId="0" fontId="17" fillId="0" borderId="28" xfId="12" applyFont="1" applyFill="1" applyBorder="1" applyAlignment="1">
      <alignment vertical="center"/>
    </xf>
    <xf numFmtId="0" fontId="17" fillId="0" borderId="29" xfId="12" applyFont="1" applyFill="1" applyBorder="1" applyAlignment="1">
      <alignment vertical="center"/>
    </xf>
    <xf numFmtId="0" fontId="17" fillId="0" borderId="30" xfId="12" applyFont="1" applyFill="1" applyBorder="1" applyAlignment="1">
      <alignment vertical="center"/>
    </xf>
    <xf numFmtId="0" fontId="17" fillId="0" borderId="32" xfId="12" applyFont="1" applyFill="1" applyBorder="1" applyAlignment="1">
      <alignment vertical="center"/>
    </xf>
    <xf numFmtId="0" fontId="19" fillId="0" borderId="0" xfId="12" quotePrefix="1" applyFont="1" applyFill="1" applyAlignment="1">
      <alignment horizontal="left" vertical="center" indent="1"/>
    </xf>
    <xf numFmtId="0" fontId="23" fillId="0" borderId="0" xfId="21" applyFont="1" applyFill="1" applyAlignment="1" applyProtection="1">
      <alignment horizontal="left" vertical="center" indent="1"/>
    </xf>
    <xf numFmtId="0" fontId="19" fillId="0" borderId="0" xfId="12" applyFont="1" applyFill="1" applyAlignment="1">
      <alignment horizontal="left" vertical="center" indent="1"/>
    </xf>
    <xf numFmtId="0" fontId="17" fillId="0" borderId="33" xfId="12" applyFont="1" applyFill="1" applyBorder="1" applyAlignment="1">
      <alignment horizontal="centerContinuous" vertical="center"/>
    </xf>
    <xf numFmtId="0" fontId="17" fillId="0" borderId="0" xfId="11" applyFont="1" applyFill="1" applyBorder="1" applyAlignment="1">
      <alignment vertical="center"/>
    </xf>
    <xf numFmtId="0" fontId="17" fillId="0" borderId="34" xfId="11" applyFont="1" applyFill="1" applyBorder="1" applyAlignment="1">
      <alignment vertical="center"/>
    </xf>
    <xf numFmtId="0" fontId="17" fillId="0" borderId="36" xfId="12" applyFont="1" applyFill="1" applyBorder="1" applyAlignment="1">
      <alignment vertical="center"/>
    </xf>
    <xf numFmtId="0" fontId="17" fillId="0" borderId="37" xfId="12" applyFont="1" applyFill="1" applyBorder="1" applyAlignment="1">
      <alignment vertical="center"/>
    </xf>
    <xf numFmtId="0" fontId="17" fillId="0" borderId="38" xfId="12" applyFont="1" applyFill="1" applyBorder="1" applyAlignment="1">
      <alignment vertical="center"/>
    </xf>
    <xf numFmtId="0" fontId="17" fillId="0" borderId="39" xfId="12" applyFont="1" applyFill="1" applyBorder="1" applyAlignment="1">
      <alignment vertical="center"/>
    </xf>
    <xf numFmtId="0" fontId="17" fillId="0" borderId="40" xfId="12" applyFont="1" applyFill="1" applyBorder="1" applyAlignment="1">
      <alignment vertical="center"/>
    </xf>
    <xf numFmtId="0" fontId="17" fillId="0" borderId="11" xfId="11" applyFont="1" applyFill="1" applyBorder="1" applyAlignment="1">
      <alignment vertical="center"/>
    </xf>
    <xf numFmtId="0" fontId="17" fillId="0" borderId="18" xfId="12" applyFont="1" applyFill="1" applyBorder="1" applyAlignment="1">
      <alignment horizontal="centerContinuous" vertical="center"/>
    </xf>
    <xf numFmtId="0" fontId="17" fillId="0" borderId="26" xfId="12" applyFont="1" applyFill="1" applyBorder="1" applyAlignment="1">
      <alignment horizontal="center" vertical="center"/>
    </xf>
    <xf numFmtId="0" fontId="17" fillId="0" borderId="41" xfId="12" applyFont="1" applyFill="1" applyBorder="1" applyAlignment="1">
      <alignment horizontal="center" vertical="center"/>
    </xf>
    <xf numFmtId="0" fontId="17" fillId="0" borderId="42" xfId="12" applyFont="1" applyFill="1" applyBorder="1" applyAlignment="1">
      <alignment horizontal="center" vertical="center"/>
    </xf>
    <xf numFmtId="0" fontId="17" fillId="0" borderId="19" xfId="12" applyFont="1" applyFill="1" applyBorder="1" applyAlignment="1">
      <alignment horizontal="center" vertical="center"/>
    </xf>
    <xf numFmtId="0" fontId="17" fillId="0" borderId="27" xfId="12" applyFont="1" applyFill="1" applyBorder="1" applyAlignment="1">
      <alignment horizontal="center" vertical="center"/>
    </xf>
    <xf numFmtId="0" fontId="19" fillId="0" borderId="0" xfId="12" applyFont="1" applyFill="1" applyAlignment="1">
      <alignment horizontal="center" vertical="center"/>
    </xf>
    <xf numFmtId="0" fontId="17" fillId="0" borderId="43" xfId="12" applyFont="1" applyFill="1" applyBorder="1" applyAlignment="1">
      <alignment horizontal="center" vertical="center"/>
    </xf>
    <xf numFmtId="38" fontId="17" fillId="0" borderId="0" xfId="20" applyFont="1" applyFill="1" applyBorder="1" applyAlignment="1">
      <alignment horizontal="right" vertical="center"/>
    </xf>
    <xf numFmtId="176" fontId="17" fillId="0" borderId="0" xfId="12" applyNumberFormat="1" applyFont="1" applyBorder="1" applyAlignment="1">
      <alignment vertical="center"/>
    </xf>
    <xf numFmtId="38" fontId="17" fillId="0" borderId="34" xfId="20" applyFont="1" applyFill="1" applyBorder="1" applyAlignment="1">
      <alignment horizontal="right" vertical="center"/>
    </xf>
    <xf numFmtId="38" fontId="17" fillId="0" borderId="40" xfId="20" applyFont="1" applyFill="1" applyBorder="1" applyAlignment="1">
      <alignment horizontal="right" vertical="center"/>
    </xf>
    <xf numFmtId="38" fontId="17" fillId="0" borderId="11" xfId="20" applyFont="1" applyFill="1" applyBorder="1" applyAlignment="1">
      <alignment horizontal="right" vertical="center"/>
    </xf>
    <xf numFmtId="0" fontId="19" fillId="0" borderId="0" xfId="12" applyFont="1" applyFill="1" applyBorder="1" applyAlignment="1">
      <alignment horizontal="center" vertical="center"/>
    </xf>
    <xf numFmtId="177" fontId="17" fillId="0" borderId="0" xfId="2" applyNumberFormat="1" applyFont="1" applyBorder="1" applyAlignment="1">
      <alignment horizontal="right" vertical="center"/>
    </xf>
    <xf numFmtId="38" fontId="17" fillId="0" borderId="34" xfId="20" applyFont="1" applyFill="1" applyBorder="1" applyAlignment="1">
      <alignment vertical="center"/>
    </xf>
    <xf numFmtId="38" fontId="17" fillId="0" borderId="40" xfId="20" applyFont="1" applyFill="1" applyBorder="1" applyAlignment="1">
      <alignment vertical="center"/>
    </xf>
    <xf numFmtId="0" fontId="17" fillId="0" borderId="18" xfId="12" applyFont="1" applyFill="1" applyBorder="1" applyAlignment="1">
      <alignment horizontal="center" vertical="center"/>
    </xf>
    <xf numFmtId="38" fontId="17" fillId="0" borderId="26" xfId="20" applyFont="1" applyFill="1" applyBorder="1" applyAlignment="1">
      <alignment vertical="center"/>
    </xf>
    <xf numFmtId="38" fontId="17" fillId="0" borderId="41" xfId="20" applyFont="1" applyFill="1" applyBorder="1" applyAlignment="1">
      <alignment vertical="center"/>
    </xf>
    <xf numFmtId="38" fontId="17" fillId="0" borderId="19" xfId="20" applyFont="1" applyFill="1" applyBorder="1" applyAlignment="1">
      <alignment vertical="center"/>
    </xf>
    <xf numFmtId="38" fontId="17" fillId="0" borderId="27" xfId="20" applyFont="1" applyFill="1" applyBorder="1" applyAlignment="1">
      <alignment vertical="center"/>
    </xf>
    <xf numFmtId="3" fontId="17" fillId="0" borderId="0" xfId="12" applyNumberFormat="1" applyFont="1" applyAlignment="1">
      <alignment vertical="center"/>
    </xf>
    <xf numFmtId="178" fontId="17" fillId="0" borderId="0" xfId="20" applyNumberFormat="1" applyFont="1" applyFill="1" applyAlignment="1">
      <alignment vertical="center"/>
    </xf>
    <xf numFmtId="0" fontId="2" fillId="0" borderId="0" xfId="13" applyFont="1" applyFill="1" applyAlignment="1">
      <alignment vertical="center"/>
    </xf>
    <xf numFmtId="0" fontId="17" fillId="0" borderId="0" xfId="0" applyFont="1" applyFill="1">
      <alignment vertical="center"/>
    </xf>
    <xf numFmtId="0" fontId="18" fillId="0" borderId="0" xfId="13" applyNumberFormat="1" applyFont="1" applyFill="1" applyBorder="1" applyAlignment="1" applyProtection="1">
      <alignment vertical="center"/>
      <protection locked="0"/>
    </xf>
    <xf numFmtId="0" fontId="17" fillId="0" borderId="2" xfId="13" applyNumberFormat="1" applyFont="1" applyFill="1" applyBorder="1" applyAlignment="1" applyProtection="1">
      <alignment horizontal="center" vertical="center"/>
      <protection locked="0"/>
    </xf>
    <xf numFmtId="0" fontId="17" fillId="0" borderId="3" xfId="13" applyFont="1" applyBorder="1" applyAlignment="1" applyProtection="1">
      <alignment horizontal="center" vertical="center"/>
      <protection locked="0"/>
    </xf>
    <xf numFmtId="0" fontId="17" fillId="0" borderId="4" xfId="13" applyFont="1" applyFill="1" applyBorder="1" applyAlignment="1" applyProtection="1">
      <alignment horizontal="center" vertical="center"/>
      <protection locked="0"/>
    </xf>
    <xf numFmtId="0" fontId="17" fillId="0" borderId="44" xfId="13" applyFont="1" applyFill="1" applyBorder="1" applyAlignment="1" applyProtection="1">
      <alignment horizontal="center" vertical="center"/>
      <protection locked="0"/>
    </xf>
    <xf numFmtId="49" fontId="17" fillId="0" borderId="3" xfId="13" applyNumberFormat="1" applyFont="1" applyFill="1" applyBorder="1" applyAlignment="1" applyProtection="1">
      <alignment horizontal="center" vertical="center"/>
      <protection locked="0"/>
    </xf>
    <xf numFmtId="49" fontId="17" fillId="0" borderId="4" xfId="13" applyNumberFormat="1" applyFont="1" applyFill="1" applyBorder="1" applyAlignment="1" applyProtection="1">
      <alignment horizontal="center" vertical="center"/>
      <protection locked="0"/>
    </xf>
    <xf numFmtId="0" fontId="19" fillId="0" borderId="0" xfId="13" applyFont="1" applyBorder="1" applyAlignment="1" applyProtection="1">
      <alignment vertical="center"/>
      <protection locked="0"/>
    </xf>
    <xf numFmtId="0" fontId="19" fillId="0" borderId="0" xfId="11" applyFont="1" applyFill="1" applyAlignment="1">
      <alignment vertical="center"/>
    </xf>
    <xf numFmtId="0" fontId="17" fillId="0" borderId="0" xfId="13" applyFont="1" applyFill="1" applyBorder="1" applyAlignment="1" applyProtection="1">
      <alignment vertical="center"/>
      <protection locked="0"/>
    </xf>
    <xf numFmtId="38" fontId="17" fillId="0" borderId="0" xfId="20" applyFont="1" applyFill="1" applyAlignment="1">
      <alignment horizontal="left" vertical="center"/>
    </xf>
    <xf numFmtId="38" fontId="2" fillId="0" borderId="0" xfId="20" applyFont="1" applyFill="1" applyAlignment="1">
      <alignment vertical="center"/>
    </xf>
    <xf numFmtId="38" fontId="17" fillId="0" borderId="25" xfId="20" applyFont="1" applyFill="1" applyBorder="1" applyAlignment="1" applyProtection="1">
      <alignment horizontal="center" vertical="center"/>
      <protection locked="0"/>
    </xf>
    <xf numFmtId="38" fontId="17" fillId="0" borderId="27" xfId="20" applyFont="1" applyFill="1" applyBorder="1" applyAlignment="1" applyProtection="1">
      <alignment horizontal="center" vertical="center"/>
      <protection locked="0"/>
    </xf>
    <xf numFmtId="38" fontId="17" fillId="0" borderId="0" xfId="4" applyFont="1" applyFill="1" applyBorder="1" applyAlignment="1" applyProtection="1">
      <alignment vertical="center"/>
      <protection locked="0"/>
    </xf>
    <xf numFmtId="38" fontId="17" fillId="0" borderId="0" xfId="4" applyFont="1" applyFill="1" applyBorder="1" applyAlignment="1" applyProtection="1">
      <alignment vertical="center" shrinkToFit="1"/>
      <protection locked="0"/>
    </xf>
    <xf numFmtId="38" fontId="17" fillId="0" borderId="6" xfId="4" applyFont="1" applyFill="1" applyBorder="1" applyAlignment="1" applyProtection="1">
      <alignment vertical="center" shrinkToFit="1"/>
      <protection locked="0"/>
    </xf>
    <xf numFmtId="38" fontId="17" fillId="0" borderId="45" xfId="4" applyFont="1" applyFill="1" applyBorder="1" applyAlignment="1" applyProtection="1">
      <alignment vertical="center" shrinkToFit="1"/>
      <protection locked="0"/>
    </xf>
    <xf numFmtId="38" fontId="17" fillId="0" borderId="6" xfId="4" applyFont="1" applyFill="1" applyBorder="1" applyAlignment="1" applyProtection="1">
      <alignment horizontal="right" vertical="center"/>
      <protection locked="0"/>
    </xf>
    <xf numFmtId="38" fontId="17" fillId="0" borderId="6" xfId="4" applyFont="1" applyFill="1" applyBorder="1" applyAlignment="1" applyProtection="1">
      <alignment vertical="center"/>
      <protection locked="0"/>
    </xf>
    <xf numFmtId="38" fontId="17" fillId="0" borderId="7" xfId="4" applyFont="1" applyFill="1" applyBorder="1" applyAlignment="1" applyProtection="1">
      <alignment horizontal="right" vertical="center"/>
      <protection locked="0"/>
    </xf>
    <xf numFmtId="38" fontId="17" fillId="0" borderId="2" xfId="20" applyFont="1" applyFill="1" applyBorder="1" applyAlignment="1" applyProtection="1">
      <alignment horizontal="center" vertical="center"/>
      <protection locked="0"/>
    </xf>
    <xf numFmtId="38" fontId="17" fillId="0" borderId="4" xfId="20" applyFont="1" applyFill="1" applyBorder="1" applyAlignment="1" applyProtection="1">
      <alignment horizontal="center" vertical="center"/>
      <protection locked="0"/>
    </xf>
    <xf numFmtId="38" fontId="2" fillId="0" borderId="0" xfId="20" applyFont="1" applyFill="1">
      <alignment vertical="center"/>
    </xf>
    <xf numFmtId="38" fontId="18" fillId="0" borderId="0" xfId="20" applyFont="1" applyFill="1" applyAlignment="1" applyProtection="1">
      <alignment vertical="center"/>
      <protection locked="0"/>
    </xf>
    <xf numFmtId="38" fontId="17" fillId="0" borderId="6" xfId="4" applyFont="1" applyFill="1" applyBorder="1" applyAlignment="1" applyProtection="1">
      <alignment horizontal="right" vertical="center" shrinkToFit="1"/>
      <protection locked="0"/>
    </xf>
    <xf numFmtId="38" fontId="17" fillId="0" borderId="45" xfId="4" applyFont="1" applyFill="1" applyBorder="1" applyAlignment="1" applyProtection="1">
      <alignment horizontal="right" vertical="center" shrinkToFit="1"/>
      <protection locked="0"/>
    </xf>
    <xf numFmtId="38" fontId="17" fillId="0" borderId="5" xfId="20" applyFont="1" applyFill="1" applyBorder="1" applyAlignment="1">
      <alignment vertical="center"/>
    </xf>
    <xf numFmtId="38" fontId="17" fillId="0" borderId="3" xfId="20" applyFont="1" applyFill="1" applyBorder="1" applyAlignment="1">
      <alignment horizontal="center" vertical="center"/>
    </xf>
    <xf numFmtId="38" fontId="17" fillId="0" borderId="4" xfId="20" applyFont="1" applyFill="1" applyBorder="1" applyAlignment="1">
      <alignment horizontal="center" vertical="center"/>
    </xf>
    <xf numFmtId="178" fontId="17" fillId="0" borderId="6" xfId="4" applyNumberFormat="1" applyFont="1" applyFill="1" applyBorder="1" applyAlignment="1" applyProtection="1">
      <alignment vertical="center"/>
      <protection locked="0"/>
    </xf>
    <xf numFmtId="178" fontId="17" fillId="0" borderId="45" xfId="4" applyNumberFormat="1" applyFont="1" applyFill="1" applyBorder="1" applyAlignment="1" applyProtection="1">
      <alignment vertical="center"/>
      <protection locked="0"/>
    </xf>
    <xf numFmtId="178" fontId="17" fillId="0" borderId="7" xfId="4" applyNumberFormat="1" applyFont="1" applyFill="1" applyBorder="1" applyAlignment="1" applyProtection="1">
      <alignment vertical="center"/>
      <protection locked="0"/>
    </xf>
    <xf numFmtId="38" fontId="2" fillId="0" borderId="0" xfId="20" applyFont="1" applyFill="1" applyAlignment="1" applyProtection="1">
      <alignment vertical="center"/>
      <protection locked="0"/>
    </xf>
    <xf numFmtId="38" fontId="17" fillId="0" borderId="0" xfId="4" applyFont="1" applyFill="1" applyBorder="1" applyAlignment="1" applyProtection="1">
      <alignment horizontal="right" vertical="center" shrinkToFit="1"/>
      <protection locked="0"/>
    </xf>
    <xf numFmtId="38" fontId="17" fillId="0" borderId="34" xfId="4" applyFont="1" applyFill="1" applyBorder="1" applyAlignment="1" applyProtection="1">
      <alignment horizontal="right" vertical="center" shrinkToFit="1"/>
      <protection locked="0"/>
    </xf>
    <xf numFmtId="38" fontId="17" fillId="0" borderId="0" xfId="4" applyFont="1" applyFill="1" applyBorder="1" applyAlignment="1" applyProtection="1">
      <alignment horizontal="right" vertical="center"/>
      <protection locked="0"/>
    </xf>
    <xf numFmtId="38" fontId="17" fillId="0" borderId="11" xfId="4" applyFont="1" applyFill="1" applyBorder="1" applyAlignment="1" applyProtection="1">
      <alignment horizontal="right" vertical="center"/>
      <protection locked="0"/>
    </xf>
    <xf numFmtId="38" fontId="17" fillId="0" borderId="0" xfId="20" applyFont="1" applyFill="1" applyAlignment="1" applyProtection="1">
      <alignment vertical="center"/>
      <protection locked="0"/>
    </xf>
    <xf numFmtId="38" fontId="17" fillId="0" borderId="2" xfId="20" applyFont="1" applyFill="1" applyBorder="1" applyAlignment="1">
      <alignment vertical="center"/>
    </xf>
    <xf numFmtId="178" fontId="17" fillId="0" borderId="26" xfId="4" applyNumberFormat="1" applyFont="1" applyFill="1" applyBorder="1" applyAlignment="1" applyProtection="1">
      <alignment vertical="center"/>
      <protection locked="0"/>
    </xf>
    <xf numFmtId="178" fontId="17" fillId="0" borderId="41" xfId="4" applyNumberFormat="1" applyFont="1" applyFill="1" applyBorder="1" applyAlignment="1" applyProtection="1">
      <alignment vertical="center"/>
      <protection locked="0"/>
    </xf>
    <xf numFmtId="178" fontId="17" fillId="0" borderId="27" xfId="4" applyNumberFormat="1" applyFont="1" applyFill="1" applyBorder="1" applyAlignment="1" applyProtection="1">
      <alignment vertical="center"/>
      <protection locked="0"/>
    </xf>
    <xf numFmtId="178" fontId="20" fillId="0" borderId="0" xfId="20" applyNumberFormat="1" applyFont="1" applyFill="1" applyAlignment="1" applyProtection="1">
      <alignment horizontal="left" vertical="center"/>
    </xf>
    <xf numFmtId="178" fontId="2" fillId="0" borderId="0" xfId="20" applyNumberFormat="1" applyFont="1" applyFill="1" applyAlignment="1">
      <alignment vertical="center"/>
    </xf>
    <xf numFmtId="178" fontId="17" fillId="0" borderId="2" xfId="20" applyNumberFormat="1" applyFont="1" applyFill="1" applyBorder="1" applyAlignment="1" applyProtection="1">
      <alignment horizontal="center" vertical="center"/>
      <protection locked="0"/>
    </xf>
    <xf numFmtId="178" fontId="17" fillId="0" borderId="4" xfId="20" applyNumberFormat="1" applyFont="1" applyFill="1" applyBorder="1" applyAlignment="1" applyProtection="1">
      <alignment horizontal="center" vertical="center"/>
      <protection locked="0"/>
    </xf>
    <xf numFmtId="178" fontId="17" fillId="0" borderId="0" xfId="4" applyNumberFormat="1" applyFont="1" applyFill="1" applyBorder="1" applyAlignment="1" applyProtection="1">
      <alignment vertical="center"/>
      <protection locked="0"/>
    </xf>
    <xf numFmtId="178" fontId="17" fillId="0" borderId="0" xfId="4" applyNumberFormat="1" applyFont="1" applyFill="1" applyBorder="1" applyAlignment="1" applyProtection="1">
      <alignment horizontal="right" vertical="center" shrinkToFit="1"/>
      <protection locked="0"/>
    </xf>
    <xf numFmtId="178" fontId="17" fillId="0" borderId="34" xfId="4" applyNumberFormat="1" applyFont="1" applyFill="1" applyBorder="1" applyAlignment="1" applyProtection="1">
      <alignment horizontal="right" vertical="center" shrinkToFit="1"/>
      <protection locked="0"/>
    </xf>
    <xf numFmtId="178" fontId="17" fillId="0" borderId="0" xfId="4" applyNumberFormat="1" applyFont="1" applyFill="1" applyBorder="1" applyAlignment="1" applyProtection="1">
      <alignment horizontal="right" vertical="center"/>
      <protection locked="0"/>
    </xf>
    <xf numFmtId="178" fontId="17" fillId="0" borderId="11" xfId="4" applyNumberFormat="1" applyFont="1" applyFill="1" applyBorder="1" applyAlignment="1" applyProtection="1">
      <alignment horizontal="right" vertical="center"/>
      <protection locked="0"/>
    </xf>
    <xf numFmtId="178" fontId="17" fillId="0" borderId="0" xfId="20" applyNumberFormat="1" applyFont="1" applyFill="1" applyAlignment="1" applyProtection="1">
      <alignment vertical="center"/>
      <protection locked="0"/>
    </xf>
    <xf numFmtId="178" fontId="17" fillId="0" borderId="0" xfId="20" applyNumberFormat="1" applyFont="1" applyFill="1" applyAlignment="1">
      <alignment horizontal="left" vertical="center"/>
    </xf>
    <xf numFmtId="178" fontId="2" fillId="0" borderId="0" xfId="20" applyNumberFormat="1" applyFont="1" applyFill="1">
      <alignment vertical="center"/>
    </xf>
    <xf numFmtId="178" fontId="17" fillId="0" borderId="25" xfId="20" applyNumberFormat="1" applyFont="1" applyFill="1" applyBorder="1" applyAlignment="1">
      <alignment vertical="center"/>
    </xf>
    <xf numFmtId="178" fontId="17" fillId="0" borderId="26" xfId="20" applyNumberFormat="1" applyFont="1" applyFill="1" applyBorder="1" applyAlignment="1">
      <alignment horizontal="center" vertical="center"/>
    </xf>
    <xf numFmtId="178" fontId="17" fillId="0" borderId="27" xfId="20" applyNumberFormat="1" applyFont="1" applyFill="1" applyBorder="1" applyAlignment="1">
      <alignment horizontal="center" vertical="center"/>
    </xf>
    <xf numFmtId="178" fontId="17" fillId="0" borderId="34" xfId="4" applyNumberFormat="1" applyFont="1" applyFill="1" applyBorder="1" applyAlignment="1" applyProtection="1">
      <alignment horizontal="right" vertical="center"/>
      <protection locked="0"/>
    </xf>
    <xf numFmtId="178" fontId="17" fillId="0" borderId="2" xfId="20" applyNumberFormat="1" applyFont="1" applyFill="1" applyBorder="1" applyAlignment="1">
      <alignment vertical="center"/>
    </xf>
    <xf numFmtId="178" fontId="17" fillId="0" borderId="3" xfId="20" applyNumberFormat="1" applyFont="1" applyFill="1" applyBorder="1" applyAlignment="1">
      <alignment horizontal="center" vertical="center"/>
    </xf>
    <xf numFmtId="178" fontId="17" fillId="0" borderId="4" xfId="20" applyNumberFormat="1" applyFont="1" applyFill="1" applyBorder="1" applyAlignment="1">
      <alignment horizontal="center" vertical="center"/>
    </xf>
    <xf numFmtId="178" fontId="17" fillId="0" borderId="26" xfId="4" applyNumberFormat="1" applyFont="1" applyFill="1" applyBorder="1" applyAlignment="1" applyProtection="1">
      <alignment horizontal="right" vertical="center"/>
      <protection locked="0"/>
    </xf>
    <xf numFmtId="178" fontId="17" fillId="0" borderId="41" xfId="4" applyNumberFormat="1" applyFont="1" applyFill="1" applyBorder="1" applyAlignment="1" applyProtection="1">
      <alignment horizontal="right" vertical="center"/>
      <protection locked="0"/>
    </xf>
    <xf numFmtId="178" fontId="17" fillId="0" borderId="27" xfId="4" applyNumberFormat="1" applyFont="1" applyFill="1" applyBorder="1" applyAlignment="1" applyProtection="1">
      <alignment horizontal="right" vertical="center"/>
      <protection locked="0"/>
    </xf>
    <xf numFmtId="38" fontId="17" fillId="0" borderId="11" xfId="4" applyFont="1" applyFill="1" applyBorder="1" applyAlignment="1" applyProtection="1">
      <alignment vertical="center"/>
      <protection locked="0"/>
    </xf>
    <xf numFmtId="38" fontId="17" fillId="0" borderId="0" xfId="20" applyFont="1" applyFill="1">
      <alignment vertical="center"/>
    </xf>
    <xf numFmtId="178" fontId="17" fillId="0" borderId="34" xfId="4" applyNumberFormat="1" applyFont="1" applyFill="1" applyBorder="1" applyAlignment="1" applyProtection="1">
      <alignment vertical="center"/>
      <protection locked="0"/>
    </xf>
    <xf numFmtId="178" fontId="17" fillId="0" borderId="11" xfId="4" applyNumberFormat="1" applyFont="1" applyFill="1" applyBorder="1" applyAlignment="1" applyProtection="1">
      <alignment vertical="center"/>
      <protection locked="0"/>
    </xf>
    <xf numFmtId="178" fontId="17" fillId="0" borderId="0" xfId="20" applyNumberFormat="1" applyFont="1" applyFill="1">
      <alignment vertical="center"/>
    </xf>
    <xf numFmtId="178" fontId="17" fillId="0" borderId="42" xfId="4" applyNumberFormat="1" applyFont="1" applyFill="1" applyBorder="1" applyAlignment="1" applyProtection="1">
      <alignment vertical="center"/>
      <protection locked="0"/>
    </xf>
    <xf numFmtId="0" fontId="19" fillId="0" borderId="0" xfId="13" applyFont="1" applyFill="1" applyAlignment="1" applyProtection="1">
      <alignment vertical="center"/>
      <protection locked="0"/>
    </xf>
    <xf numFmtId="0" fontId="24" fillId="0" borderId="0" xfId="6" applyFont="1" applyFill="1">
      <alignment vertical="center"/>
    </xf>
    <xf numFmtId="0" fontId="17" fillId="0" borderId="1" xfId="13" applyNumberFormat="1" applyFont="1" applyFill="1" applyBorder="1" applyAlignment="1" applyProtection="1">
      <alignment horizontal="center" vertical="center"/>
      <protection locked="0"/>
    </xf>
    <xf numFmtId="0" fontId="17" fillId="0" borderId="5" xfId="13" applyFont="1" applyBorder="1" applyAlignment="1" applyProtection="1">
      <alignment horizontal="center" vertical="center"/>
      <protection locked="0"/>
    </xf>
    <xf numFmtId="0" fontId="17" fillId="0" borderId="7" xfId="13" applyFont="1" applyFill="1" applyBorder="1" applyAlignment="1" applyProtection="1">
      <alignment horizontal="center" vertical="center"/>
      <protection locked="0"/>
    </xf>
    <xf numFmtId="0" fontId="17" fillId="0" borderId="0" xfId="13" applyFont="1" applyFill="1" applyAlignment="1" applyProtection="1">
      <alignment vertical="center"/>
      <protection locked="0"/>
    </xf>
    <xf numFmtId="0" fontId="17" fillId="0" borderId="8" xfId="13" applyNumberFormat="1" applyFont="1" applyFill="1" applyBorder="1" applyAlignment="1" applyProtection="1">
      <alignment horizontal="center" vertical="center"/>
      <protection locked="0"/>
    </xf>
    <xf numFmtId="178" fontId="17" fillId="0" borderId="26" xfId="4" applyNumberFormat="1" applyFont="1" applyFill="1" applyBorder="1" applyAlignment="1" applyProtection="1">
      <alignment horizontal="right" vertical="center" shrinkToFit="1"/>
      <protection locked="0"/>
    </xf>
    <xf numFmtId="0" fontId="17" fillId="0" borderId="10" xfId="13" applyFont="1" applyFill="1" applyBorder="1" applyAlignment="1" applyProtection="1">
      <alignment vertical="center"/>
      <protection locked="0"/>
    </xf>
    <xf numFmtId="0" fontId="17" fillId="0" borderId="5" xfId="11" applyFont="1" applyFill="1" applyBorder="1" applyAlignment="1">
      <alignment vertical="center"/>
    </xf>
    <xf numFmtId="0" fontId="17" fillId="0" borderId="6" xfId="13" applyFont="1" applyFill="1" applyBorder="1" applyAlignment="1">
      <alignment horizontal="center" vertical="center"/>
    </xf>
    <xf numFmtId="0" fontId="17" fillId="0" borderId="7" xfId="11" applyFont="1" applyFill="1" applyBorder="1" applyAlignment="1">
      <alignment vertical="center"/>
    </xf>
    <xf numFmtId="178" fontId="17" fillId="0" borderId="6" xfId="4" applyNumberFormat="1" applyFont="1" applyFill="1" applyBorder="1" applyAlignment="1" applyProtection="1">
      <alignment vertical="center" shrinkToFit="1"/>
      <protection locked="0"/>
    </xf>
    <xf numFmtId="178" fontId="17" fillId="0" borderId="45" xfId="4" applyNumberFormat="1" applyFont="1" applyFill="1" applyBorder="1" applyAlignment="1" applyProtection="1">
      <alignment vertical="center" shrinkToFit="1"/>
      <protection locked="0"/>
    </xf>
    <xf numFmtId="0" fontId="17" fillId="0" borderId="2" xfId="13" applyFont="1" applyFill="1" applyBorder="1" applyAlignment="1">
      <alignment vertical="center"/>
    </xf>
    <xf numFmtId="0" fontId="17" fillId="0" borderId="3" xfId="13" applyFont="1" applyFill="1" applyBorder="1" applyAlignment="1">
      <alignment horizontal="center" vertical="center"/>
    </xf>
    <xf numFmtId="0" fontId="17" fillId="0" borderId="4" xfId="13" applyFont="1" applyFill="1" applyBorder="1" applyAlignment="1">
      <alignment vertical="center"/>
    </xf>
    <xf numFmtId="178" fontId="17" fillId="0" borderId="26" xfId="4" applyNumberFormat="1" applyFont="1" applyFill="1" applyBorder="1" applyAlignment="1" applyProtection="1">
      <alignment vertical="center" shrinkToFit="1"/>
      <protection locked="0"/>
    </xf>
    <xf numFmtId="178" fontId="17" fillId="0" borderId="41" xfId="4" applyNumberFormat="1" applyFont="1" applyFill="1" applyBorder="1" applyAlignment="1" applyProtection="1">
      <alignment vertical="center" shrinkToFit="1"/>
      <protection locked="0"/>
    </xf>
    <xf numFmtId="0" fontId="2" fillId="0" borderId="0" xfId="6" applyFont="1" applyFill="1">
      <alignment vertical="center"/>
    </xf>
    <xf numFmtId="0" fontId="18" fillId="0" borderId="0" xfId="13" applyFont="1" applyAlignment="1" applyProtection="1">
      <alignment vertical="center"/>
      <protection locked="0"/>
    </xf>
    <xf numFmtId="0" fontId="17" fillId="0" borderId="46" xfId="14" applyFont="1" applyBorder="1" applyAlignment="1" applyProtection="1">
      <alignment horizontal="center" vertical="center"/>
      <protection locked="0"/>
    </xf>
    <xf numFmtId="0" fontId="17" fillId="0" borderId="6" xfId="14" applyFont="1" applyBorder="1" applyAlignment="1" applyProtection="1">
      <alignment horizontal="left" vertical="center"/>
      <protection locked="0"/>
    </xf>
    <xf numFmtId="0" fontId="17" fillId="0" borderId="7" xfId="14" applyFont="1" applyBorder="1" applyAlignment="1" applyProtection="1">
      <alignment horizontal="left" vertical="center"/>
      <protection locked="0"/>
    </xf>
    <xf numFmtId="0" fontId="17" fillId="0" borderId="47" xfId="14" applyFont="1" applyBorder="1" applyAlignment="1" applyProtection="1">
      <alignment horizontal="distributed" vertical="center"/>
      <protection locked="0"/>
    </xf>
    <xf numFmtId="0" fontId="17" fillId="0" borderId="3" xfId="14" applyFont="1" applyBorder="1" applyAlignment="1" applyProtection="1">
      <alignment horizontal="distributed" vertical="center"/>
      <protection locked="0"/>
    </xf>
    <xf numFmtId="0" fontId="17" fillId="0" borderId="4" xfId="14" applyFont="1" applyBorder="1" applyAlignment="1" applyProtection="1">
      <alignment horizontal="distributed" vertical="center"/>
      <protection locked="0"/>
    </xf>
    <xf numFmtId="0" fontId="17" fillId="0" borderId="2" xfId="14" applyFont="1" applyBorder="1" applyAlignment="1" applyProtection="1">
      <alignment horizontal="center" vertical="center" wrapText="1"/>
      <protection locked="0"/>
    </xf>
    <xf numFmtId="178" fontId="17" fillId="0" borderId="48" xfId="20" applyNumberFormat="1" applyFont="1" applyFill="1" applyBorder="1" applyAlignment="1" applyProtection="1">
      <alignment vertical="center"/>
      <protection locked="0"/>
    </xf>
    <xf numFmtId="38" fontId="17" fillId="0" borderId="48" xfId="20" applyNumberFormat="1" applyFont="1" applyFill="1" applyBorder="1" applyAlignment="1" applyProtection="1">
      <alignment vertical="center"/>
      <protection locked="0"/>
    </xf>
    <xf numFmtId="38" fontId="17" fillId="0" borderId="3" xfId="20" applyFont="1" applyFill="1" applyBorder="1" applyAlignment="1" applyProtection="1">
      <alignment horizontal="right" vertical="center"/>
      <protection locked="0"/>
    </xf>
    <xf numFmtId="38" fontId="17" fillId="0" borderId="4" xfId="20" applyFont="1" applyFill="1" applyBorder="1" applyAlignment="1" applyProtection="1">
      <alignment horizontal="right" vertical="center"/>
      <protection locked="0"/>
    </xf>
    <xf numFmtId="0" fontId="17" fillId="0" borderId="0" xfId="11" applyFont="1" applyFill="1" applyAlignment="1"/>
    <xf numFmtId="0" fontId="17" fillId="0" borderId="24" xfId="14" applyFont="1" applyBorder="1" applyAlignment="1" applyProtection="1">
      <alignment vertical="center" wrapText="1"/>
      <protection locked="0"/>
    </xf>
    <xf numFmtId="38" fontId="17" fillId="0" borderId="49" xfId="20" applyFont="1" applyFill="1" applyBorder="1" applyAlignment="1" applyProtection="1">
      <alignment horizontal="right" vertical="center"/>
      <protection locked="0"/>
    </xf>
    <xf numFmtId="0" fontId="17" fillId="0" borderId="25" xfId="14" applyFont="1" applyBorder="1" applyAlignment="1" applyProtection="1">
      <alignment horizontal="center" vertical="center" wrapText="1"/>
      <protection locked="0"/>
    </xf>
    <xf numFmtId="38" fontId="17" fillId="0" borderId="26" xfId="20" applyFont="1" applyFill="1" applyBorder="1" applyAlignment="1" applyProtection="1">
      <alignment horizontal="right" vertical="center"/>
      <protection locked="0"/>
    </xf>
    <xf numFmtId="38" fontId="17" fillId="0" borderId="27" xfId="20" applyFont="1" applyFill="1" applyBorder="1" applyAlignment="1" applyProtection="1">
      <alignment horizontal="right" vertical="center"/>
      <protection locked="0"/>
    </xf>
    <xf numFmtId="0" fontId="17" fillId="0" borderId="6" xfId="11" applyFont="1" applyFill="1" applyBorder="1" applyAlignment="1">
      <alignment vertical="center"/>
    </xf>
    <xf numFmtId="0" fontId="17" fillId="0" borderId="3" xfId="14" applyFont="1" applyBorder="1" applyAlignment="1" applyProtection="1">
      <alignment horizontal="centerContinuous" vertical="center"/>
      <protection locked="0"/>
    </xf>
    <xf numFmtId="0" fontId="17" fillId="0" borderId="4" xfId="14" applyFont="1" applyBorder="1" applyAlignment="1" applyProtection="1">
      <alignment horizontal="centerContinuous" vertical="center"/>
      <protection locked="0"/>
    </xf>
    <xf numFmtId="0" fontId="17" fillId="0" borderId="50" xfId="14" applyFont="1" applyBorder="1" applyAlignment="1" applyProtection="1">
      <alignment horizontal="center" vertical="center"/>
      <protection locked="0"/>
    </xf>
    <xf numFmtId="0" fontId="17" fillId="0" borderId="51" xfId="14" applyFont="1" applyBorder="1" applyAlignment="1" applyProtection="1">
      <alignment horizontal="center" vertical="center"/>
      <protection locked="0"/>
    </xf>
    <xf numFmtId="49" fontId="19" fillId="0" borderId="0" xfId="14" applyNumberFormat="1" applyFont="1" applyAlignment="1">
      <alignment vertical="center"/>
    </xf>
    <xf numFmtId="0" fontId="17" fillId="0" borderId="24" xfId="14" applyFont="1" applyBorder="1" applyAlignment="1" applyProtection="1">
      <alignment horizontal="center" vertical="center"/>
      <protection locked="0"/>
    </xf>
    <xf numFmtId="38" fontId="17" fillId="0" borderId="3" xfId="20" applyFont="1" applyFill="1" applyBorder="1" applyAlignment="1">
      <alignment vertical="center"/>
    </xf>
    <xf numFmtId="38" fontId="17" fillId="0" borderId="4" xfId="20" applyFont="1" applyFill="1" applyBorder="1" applyAlignment="1">
      <alignment vertical="center"/>
    </xf>
    <xf numFmtId="38" fontId="17" fillId="0" borderId="50" xfId="20" applyFont="1" applyFill="1" applyBorder="1" applyAlignment="1">
      <alignment vertical="center"/>
    </xf>
    <xf numFmtId="38" fontId="17" fillId="0" borderId="51" xfId="20" applyFont="1" applyFill="1" applyBorder="1" applyAlignment="1">
      <alignment vertical="center"/>
    </xf>
    <xf numFmtId="49" fontId="17" fillId="0" borderId="0" xfId="14" applyNumberFormat="1" applyFont="1" applyBorder="1" applyAlignment="1">
      <alignment vertical="center"/>
    </xf>
    <xf numFmtId="49" fontId="17" fillId="0" borderId="0" xfId="14" applyNumberFormat="1" applyFont="1" applyAlignment="1">
      <alignment vertical="center"/>
    </xf>
    <xf numFmtId="0" fontId="18" fillId="0" borderId="11" xfId="14" applyFont="1" applyFill="1" applyBorder="1" applyAlignment="1" applyProtection="1">
      <alignment vertical="center"/>
      <protection locked="0"/>
    </xf>
    <xf numFmtId="0" fontId="17" fillId="0" borderId="1" xfId="13" applyNumberFormat="1" applyFont="1" applyFill="1" applyBorder="1" applyAlignment="1" applyProtection="1">
      <alignment horizontal="centerContinuous" vertical="center"/>
      <protection locked="0"/>
    </xf>
    <xf numFmtId="0" fontId="19" fillId="0" borderId="0" xfId="14" applyFont="1" applyFill="1" applyAlignment="1">
      <alignment vertical="top"/>
    </xf>
    <xf numFmtId="178" fontId="17" fillId="0" borderId="26" xfId="20" applyNumberFormat="1" applyFont="1" applyFill="1" applyBorder="1">
      <alignment vertical="center"/>
    </xf>
    <xf numFmtId="0" fontId="17" fillId="0" borderId="2" xfId="15" applyFont="1" applyFill="1" applyBorder="1" applyAlignment="1">
      <alignment horizontal="center" vertical="center"/>
    </xf>
    <xf numFmtId="0" fontId="17" fillId="0" borderId="4" xfId="13" applyFont="1" applyFill="1" applyBorder="1" applyAlignment="1">
      <alignment horizontal="center" vertical="center"/>
    </xf>
    <xf numFmtId="0" fontId="21" fillId="0" borderId="4" xfId="13" applyFont="1" applyFill="1" applyBorder="1" applyAlignment="1">
      <alignment horizontal="center" vertical="center"/>
    </xf>
    <xf numFmtId="49" fontId="19" fillId="0" borderId="10" xfId="15" applyNumberFormat="1" applyFont="1" applyFill="1" applyBorder="1" applyAlignment="1">
      <alignment horizontal="left" vertical="center"/>
    </xf>
    <xf numFmtId="49" fontId="19" fillId="0" borderId="0" xfId="15" applyNumberFormat="1" applyFont="1" applyFill="1" applyBorder="1" applyAlignment="1">
      <alignment horizontal="left" vertical="center"/>
    </xf>
    <xf numFmtId="49" fontId="17" fillId="0" borderId="0" xfId="15" applyNumberFormat="1" applyFont="1" applyFill="1" applyBorder="1" applyAlignment="1">
      <alignment horizontal="left" vertical="center"/>
    </xf>
    <xf numFmtId="0" fontId="17" fillId="0" borderId="1" xfId="15" applyFont="1" applyFill="1" applyBorder="1" applyAlignment="1">
      <alignment horizontal="center" vertical="center" wrapText="1"/>
    </xf>
    <xf numFmtId="38" fontId="17" fillId="0" borderId="37" xfId="3" applyFont="1" applyFill="1" applyBorder="1" applyAlignment="1">
      <alignment vertical="center"/>
    </xf>
    <xf numFmtId="38" fontId="17" fillId="3" borderId="0" xfId="20" applyFont="1" applyFill="1" applyAlignment="1">
      <alignment vertical="center"/>
    </xf>
    <xf numFmtId="38" fontId="17" fillId="3" borderId="27" xfId="20" applyFont="1" applyFill="1" applyBorder="1" applyAlignment="1">
      <alignment vertical="center"/>
    </xf>
    <xf numFmtId="0" fontId="17" fillId="0" borderId="24" xfId="15" applyFont="1" applyFill="1" applyBorder="1" applyAlignment="1">
      <alignment horizontal="center" vertical="center" wrapText="1"/>
    </xf>
    <xf numFmtId="38" fontId="17" fillId="3" borderId="26" xfId="20" applyFont="1" applyFill="1" applyBorder="1" applyAlignment="1">
      <alignment vertical="center"/>
    </xf>
    <xf numFmtId="0" fontId="21" fillId="0" borderId="7" xfId="13" applyFont="1" applyFill="1" applyBorder="1" applyAlignment="1">
      <alignment horizontal="center" vertical="center"/>
    </xf>
    <xf numFmtId="38" fontId="17" fillId="3" borderId="4" xfId="20" applyFont="1" applyFill="1" applyBorder="1" applyAlignment="1">
      <alignment vertical="center"/>
    </xf>
    <xf numFmtId="0" fontId="17" fillId="0" borderId="8" xfId="15" applyFont="1" applyFill="1" applyBorder="1" applyAlignment="1">
      <alignment horizontal="center" vertical="center" wrapText="1"/>
    </xf>
    <xf numFmtId="176" fontId="17" fillId="0" borderId="0" xfId="11" applyNumberFormat="1" applyFont="1" applyFill="1" applyAlignment="1">
      <alignment vertical="center" shrinkToFit="1"/>
    </xf>
    <xf numFmtId="0" fontId="17" fillId="0" borderId="2" xfId="13" applyFont="1" applyFill="1" applyBorder="1" applyAlignment="1">
      <alignment horizontal="center" vertical="center" textRotation="255"/>
    </xf>
    <xf numFmtId="0" fontId="17" fillId="0" borderId="4" xfId="13" applyFont="1" applyFill="1" applyBorder="1" applyAlignment="1">
      <alignment horizontal="center" vertical="center" textRotation="255"/>
    </xf>
    <xf numFmtId="0" fontId="19" fillId="0" borderId="10" xfId="11" applyFont="1" applyFill="1" applyBorder="1" applyAlignment="1">
      <alignment vertical="center"/>
    </xf>
    <xf numFmtId="0" fontId="17" fillId="0" borderId="10" xfId="11" applyFont="1" applyBorder="1" applyAlignment="1">
      <alignment vertical="center"/>
    </xf>
    <xf numFmtId="38" fontId="17" fillId="0" borderId="52" xfId="20" applyFont="1" applyFill="1" applyBorder="1" applyAlignment="1">
      <alignment vertical="center"/>
    </xf>
    <xf numFmtId="38" fontId="17" fillId="0" borderId="52" xfId="20" applyFont="1" applyFill="1" applyBorder="1" applyAlignment="1">
      <alignment horizontal="right" vertical="center"/>
    </xf>
    <xf numFmtId="180" fontId="19" fillId="0" borderId="27" xfId="16" applyNumberFormat="1" applyFont="1" applyBorder="1" applyAlignment="1">
      <alignment vertical="center"/>
    </xf>
    <xf numFmtId="180" fontId="19" fillId="0" borderId="26" xfId="16" applyNumberFormat="1" applyFont="1" applyBorder="1" applyAlignment="1">
      <alignment vertical="center"/>
    </xf>
    <xf numFmtId="41" fontId="19" fillId="0" borderId="26" xfId="16" applyNumberFormat="1" applyFont="1" applyBorder="1" applyAlignment="1">
      <alignment vertical="center"/>
    </xf>
    <xf numFmtId="180" fontId="19" fillId="0" borderId="25" xfId="16" applyNumberFormat="1" applyFont="1" applyBorder="1" applyAlignment="1">
      <alignment vertical="center"/>
    </xf>
    <xf numFmtId="42" fontId="19" fillId="0" borderId="27" xfId="16" applyNumberFormat="1" applyFont="1" applyFill="1" applyBorder="1" applyAlignment="1">
      <alignment horizontal="right" vertical="center"/>
    </xf>
    <xf numFmtId="176" fontId="17" fillId="0" borderId="0" xfId="11" applyNumberFormat="1" applyFont="1" applyFill="1" applyAlignment="1">
      <alignment vertical="center"/>
    </xf>
    <xf numFmtId="38" fontId="17" fillId="0" borderId="24" xfId="20" applyFont="1" applyFill="1" applyBorder="1" applyAlignment="1">
      <alignment vertical="center" shrinkToFit="1"/>
    </xf>
    <xf numFmtId="38" fontId="17" fillId="0" borderId="0" xfId="20" applyFont="1" applyFill="1" applyAlignment="1">
      <alignment vertical="center" shrinkToFit="1"/>
    </xf>
    <xf numFmtId="38" fontId="17" fillId="0" borderId="24" xfId="20" applyFont="1" applyFill="1" applyBorder="1">
      <alignment vertical="center"/>
    </xf>
    <xf numFmtId="38" fontId="17" fillId="0" borderId="24" xfId="20" applyFont="1" applyFill="1" applyBorder="1" applyAlignment="1">
      <alignment vertical="center"/>
    </xf>
    <xf numFmtId="0" fontId="19" fillId="0" borderId="10" xfId="13" applyFont="1" applyBorder="1" applyAlignment="1" applyProtection="1">
      <alignment vertical="center"/>
      <protection locked="0"/>
    </xf>
    <xf numFmtId="0" fontId="17" fillId="0" borderId="24" xfId="11" applyFont="1" applyBorder="1" applyAlignment="1">
      <alignment vertical="center"/>
    </xf>
    <xf numFmtId="0" fontId="17" fillId="0" borderId="10" xfId="16" applyFont="1" applyBorder="1" applyAlignment="1" applyProtection="1">
      <alignment horizontal="center" vertical="center"/>
      <protection locked="0"/>
    </xf>
    <xf numFmtId="0" fontId="17" fillId="0" borderId="1" xfId="16" applyFont="1" applyBorder="1" applyAlignment="1" applyProtection="1">
      <alignment horizontal="left" vertical="center" wrapText="1" indent="1"/>
      <protection locked="0"/>
    </xf>
    <xf numFmtId="38" fontId="17" fillId="0" borderId="2" xfId="20" applyFont="1" applyFill="1" applyBorder="1" applyProtection="1">
      <alignment vertical="center"/>
      <protection locked="0"/>
    </xf>
    <xf numFmtId="38" fontId="17" fillId="0" borderId="3" xfId="20" applyFont="1" applyFill="1" applyBorder="1" applyProtection="1">
      <alignment vertical="center"/>
      <protection locked="0"/>
    </xf>
    <xf numFmtId="38" fontId="17" fillId="0" borderId="44" xfId="20" applyFont="1" applyFill="1" applyBorder="1" applyProtection="1">
      <alignment vertical="center"/>
      <protection locked="0"/>
    </xf>
    <xf numFmtId="38" fontId="17" fillId="0" borderId="3" xfId="20" applyFont="1" applyFill="1" applyBorder="1" applyAlignment="1">
      <alignment horizontal="right" vertical="center"/>
    </xf>
    <xf numFmtId="38" fontId="17" fillId="0" borderId="4" xfId="20" applyFont="1" applyFill="1" applyBorder="1" applyAlignment="1">
      <alignment horizontal="right" vertical="center"/>
    </xf>
    <xf numFmtId="38" fontId="17" fillId="3" borderId="0" xfId="20" applyFont="1" applyFill="1" applyBorder="1" applyAlignment="1">
      <alignment horizontal="right" vertical="center"/>
    </xf>
    <xf numFmtId="38" fontId="17" fillId="3" borderId="6" xfId="20" applyFont="1" applyFill="1" applyBorder="1" applyProtection="1">
      <alignment vertical="center"/>
      <protection locked="0"/>
    </xf>
    <xf numFmtId="38" fontId="17" fillId="3" borderId="6" xfId="4" applyFont="1" applyFill="1" applyBorder="1" applyAlignment="1" applyProtection="1">
      <alignment horizontal="right" vertical="center"/>
      <protection locked="0"/>
    </xf>
    <xf numFmtId="38" fontId="17" fillId="3" borderId="7" xfId="20" applyFont="1" applyFill="1" applyBorder="1" applyProtection="1">
      <alignment vertical="center"/>
      <protection locked="0"/>
    </xf>
    <xf numFmtId="38" fontId="17" fillId="0" borderId="6" xfId="20" applyFont="1" applyFill="1" applyBorder="1" applyAlignment="1">
      <alignment horizontal="right" vertical="center"/>
    </xf>
    <xf numFmtId="38" fontId="17" fillId="0" borderId="7" xfId="20" applyFont="1" applyFill="1" applyBorder="1" applyAlignment="1">
      <alignment horizontal="right" vertical="center"/>
    </xf>
    <xf numFmtId="38" fontId="17" fillId="0" borderId="24" xfId="20" applyFont="1" applyFill="1" applyBorder="1" applyAlignment="1">
      <alignment horizontal="right" vertical="center"/>
    </xf>
    <xf numFmtId="38" fontId="17" fillId="3" borderId="3" xfId="20" applyFont="1" applyFill="1" applyBorder="1" applyProtection="1">
      <alignment vertical="center"/>
      <protection locked="0"/>
    </xf>
    <xf numFmtId="38" fontId="17" fillId="3" borderId="3" xfId="20" applyFont="1" applyFill="1" applyBorder="1" applyAlignment="1" applyProtection="1">
      <alignment horizontal="right" vertical="center"/>
      <protection locked="0"/>
    </xf>
    <xf numFmtId="38" fontId="17" fillId="3" borderId="3" xfId="20" applyFont="1" applyFill="1" applyBorder="1" applyAlignment="1">
      <alignment horizontal="right" vertical="center"/>
    </xf>
    <xf numFmtId="38" fontId="17" fillId="3" borderId="4" xfId="20" applyFont="1" applyFill="1" applyBorder="1" applyProtection="1">
      <alignment vertical="center"/>
      <protection locked="0"/>
    </xf>
    <xf numFmtId="38" fontId="17" fillId="3" borderId="4" xfId="20" applyFont="1" applyFill="1" applyBorder="1" applyAlignment="1">
      <alignment horizontal="right" vertical="center"/>
    </xf>
    <xf numFmtId="38" fontId="17" fillId="0" borderId="0" xfId="20" applyFont="1" applyFill="1" applyBorder="1" applyProtection="1">
      <alignment vertical="center"/>
      <protection locked="0"/>
    </xf>
    <xf numFmtId="38" fontId="17" fillId="0" borderId="34" xfId="20" applyFont="1" applyFill="1" applyBorder="1" applyProtection="1">
      <alignment vertical="center"/>
      <protection locked="0"/>
    </xf>
    <xf numFmtId="0" fontId="19" fillId="0" borderId="0" xfId="16" applyFont="1" applyAlignment="1" applyProtection="1">
      <alignment horizontal="right"/>
      <protection locked="0"/>
    </xf>
    <xf numFmtId="0" fontId="17" fillId="0" borderId="24" xfId="16" applyFont="1" applyBorder="1" applyAlignment="1" applyProtection="1">
      <alignment horizontal="left" vertical="center" wrapText="1" indent="1"/>
      <protection locked="0"/>
    </xf>
    <xf numFmtId="0" fontId="17" fillId="0" borderId="24" xfId="8" applyFont="1" applyFill="1" applyBorder="1" applyAlignment="1" applyProtection="1">
      <alignment horizontal="center" vertical="center" wrapText="1"/>
      <protection locked="0"/>
    </xf>
    <xf numFmtId="0" fontId="21" fillId="0" borderId="3" xfId="13" applyNumberFormat="1" applyFont="1" applyFill="1" applyBorder="1" applyAlignment="1" applyProtection="1">
      <alignment horizontal="center" vertical="center"/>
      <protection locked="0"/>
    </xf>
    <xf numFmtId="0" fontId="17" fillId="0" borderId="3" xfId="8" applyFont="1" applyFill="1" applyBorder="1" applyAlignment="1" applyProtection="1">
      <alignment horizontal="right" vertical="center"/>
      <protection locked="0"/>
    </xf>
    <xf numFmtId="0" fontId="21" fillId="0" borderId="4" xfId="8" applyFont="1" applyFill="1" applyBorder="1" applyAlignment="1" applyProtection="1">
      <alignment horizontal="right" vertical="center"/>
      <protection locked="0"/>
    </xf>
    <xf numFmtId="0" fontId="17" fillId="0" borderId="8" xfId="8" applyFont="1" applyFill="1" applyBorder="1" applyAlignment="1" applyProtection="1">
      <alignment horizontal="center" vertical="center" wrapText="1"/>
      <protection locked="0"/>
    </xf>
    <xf numFmtId="0" fontId="17" fillId="0" borderId="26" xfId="8" applyFont="1" applyFill="1" applyBorder="1" applyAlignment="1" applyProtection="1">
      <alignment horizontal="right" vertical="center"/>
      <protection locked="0"/>
    </xf>
    <xf numFmtId="0" fontId="21" fillId="0" borderId="27" xfId="8" applyFont="1" applyFill="1" applyBorder="1" applyAlignment="1" applyProtection="1">
      <alignment horizontal="right" vertical="center"/>
      <protection locked="0"/>
    </xf>
    <xf numFmtId="0" fontId="17" fillId="0" borderId="6" xfId="17" applyNumberFormat="1" applyFont="1" applyFill="1" applyBorder="1" applyAlignment="1" applyProtection="1">
      <alignment horizontal="center" vertical="center"/>
      <protection locked="0"/>
    </xf>
    <xf numFmtId="0" fontId="21" fillId="0" borderId="4" xfId="13" applyFont="1" applyBorder="1" applyAlignment="1" applyProtection="1">
      <alignment horizontal="center" vertical="center"/>
      <protection locked="0"/>
    </xf>
    <xf numFmtId="38" fontId="17" fillId="0" borderId="2" xfId="20" applyFont="1" applyFill="1" applyBorder="1" applyAlignment="1" applyProtection="1">
      <alignment vertical="center"/>
      <protection locked="0"/>
    </xf>
    <xf numFmtId="38" fontId="17" fillId="0" borderId="3" xfId="20" applyFont="1" applyFill="1" applyBorder="1" applyAlignment="1" applyProtection="1">
      <alignment vertical="center"/>
      <protection locked="0"/>
    </xf>
    <xf numFmtId="38" fontId="21" fillId="0" borderId="4" xfId="20" applyFont="1" applyFill="1" applyBorder="1" applyAlignment="1" applyProtection="1">
      <alignment vertical="center"/>
      <protection locked="0"/>
    </xf>
    <xf numFmtId="0" fontId="17" fillId="0" borderId="10" xfId="17" applyFont="1" applyFill="1" applyBorder="1" applyAlignment="1">
      <alignment vertical="center" wrapText="1"/>
    </xf>
    <xf numFmtId="0" fontId="17" fillId="0" borderId="0" xfId="17" applyFont="1" applyFill="1" applyAlignment="1">
      <alignment vertical="center" wrapText="1"/>
    </xf>
    <xf numFmtId="0" fontId="19" fillId="0" borderId="0" xfId="11" applyFont="1" applyFill="1" applyAlignment="1"/>
    <xf numFmtId="38" fontId="17" fillId="0" borderId="26" xfId="20" applyFont="1" applyFill="1" applyBorder="1" applyAlignment="1" applyProtection="1">
      <alignment vertical="center"/>
      <protection locked="0"/>
    </xf>
    <xf numFmtId="38" fontId="21" fillId="0" borderId="27" xfId="20" applyFont="1" applyFill="1" applyBorder="1" applyAlignment="1" applyProtection="1">
      <alignment vertical="center"/>
      <protection locked="0"/>
    </xf>
    <xf numFmtId="0" fontId="17" fillId="0" borderId="53" xfId="19" applyFont="1" applyFill="1" applyBorder="1" applyAlignment="1">
      <alignment vertical="center"/>
    </xf>
    <xf numFmtId="0" fontId="17" fillId="0" borderId="54" xfId="19" applyFont="1" applyFill="1" applyBorder="1" applyAlignment="1">
      <alignment vertical="center"/>
    </xf>
    <xf numFmtId="181" fontId="17" fillId="0" borderId="55" xfId="19" applyNumberFormat="1" applyFont="1" applyFill="1" applyBorder="1" applyAlignment="1">
      <alignment horizontal="center" vertical="center"/>
    </xf>
    <xf numFmtId="38" fontId="17" fillId="0" borderId="56" xfId="2" applyFont="1" applyFill="1" applyBorder="1" applyAlignment="1">
      <alignment horizontal="right" vertical="center"/>
    </xf>
    <xf numFmtId="38" fontId="17" fillId="0" borderId="57" xfId="2" applyFont="1" applyFill="1" applyBorder="1" applyAlignment="1">
      <alignment horizontal="right" vertical="center"/>
    </xf>
    <xf numFmtId="179" fontId="17" fillId="0" borderId="58" xfId="1" applyNumberFormat="1" applyFont="1" applyFill="1" applyBorder="1" applyAlignment="1">
      <alignment horizontal="right" vertical="center"/>
    </xf>
    <xf numFmtId="178" fontId="17" fillId="0" borderId="58" xfId="2" applyNumberFormat="1" applyFont="1" applyFill="1" applyBorder="1" applyAlignment="1">
      <alignment horizontal="right" vertical="center"/>
    </xf>
    <xf numFmtId="38" fontId="17" fillId="0" borderId="59" xfId="2" applyFont="1" applyFill="1" applyBorder="1" applyAlignment="1">
      <alignment horizontal="right" vertical="center"/>
    </xf>
    <xf numFmtId="0" fontId="20" fillId="0" borderId="0" xfId="19" applyFont="1" applyFill="1" applyBorder="1" applyAlignment="1">
      <alignment vertical="center"/>
    </xf>
    <xf numFmtId="0" fontId="25" fillId="0" borderId="0" xfId="11" applyFont="1" applyFill="1" applyAlignment="1">
      <alignment horizontal="right"/>
    </xf>
    <xf numFmtId="181" fontId="17" fillId="0" borderId="8" xfId="19" applyNumberFormat="1" applyFont="1" applyFill="1" applyBorder="1" applyAlignment="1">
      <alignment horizontal="center" vertical="center"/>
    </xf>
    <xf numFmtId="38" fontId="21" fillId="0" borderId="18" xfId="2" applyFont="1" applyFill="1" applyBorder="1" applyAlignment="1">
      <alignment horizontal="right" vertical="center"/>
    </xf>
    <xf numFmtId="38" fontId="21" fillId="0" borderId="19" xfId="2" applyFont="1" applyFill="1" applyBorder="1" applyAlignment="1">
      <alignment horizontal="right" vertical="center"/>
    </xf>
    <xf numFmtId="179" fontId="21" fillId="0" borderId="27" xfId="1" applyNumberFormat="1" applyFont="1" applyFill="1" applyBorder="1" applyAlignment="1">
      <alignment horizontal="right" vertical="center"/>
    </xf>
    <xf numFmtId="178" fontId="21" fillId="0" borderId="27" xfId="2" applyNumberFormat="1" applyFont="1" applyFill="1" applyBorder="1" applyAlignment="1">
      <alignment horizontal="right" vertical="center"/>
    </xf>
    <xf numFmtId="0" fontId="6" fillId="0" borderId="1" xfId="11" applyFont="1" applyFill="1" applyBorder="1" applyAlignment="1">
      <alignment horizontal="center" vertical="center"/>
    </xf>
    <xf numFmtId="0" fontId="6" fillId="0" borderId="8" xfId="1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distributed" vertical="center" justifyLastLine="1"/>
    </xf>
    <xf numFmtId="0" fontId="6" fillId="0" borderId="8" xfId="11" applyFont="1" applyFill="1" applyBorder="1" applyAlignment="1">
      <alignment horizontal="distributed" vertical="center" justifyLastLine="1"/>
    </xf>
    <xf numFmtId="0" fontId="6" fillId="0" borderId="12" xfId="11" applyFont="1" applyFill="1" applyBorder="1" applyAlignment="1">
      <alignment horizontal="distributed" vertical="center" indent="1"/>
    </xf>
    <xf numFmtId="0" fontId="6" fillId="0" borderId="18" xfId="11" applyFont="1" applyFill="1" applyBorder="1" applyAlignment="1">
      <alignment horizontal="distributed" vertical="center" indent="1"/>
    </xf>
    <xf numFmtId="0" fontId="6" fillId="0" borderId="13" xfId="11" applyFont="1" applyFill="1" applyBorder="1" applyAlignment="1">
      <alignment horizontal="distributed" vertical="center" indent="1"/>
    </xf>
    <xf numFmtId="0" fontId="6" fillId="0" borderId="19" xfId="11" applyFont="1" applyFill="1" applyBorder="1" applyAlignment="1">
      <alignment horizontal="distributed" vertical="center" indent="1"/>
    </xf>
    <xf numFmtId="0" fontId="6" fillId="0" borderId="14" xfId="11" applyFont="1" applyFill="1" applyBorder="1" applyAlignment="1">
      <alignment horizontal="distributed" vertical="center" indent="1"/>
    </xf>
    <xf numFmtId="0" fontId="6" fillId="0" borderId="20" xfId="11" applyFont="1" applyFill="1" applyBorder="1" applyAlignment="1">
      <alignment horizontal="distributed" vertical="center" indent="1"/>
    </xf>
    <xf numFmtId="0" fontId="6" fillId="0" borderId="11" xfId="11" applyFont="1" applyFill="1" applyBorder="1" applyAlignment="1">
      <alignment horizontal="distributed" vertical="center" indent="1"/>
    </xf>
    <xf numFmtId="0" fontId="6" fillId="0" borderId="12" xfId="11" applyFont="1" applyFill="1" applyBorder="1" applyAlignment="1">
      <alignment horizontal="distributed" vertical="center" wrapText="1" indent="1"/>
    </xf>
    <xf numFmtId="0" fontId="6" fillId="0" borderId="18" xfId="11" applyFont="1" applyFill="1" applyBorder="1" applyAlignment="1">
      <alignment horizontal="distributed" vertical="center" wrapText="1" indent="1"/>
    </xf>
    <xf numFmtId="0" fontId="6" fillId="0" borderId="1" xfId="11" applyFont="1" applyFill="1" applyBorder="1" applyAlignment="1">
      <alignment horizontal="distributed" vertical="center" indent="1"/>
    </xf>
    <xf numFmtId="0" fontId="6" fillId="0" borderId="9" xfId="11" applyFont="1" applyFill="1" applyBorder="1" applyAlignment="1">
      <alignment horizontal="distributed" vertical="center" indent="1"/>
    </xf>
    <xf numFmtId="0" fontId="6" fillId="0" borderId="8" xfId="11" applyFont="1" applyFill="1" applyBorder="1" applyAlignment="1">
      <alignment horizontal="distributed" vertical="center" indent="1"/>
    </xf>
    <xf numFmtId="0" fontId="6" fillId="0" borderId="9" xfId="11" applyFont="1" applyFill="1" applyBorder="1" applyAlignment="1">
      <alignment horizontal="distributed" vertical="center" justifyLastLine="1"/>
    </xf>
    <xf numFmtId="0" fontId="6" fillId="0" borderId="16" xfId="11" applyFont="1" applyFill="1" applyBorder="1" applyAlignment="1">
      <alignment horizontal="distributed" vertical="center" indent="1"/>
    </xf>
    <xf numFmtId="0" fontId="6" fillId="0" borderId="22" xfId="11" applyFont="1" applyFill="1" applyBorder="1" applyAlignment="1">
      <alignment horizontal="distributed" vertical="center" indent="1"/>
    </xf>
    <xf numFmtId="0" fontId="6" fillId="0" borderId="17" xfId="11" applyFont="1" applyFill="1" applyBorder="1" applyAlignment="1">
      <alignment horizontal="distributed" vertical="center" indent="1"/>
    </xf>
    <xf numFmtId="0" fontId="6" fillId="0" borderId="23" xfId="11" applyFont="1" applyFill="1" applyBorder="1" applyAlignment="1">
      <alignment horizontal="distributed" vertical="center" indent="1"/>
    </xf>
    <xf numFmtId="0" fontId="6" fillId="0" borderId="11" xfId="11" applyFont="1" applyFill="1" applyBorder="1" applyAlignment="1">
      <alignment horizontal="distributed" vertical="center" justifyLastLine="1"/>
    </xf>
    <xf numFmtId="0" fontId="6" fillId="0" borderId="5" xfId="11" applyFont="1" applyFill="1" applyBorder="1" applyAlignment="1">
      <alignment horizontal="distributed" vertical="distributed" textRotation="255" indent="1"/>
    </xf>
    <xf numFmtId="0" fontId="6" fillId="0" borderId="6" xfId="11" applyFont="1" applyFill="1" applyBorder="1" applyAlignment="1">
      <alignment horizontal="distributed" vertical="distributed" textRotation="255" indent="1"/>
    </xf>
    <xf numFmtId="0" fontId="6" fillId="0" borderId="7" xfId="11" applyFont="1" applyFill="1" applyBorder="1" applyAlignment="1">
      <alignment horizontal="distributed" vertical="distributed" textRotation="255" indent="1"/>
    </xf>
    <xf numFmtId="0" fontId="6" fillId="0" borderId="5" xfId="11" applyFont="1" applyFill="1" applyBorder="1" applyAlignment="1">
      <alignment horizontal="distributed" vertical="center" textRotation="255" indent="1"/>
    </xf>
    <xf numFmtId="0" fontId="6" fillId="0" borderId="6" xfId="11" applyFont="1" applyFill="1" applyBorder="1" applyAlignment="1">
      <alignment horizontal="distributed" vertical="center" textRotation="255" indent="1"/>
    </xf>
    <xf numFmtId="0" fontId="6" fillId="0" borderId="7" xfId="11" applyFont="1" applyFill="1" applyBorder="1" applyAlignment="1">
      <alignment horizontal="distributed" vertical="center" textRotation="255" indent="1"/>
    </xf>
    <xf numFmtId="0" fontId="6" fillId="0" borderId="15" xfId="11" applyFont="1" applyFill="1" applyBorder="1" applyAlignment="1">
      <alignment horizontal="distributed" vertical="center" indent="1"/>
    </xf>
    <xf numFmtId="0" fontId="6" fillId="0" borderId="2" xfId="11" applyFont="1" applyFill="1" applyBorder="1" applyAlignment="1">
      <alignment vertical="distributed" textRotation="255" indent="6"/>
    </xf>
    <xf numFmtId="0" fontId="6" fillId="0" borderId="3" xfId="11" applyFont="1" applyFill="1" applyBorder="1" applyAlignment="1">
      <alignment vertical="distributed" textRotation="255" indent="6"/>
    </xf>
    <xf numFmtId="0" fontId="6" fillId="0" borderId="4" xfId="11" applyFont="1" applyFill="1" applyBorder="1" applyAlignment="1">
      <alignment vertical="distributed" textRotation="255" indent="6"/>
    </xf>
    <xf numFmtId="0" fontId="6" fillId="0" borderId="5" xfId="11" applyFont="1" applyFill="1" applyBorder="1" applyAlignment="1">
      <alignment horizontal="distributed" vertical="distributed" textRotation="255" justifyLastLine="1"/>
    </xf>
    <xf numFmtId="0" fontId="6" fillId="0" borderId="10" xfId="11" applyFont="1" applyFill="1" applyBorder="1" applyAlignment="1">
      <alignment horizontal="distributed" vertical="distributed" textRotation="255" justifyLastLine="1"/>
    </xf>
    <xf numFmtId="0" fontId="6" fillId="0" borderId="6" xfId="11" applyFont="1" applyFill="1" applyBorder="1" applyAlignment="1">
      <alignment horizontal="distributed" vertical="distributed" textRotation="255" justifyLastLine="1"/>
    </xf>
    <xf numFmtId="0" fontId="6" fillId="0" borderId="0" xfId="11" applyFont="1" applyFill="1" applyBorder="1" applyAlignment="1">
      <alignment horizontal="distributed" vertical="distributed" textRotation="255" justifyLastLine="1"/>
    </xf>
    <xf numFmtId="0" fontId="6" fillId="0" borderId="7" xfId="11" applyFont="1" applyFill="1" applyBorder="1" applyAlignment="1">
      <alignment horizontal="distributed" vertical="distributed" textRotation="255" justifyLastLine="1"/>
    </xf>
    <xf numFmtId="0" fontId="6" fillId="0" borderId="11" xfId="11" applyFont="1" applyFill="1" applyBorder="1" applyAlignment="1">
      <alignment horizontal="distributed" vertical="distributed" textRotation="255" justifyLastLine="1"/>
    </xf>
    <xf numFmtId="0" fontId="6" fillId="0" borderId="9" xfId="11" applyFont="1" applyFill="1" applyBorder="1" applyAlignment="1">
      <alignment horizontal="center" vertical="center"/>
    </xf>
    <xf numFmtId="0" fontId="6" fillId="0" borderId="31" xfId="12" applyFont="1" applyFill="1" applyBorder="1" applyAlignment="1">
      <alignment horizontal="left" vertical="center"/>
    </xf>
    <xf numFmtId="0" fontId="6" fillId="0" borderId="35" xfId="12" applyFont="1" applyFill="1" applyBorder="1" applyAlignment="1">
      <alignment horizontal="left" vertical="center"/>
    </xf>
    <xf numFmtId="0" fontId="6" fillId="0" borderId="42" xfId="12" applyFont="1" applyFill="1" applyBorder="1" applyAlignment="1">
      <alignment horizontal="left" vertical="center"/>
    </xf>
    <xf numFmtId="38" fontId="6" fillId="2" borderId="1" xfId="20" applyFont="1" applyFill="1" applyBorder="1" applyAlignment="1" applyProtection="1">
      <alignment horizontal="center" vertical="center"/>
      <protection locked="0"/>
    </xf>
    <xf numFmtId="38" fontId="6" fillId="2" borderId="9" xfId="20" applyFont="1" applyFill="1" applyBorder="1" applyAlignment="1" applyProtection="1">
      <alignment horizontal="center" vertical="center"/>
      <protection locked="0"/>
    </xf>
    <xf numFmtId="38" fontId="6" fillId="2" borderId="8" xfId="20" applyFont="1" applyFill="1" applyBorder="1" applyAlignment="1" applyProtection="1">
      <alignment horizontal="center" vertical="center"/>
      <protection locked="0"/>
    </xf>
    <xf numFmtId="38" fontId="6" fillId="2" borderId="5" xfId="20" applyFont="1" applyFill="1" applyBorder="1" applyAlignment="1" applyProtection="1">
      <alignment horizontal="center" vertical="center"/>
      <protection locked="0"/>
    </xf>
    <xf numFmtId="38" fontId="6" fillId="2" borderId="10" xfId="20" applyFont="1" applyFill="1" applyBorder="1" applyAlignment="1" applyProtection="1">
      <alignment horizontal="center" vertical="center"/>
      <protection locked="0"/>
    </xf>
    <xf numFmtId="38" fontId="6" fillId="2" borderId="25" xfId="20" applyFont="1" applyFill="1" applyBorder="1" applyAlignment="1" applyProtection="1">
      <alignment horizontal="center" vertical="center"/>
      <protection locked="0"/>
    </xf>
    <xf numFmtId="38" fontId="6" fillId="2" borderId="24" xfId="20" applyFont="1" applyFill="1" applyBorder="1" applyAlignment="1" applyProtection="1">
      <alignment horizontal="center" vertical="center"/>
      <protection locked="0"/>
    </xf>
    <xf numFmtId="38" fontId="6" fillId="2" borderId="7" xfId="20" applyFont="1" applyFill="1" applyBorder="1" applyAlignment="1" applyProtection="1">
      <alignment horizontal="center" vertical="center"/>
      <protection locked="0"/>
    </xf>
    <xf numFmtId="38" fontId="6" fillId="2" borderId="11" xfId="20" applyFont="1" applyFill="1" applyBorder="1" applyAlignment="1" applyProtection="1">
      <alignment horizontal="center" vertical="center"/>
      <protection locked="0"/>
    </xf>
    <xf numFmtId="38" fontId="6" fillId="2" borderId="27" xfId="20" applyFont="1" applyFill="1" applyBorder="1" applyAlignment="1" applyProtection="1">
      <alignment horizontal="center" vertical="center"/>
      <protection locked="0"/>
    </xf>
    <xf numFmtId="38" fontId="6" fillId="2" borderId="1" xfId="20" applyFont="1" applyFill="1" applyBorder="1" applyAlignment="1">
      <alignment horizontal="center" vertical="center"/>
    </xf>
    <xf numFmtId="38" fontId="6" fillId="2" borderId="8" xfId="20" applyFont="1" applyFill="1" applyBorder="1" applyAlignment="1">
      <alignment horizontal="center" vertical="center"/>
    </xf>
    <xf numFmtId="178" fontId="6" fillId="2" borderId="1" xfId="20" applyNumberFormat="1" applyFont="1" applyFill="1" applyBorder="1" applyAlignment="1">
      <alignment horizontal="center" vertical="center"/>
    </xf>
    <xf numFmtId="178" fontId="6" fillId="2" borderId="8" xfId="20" applyNumberFormat="1" applyFont="1" applyFill="1" applyBorder="1" applyAlignment="1">
      <alignment horizontal="center" vertical="center"/>
    </xf>
    <xf numFmtId="0" fontId="6" fillId="2" borderId="2" xfId="13" applyFont="1" applyFill="1" applyBorder="1" applyAlignment="1" applyProtection="1">
      <alignment horizontal="center" vertical="center"/>
      <protection locked="0"/>
    </xf>
    <xf numFmtId="0" fontId="6" fillId="2" borderId="3" xfId="13" applyFont="1" applyFill="1" applyBorder="1" applyAlignment="1" applyProtection="1">
      <alignment horizontal="center" vertical="center"/>
      <protection locked="0"/>
    </xf>
    <xf numFmtId="0" fontId="6" fillId="2" borderId="4" xfId="13" applyFont="1" applyFill="1" applyBorder="1" applyAlignment="1" applyProtection="1">
      <alignment horizontal="center" vertical="center"/>
      <protection locked="0"/>
    </xf>
    <xf numFmtId="0" fontId="6" fillId="2" borderId="1" xfId="11" applyFont="1" applyFill="1" applyBorder="1" applyAlignment="1">
      <alignment horizontal="center" vertical="center"/>
    </xf>
    <xf numFmtId="0" fontId="6" fillId="2" borderId="9" xfId="11" applyFont="1" applyFill="1" applyBorder="1" applyAlignment="1">
      <alignment horizontal="center" vertical="center"/>
    </xf>
    <xf numFmtId="0" fontId="6" fillId="2" borderId="8" xfId="11" applyFont="1" applyFill="1" applyBorder="1" applyAlignment="1">
      <alignment horizontal="center" vertical="center"/>
    </xf>
    <xf numFmtId="0" fontId="6" fillId="2" borderId="5" xfId="13" applyFont="1" applyFill="1" applyBorder="1" applyAlignment="1">
      <alignment horizontal="center" vertical="center"/>
    </xf>
    <xf numFmtId="0" fontId="6" fillId="2" borderId="25" xfId="13" applyFont="1" applyFill="1" applyBorder="1" applyAlignment="1">
      <alignment horizontal="center" vertical="center"/>
    </xf>
    <xf numFmtId="0" fontId="6" fillId="2" borderId="1" xfId="13" applyFont="1" applyFill="1" applyBorder="1" applyAlignment="1" applyProtection="1">
      <alignment horizontal="center" vertical="center"/>
      <protection locked="0"/>
    </xf>
    <xf numFmtId="0" fontId="6" fillId="2" borderId="9" xfId="13" applyFont="1" applyFill="1" applyBorder="1" applyAlignment="1" applyProtection="1">
      <alignment horizontal="center" vertical="center"/>
      <protection locked="0"/>
    </xf>
    <xf numFmtId="0" fontId="6" fillId="2" borderId="8" xfId="13" applyFont="1" applyFill="1" applyBorder="1" applyAlignment="1" applyProtection="1">
      <alignment horizontal="center" vertical="center"/>
      <protection locked="0"/>
    </xf>
    <xf numFmtId="0" fontId="6" fillId="0" borderId="2" xfId="15" applyFont="1" applyFill="1" applyBorder="1" applyAlignment="1">
      <alignment horizontal="center" vertical="center"/>
    </xf>
    <xf numFmtId="0" fontId="6" fillId="0" borderId="4" xfId="13" applyFont="1" applyFill="1" applyBorder="1" applyAlignment="1">
      <alignment horizontal="center" vertical="center"/>
    </xf>
    <xf numFmtId="0" fontId="6" fillId="2" borderId="10" xfId="16" applyFont="1" applyFill="1" applyBorder="1" applyAlignment="1">
      <alignment horizontal="center" vertical="center"/>
    </xf>
    <xf numFmtId="0" fontId="6" fillId="2" borderId="7" xfId="15" applyFont="1" applyFill="1" applyBorder="1" applyAlignment="1">
      <alignment horizontal="center" vertical="center"/>
    </xf>
    <xf numFmtId="0" fontId="6" fillId="2" borderId="11" xfId="16" applyFont="1" applyFill="1" applyBorder="1" applyAlignment="1">
      <alignment horizontal="center" vertical="center"/>
    </xf>
    <xf numFmtId="0" fontId="6" fillId="2" borderId="27" xfId="12" applyFont="1" applyFill="1" applyBorder="1" applyAlignment="1">
      <alignment horizontal="center" vertical="center"/>
    </xf>
    <xf numFmtId="0" fontId="6" fillId="2" borderId="2" xfId="13" applyFont="1" applyFill="1" applyBorder="1" applyAlignment="1">
      <alignment horizontal="center" vertical="center" textRotation="255"/>
    </xf>
    <xf numFmtId="0" fontId="6" fillId="2" borderId="3" xfId="13" applyFont="1" applyFill="1" applyBorder="1" applyAlignment="1">
      <alignment horizontal="center" vertical="center" textRotation="255"/>
    </xf>
    <xf numFmtId="0" fontId="6" fillId="2" borderId="4" xfId="13" applyFont="1" applyFill="1" applyBorder="1" applyAlignment="1">
      <alignment horizontal="center" vertical="center" textRotation="255"/>
    </xf>
    <xf numFmtId="0" fontId="6" fillId="0" borderId="1" xfId="13" applyNumberFormat="1" applyFont="1" applyFill="1" applyBorder="1" applyAlignment="1" applyProtection="1">
      <alignment horizontal="center" vertical="center"/>
      <protection locked="0"/>
    </xf>
    <xf numFmtId="0" fontId="6" fillId="0" borderId="8" xfId="13" applyNumberFormat="1" applyFont="1" applyFill="1" applyBorder="1" applyAlignment="1" applyProtection="1">
      <alignment horizontal="center" vertical="center"/>
      <protection locked="0"/>
    </xf>
    <xf numFmtId="0" fontId="6" fillId="0" borderId="2" xfId="13" applyNumberFormat="1" applyFont="1" applyFill="1" applyBorder="1" applyAlignment="1" applyProtection="1">
      <alignment horizontal="center" vertical="center"/>
      <protection locked="0"/>
    </xf>
    <xf numFmtId="0" fontId="6" fillId="0" borderId="4" xfId="13" applyNumberFormat="1" applyFont="1" applyFill="1" applyBorder="1" applyAlignment="1" applyProtection="1">
      <alignment horizontal="center" vertical="center"/>
      <protection locked="0"/>
    </xf>
    <xf numFmtId="0" fontId="8" fillId="0" borderId="10" xfId="13" applyFont="1" applyFill="1" applyBorder="1" applyAlignment="1" applyProtection="1">
      <alignment vertical="center" wrapText="1"/>
      <protection locked="0"/>
    </xf>
    <xf numFmtId="0" fontId="6" fillId="0" borderId="3" xfId="13" applyFont="1" applyFill="1" applyBorder="1" applyAlignment="1">
      <alignment horizontal="center" vertical="center"/>
    </xf>
    <xf numFmtId="0" fontId="17" fillId="0" borderId="1" xfId="11" applyFont="1" applyBorder="1" applyAlignment="1">
      <alignment horizontal="center" vertical="center"/>
    </xf>
    <xf numFmtId="0" fontId="17" fillId="0" borderId="8" xfId="11" applyFont="1" applyBorder="1" applyAlignment="1">
      <alignment horizontal="center" vertical="center"/>
    </xf>
    <xf numFmtId="0" fontId="17" fillId="0" borderId="1" xfId="11" applyFont="1" applyFill="1" applyBorder="1" applyAlignment="1">
      <alignment horizontal="distributed" vertical="center" justifyLastLine="1"/>
    </xf>
    <xf numFmtId="0" fontId="17" fillId="0" borderId="8" xfId="11" applyFont="1" applyFill="1" applyBorder="1" applyAlignment="1">
      <alignment horizontal="distributed" vertical="center" justifyLastLine="1"/>
    </xf>
    <xf numFmtId="0" fontId="17" fillId="0" borderId="12" xfId="11" applyFont="1" applyFill="1" applyBorder="1" applyAlignment="1">
      <alignment horizontal="distributed" vertical="center" indent="1"/>
    </xf>
    <xf numFmtId="0" fontId="17" fillId="0" borderId="18" xfId="11" applyFont="1" applyFill="1" applyBorder="1" applyAlignment="1">
      <alignment horizontal="distributed" vertical="center" indent="1"/>
    </xf>
    <xf numFmtId="0" fontId="17" fillId="0" borderId="13" xfId="11" applyFont="1" applyFill="1" applyBorder="1" applyAlignment="1">
      <alignment horizontal="distributed" vertical="center" indent="1"/>
    </xf>
    <xf numFmtId="0" fontId="17" fillId="0" borderId="19" xfId="11" applyFont="1" applyFill="1" applyBorder="1" applyAlignment="1">
      <alignment horizontal="distributed" vertical="center" indent="1"/>
    </xf>
    <xf numFmtId="0" fontId="17" fillId="0" borderId="14" xfId="11" applyFont="1" applyFill="1" applyBorder="1" applyAlignment="1">
      <alignment horizontal="distributed" vertical="center" indent="1"/>
    </xf>
    <xf numFmtId="0" fontId="17" fillId="0" borderId="20" xfId="11" applyFont="1" applyFill="1" applyBorder="1" applyAlignment="1">
      <alignment horizontal="distributed" vertical="center" indent="1"/>
    </xf>
    <xf numFmtId="0" fontId="17" fillId="0" borderId="11" xfId="11" applyFont="1" applyFill="1" applyBorder="1" applyAlignment="1">
      <alignment horizontal="distributed" vertical="center" indent="1"/>
    </xf>
    <xf numFmtId="0" fontId="17" fillId="0" borderId="12" xfId="11" applyFont="1" applyFill="1" applyBorder="1" applyAlignment="1">
      <alignment horizontal="distributed" vertical="center" wrapText="1" indent="1"/>
    </xf>
    <xf numFmtId="0" fontId="17" fillId="0" borderId="18" xfId="11" applyFont="1" applyFill="1" applyBorder="1" applyAlignment="1">
      <alignment horizontal="distributed" vertical="center" wrapText="1" indent="1"/>
    </xf>
    <xf numFmtId="0" fontId="17" fillId="0" borderId="1" xfId="11" applyFont="1" applyFill="1" applyBorder="1" applyAlignment="1">
      <alignment horizontal="distributed" vertical="center" indent="1"/>
    </xf>
    <xf numFmtId="0" fontId="17" fillId="0" borderId="9" xfId="11" applyFont="1" applyFill="1" applyBorder="1" applyAlignment="1">
      <alignment horizontal="distributed" vertical="center" indent="1"/>
    </xf>
    <xf numFmtId="0" fontId="17" fillId="0" borderId="8" xfId="11" applyFont="1" applyFill="1" applyBorder="1" applyAlignment="1">
      <alignment horizontal="distributed" vertical="center" indent="1"/>
    </xf>
    <xf numFmtId="0" fontId="17" fillId="0" borderId="9" xfId="11" applyFont="1" applyFill="1" applyBorder="1" applyAlignment="1">
      <alignment horizontal="distributed" vertical="center" justifyLastLine="1"/>
    </xf>
    <xf numFmtId="0" fontId="17" fillId="0" borderId="16" xfId="11" applyFont="1" applyFill="1" applyBorder="1" applyAlignment="1">
      <alignment horizontal="distributed" vertical="center" indent="1"/>
    </xf>
    <xf numFmtId="0" fontId="17" fillId="0" borderId="22" xfId="11" applyFont="1" applyFill="1" applyBorder="1" applyAlignment="1">
      <alignment horizontal="distributed" vertical="center" indent="1"/>
    </xf>
    <xf numFmtId="0" fontId="17" fillId="0" borderId="17" xfId="11" applyFont="1" applyFill="1" applyBorder="1" applyAlignment="1">
      <alignment horizontal="distributed" vertical="center" indent="1"/>
    </xf>
    <xf numFmtId="0" fontId="17" fillId="0" borderId="23" xfId="11" applyFont="1" applyFill="1" applyBorder="1" applyAlignment="1">
      <alignment horizontal="distributed" vertical="center" indent="1"/>
    </xf>
    <xf numFmtId="0" fontId="17" fillId="0" borderId="11" xfId="11" applyFont="1" applyFill="1" applyBorder="1" applyAlignment="1">
      <alignment horizontal="distributed" vertical="center" justifyLastLine="1"/>
    </xf>
    <xf numFmtId="0" fontId="17" fillId="0" borderId="5" xfId="11" applyFont="1" applyFill="1" applyBorder="1" applyAlignment="1">
      <alignment horizontal="distributed" vertical="distributed" textRotation="255" indent="1"/>
    </xf>
    <xf numFmtId="0" fontId="17" fillId="0" borderId="6" xfId="11" applyFont="1" applyFill="1" applyBorder="1" applyAlignment="1">
      <alignment horizontal="distributed" vertical="distributed" textRotation="255" indent="1"/>
    </xf>
    <xf numFmtId="0" fontId="17" fillId="0" borderId="7" xfId="11" applyFont="1" applyFill="1" applyBorder="1" applyAlignment="1">
      <alignment horizontal="distributed" vertical="distributed" textRotation="255" indent="1"/>
    </xf>
    <xf numFmtId="0" fontId="17" fillId="0" borderId="5" xfId="11" applyFont="1" applyFill="1" applyBorder="1" applyAlignment="1">
      <alignment horizontal="distributed" vertical="center" textRotation="255" indent="1"/>
    </xf>
    <xf numFmtId="0" fontId="17" fillId="0" borderId="6" xfId="11" applyFont="1" applyFill="1" applyBorder="1" applyAlignment="1">
      <alignment horizontal="distributed" vertical="center" textRotation="255" indent="1"/>
    </xf>
    <xf numFmtId="0" fontId="17" fillId="0" borderId="7" xfId="11" applyFont="1" applyFill="1" applyBorder="1" applyAlignment="1">
      <alignment horizontal="distributed" vertical="center" textRotation="255" indent="1"/>
    </xf>
    <xf numFmtId="0" fontId="17" fillId="0" borderId="15" xfId="11" applyFont="1" applyFill="1" applyBorder="1" applyAlignment="1">
      <alignment horizontal="distributed" vertical="center" indent="1"/>
    </xf>
    <xf numFmtId="0" fontId="17" fillId="0" borderId="2" xfId="11" applyFont="1" applyFill="1" applyBorder="1" applyAlignment="1">
      <alignment vertical="distributed" textRotation="255" indent="6"/>
    </xf>
    <xf numFmtId="0" fontId="17" fillId="0" borderId="3" xfId="11" applyFont="1" applyFill="1" applyBorder="1" applyAlignment="1">
      <alignment vertical="distributed" textRotation="255" indent="6"/>
    </xf>
    <xf numFmtId="0" fontId="17" fillId="0" borderId="4" xfId="11" applyFont="1" applyFill="1" applyBorder="1" applyAlignment="1">
      <alignment vertical="distributed" textRotation="255" indent="6"/>
    </xf>
    <xf numFmtId="0" fontId="17" fillId="0" borderId="5" xfId="11" applyFont="1" applyFill="1" applyBorder="1" applyAlignment="1">
      <alignment horizontal="distributed" vertical="distributed" textRotation="255" justifyLastLine="1"/>
    </xf>
    <xf numFmtId="0" fontId="17" fillId="0" borderId="10" xfId="11" applyFont="1" applyFill="1" applyBorder="1" applyAlignment="1">
      <alignment horizontal="distributed" vertical="distributed" textRotation="255" justifyLastLine="1"/>
    </xf>
    <xf numFmtId="0" fontId="17" fillId="0" borderId="6" xfId="11" applyFont="1" applyFill="1" applyBorder="1" applyAlignment="1">
      <alignment horizontal="distributed" vertical="distributed" textRotation="255" justifyLastLine="1"/>
    </xf>
    <xf numFmtId="0" fontId="17" fillId="0" borderId="0" xfId="11" applyFont="1" applyFill="1" applyBorder="1" applyAlignment="1">
      <alignment horizontal="distributed" vertical="distributed" textRotation="255" justifyLastLine="1"/>
    </xf>
    <xf numFmtId="0" fontId="17" fillId="0" borderId="7" xfId="11" applyFont="1" applyFill="1" applyBorder="1" applyAlignment="1">
      <alignment horizontal="distributed" vertical="distributed" textRotation="255" justifyLastLine="1"/>
    </xf>
    <xf numFmtId="0" fontId="17" fillId="0" borderId="11" xfId="11" applyFont="1" applyFill="1" applyBorder="1" applyAlignment="1">
      <alignment horizontal="distributed" vertical="distributed" textRotation="255" justifyLastLine="1"/>
    </xf>
    <xf numFmtId="0" fontId="17" fillId="0" borderId="9" xfId="11" applyFont="1" applyBorder="1" applyAlignment="1">
      <alignment horizontal="center" vertical="center"/>
    </xf>
    <xf numFmtId="0" fontId="17" fillId="0" borderId="31" xfId="12" applyFont="1" applyFill="1" applyBorder="1" applyAlignment="1">
      <alignment horizontal="left" vertical="center"/>
    </xf>
    <xf numFmtId="0" fontId="17" fillId="0" borderId="35" xfId="12" applyFont="1" applyFill="1" applyBorder="1" applyAlignment="1">
      <alignment horizontal="left" vertical="center"/>
    </xf>
    <xf numFmtId="0" fontId="17" fillId="0" borderId="42" xfId="12" applyFont="1" applyFill="1" applyBorder="1" applyAlignment="1">
      <alignment horizontal="left" vertical="center"/>
    </xf>
    <xf numFmtId="38" fontId="17" fillId="0" borderId="1" xfId="20" applyFont="1" applyFill="1" applyBorder="1" applyAlignment="1" applyProtection="1">
      <alignment horizontal="center" vertical="center"/>
      <protection locked="0"/>
    </xf>
    <xf numFmtId="38" fontId="17" fillId="0" borderId="9" xfId="20" applyFont="1" applyFill="1" applyBorder="1" applyAlignment="1" applyProtection="1">
      <alignment horizontal="center" vertical="center"/>
      <protection locked="0"/>
    </xf>
    <xf numFmtId="38" fontId="17" fillId="0" borderId="8" xfId="20" applyFont="1" applyFill="1" applyBorder="1" applyAlignment="1" applyProtection="1">
      <alignment horizontal="center" vertical="center"/>
      <protection locked="0"/>
    </xf>
    <xf numFmtId="38" fontId="17" fillId="0" borderId="1" xfId="20" applyFont="1" applyFill="1" applyBorder="1" applyAlignment="1">
      <alignment horizontal="center" vertical="center"/>
    </xf>
    <xf numFmtId="38" fontId="17" fillId="0" borderId="8" xfId="20" applyFont="1" applyFill="1" applyBorder="1" applyAlignment="1">
      <alignment horizontal="center" vertical="center"/>
    </xf>
    <xf numFmtId="178" fontId="17" fillId="0" borderId="1" xfId="20" applyNumberFormat="1" applyFont="1" applyFill="1" applyBorder="1" applyAlignment="1">
      <alignment horizontal="center" vertical="center"/>
    </xf>
    <xf numFmtId="178" fontId="17" fillId="0" borderId="8" xfId="20" applyNumberFormat="1" applyFont="1" applyFill="1" applyBorder="1" applyAlignment="1">
      <alignment horizontal="center" vertical="center"/>
    </xf>
    <xf numFmtId="0" fontId="17" fillId="0" borderId="2" xfId="13" applyNumberFormat="1" applyFont="1" applyFill="1" applyBorder="1" applyAlignment="1" applyProtection="1">
      <alignment horizontal="center" vertical="center"/>
      <protection locked="0"/>
    </xf>
    <xf numFmtId="0" fontId="17" fillId="0" borderId="3" xfId="13" applyFont="1" applyBorder="1" applyAlignment="1" applyProtection="1">
      <alignment horizontal="center" vertical="center"/>
      <protection locked="0"/>
    </xf>
    <xf numFmtId="0" fontId="17" fillId="0" borderId="4" xfId="13" applyFont="1" applyFill="1" applyBorder="1" applyAlignment="1" applyProtection="1">
      <alignment horizontal="center" vertical="center"/>
      <protection locked="0"/>
    </xf>
    <xf numFmtId="0" fontId="17" fillId="0" borderId="5" xfId="13" applyFont="1" applyFill="1" applyBorder="1" applyAlignment="1">
      <alignment horizontal="center" vertical="center"/>
    </xf>
    <xf numFmtId="0" fontId="17" fillId="0" borderId="25" xfId="13" applyFont="1" applyFill="1" applyBorder="1" applyAlignment="1">
      <alignment horizontal="center" vertical="center"/>
    </xf>
    <xf numFmtId="0" fontId="17" fillId="0" borderId="1" xfId="13" applyNumberFormat="1" applyFont="1" applyFill="1" applyBorder="1" applyAlignment="1" applyProtection="1">
      <alignment horizontal="center" vertical="center"/>
      <protection locked="0"/>
    </xf>
    <xf numFmtId="0" fontId="17" fillId="0" borderId="9" xfId="13" applyNumberFormat="1" applyFont="1" applyFill="1" applyBorder="1" applyAlignment="1" applyProtection="1">
      <alignment horizontal="center" vertical="center"/>
      <protection locked="0"/>
    </xf>
    <xf numFmtId="0" fontId="17" fillId="0" borderId="8" xfId="13" applyNumberFormat="1" applyFont="1" applyFill="1" applyBorder="1" applyAlignment="1" applyProtection="1">
      <alignment horizontal="center" vertical="center"/>
      <protection locked="0"/>
    </xf>
    <xf numFmtId="0" fontId="17" fillId="0" borderId="2" xfId="15" applyFont="1" applyFill="1" applyBorder="1" applyAlignment="1">
      <alignment horizontal="center" vertical="center"/>
    </xf>
    <xf numFmtId="0" fontId="17" fillId="0" borderId="4" xfId="13" applyFont="1" applyFill="1" applyBorder="1" applyAlignment="1">
      <alignment horizontal="center" vertical="center"/>
    </xf>
    <xf numFmtId="0" fontId="17" fillId="0" borderId="10" xfId="16" applyFont="1" applyFill="1" applyBorder="1" applyAlignment="1">
      <alignment horizontal="center" vertical="center"/>
    </xf>
    <xf numFmtId="0" fontId="17" fillId="0" borderId="7" xfId="15" applyFont="1" applyFill="1" applyBorder="1" applyAlignment="1">
      <alignment horizontal="center" vertical="center"/>
    </xf>
    <xf numFmtId="0" fontId="17" fillId="0" borderId="11" xfId="16" applyFont="1" applyFill="1" applyBorder="1" applyAlignment="1">
      <alignment horizontal="center" vertical="center"/>
    </xf>
    <xf numFmtId="0" fontId="17" fillId="0" borderId="27" xfId="12" applyFont="1" applyFill="1" applyBorder="1" applyAlignment="1">
      <alignment horizontal="center" vertical="center"/>
    </xf>
    <xf numFmtId="0" fontId="17" fillId="0" borderId="2" xfId="13" applyFont="1" applyFill="1" applyBorder="1" applyAlignment="1">
      <alignment horizontal="center" vertical="center" textRotation="255"/>
    </xf>
    <xf numFmtId="0" fontId="17" fillId="0" borderId="3" xfId="13" applyFont="1" applyFill="1" applyBorder="1" applyAlignment="1">
      <alignment horizontal="center" vertical="center" textRotation="255"/>
    </xf>
    <xf numFmtId="0" fontId="17" fillId="0" borderId="4" xfId="13" applyFont="1" applyFill="1" applyBorder="1" applyAlignment="1">
      <alignment horizontal="center" vertical="center" textRotation="255"/>
    </xf>
    <xf numFmtId="0" fontId="19" fillId="0" borderId="10" xfId="13" applyFont="1" applyFill="1" applyBorder="1" applyAlignment="1" applyProtection="1">
      <alignment vertical="center" wrapText="1"/>
      <protection locked="0"/>
    </xf>
    <xf numFmtId="0" fontId="17" fillId="0" borderId="3" xfId="13" applyFont="1" applyFill="1" applyBorder="1" applyAlignment="1">
      <alignment horizontal="center" vertical="center"/>
    </xf>
  </cellXfs>
  <cellStyles count="22">
    <cellStyle name="パーセント 2" xfId="1" xr:uid="{00000000-0005-0000-0000-000000000000}"/>
    <cellStyle name="ハイパーリンク" xfId="21" builtinId="8"/>
    <cellStyle name="桁区切り" xfId="20" builtinId="6"/>
    <cellStyle name="桁区切り 2" xfId="2" xr:uid="{00000000-0005-0000-0000-000001000000}"/>
    <cellStyle name="桁区切り 3" xfId="3" xr:uid="{00000000-0005-0000-0000-000002000000}"/>
    <cellStyle name="桁区切り_R2_12運輸・通信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7" xr:uid="{00000000-0005-0000-0000-000007000000}"/>
    <cellStyle name="標準 2 3_H31_12運輸・通信" xfId="8" xr:uid="{00000000-0005-0000-0000-000008000000}"/>
    <cellStyle name="標準 3" xfId="9" xr:uid="{00000000-0005-0000-0000-000009000000}"/>
    <cellStyle name="標準 4" xfId="10" xr:uid="{00000000-0005-0000-0000-00000A000000}"/>
    <cellStyle name="標準_89" xfId="11" xr:uid="{00000000-0005-0000-0000-00000B000000}"/>
    <cellStyle name="標準_90" xfId="12" xr:uid="{00000000-0005-0000-0000-00000C000000}"/>
    <cellStyle name="標準_91(1)(2)" xfId="13" xr:uid="{00000000-0005-0000-0000-00000D000000}"/>
    <cellStyle name="標準_92(1)(2)" xfId="14" xr:uid="{00000000-0005-0000-0000-00000E000000}"/>
    <cellStyle name="標準_94,95(未)" xfId="15" xr:uid="{00000000-0005-0000-0000-00000F000000}"/>
    <cellStyle name="標準_96,97 2 2" xfId="16" xr:uid="{00000000-0005-0000-0000-000010000000}"/>
    <cellStyle name="標準_98(3)" xfId="17" xr:uid="{00000000-0005-0000-0000-000011000000}"/>
    <cellStyle name="標準_H23月別利用状況" xfId="18" xr:uid="{00000000-0005-0000-0000-000012000000}"/>
    <cellStyle name="標準_教育・文化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I54"/>
  <sheetViews>
    <sheetView showGridLines="0" tabSelected="1" view="pageBreakPreview" zoomScaleSheetLayoutView="100" workbookViewId="0">
      <pane xSplit="4" ySplit="2" topLeftCell="E3" activePane="bottomRight" state="frozen"/>
      <selection pane="topRight"/>
      <selection pane="bottomLeft"/>
      <selection pane="bottomRight"/>
    </sheetView>
  </sheetViews>
  <sheetFormatPr defaultRowHeight="20.100000000000001" customHeight="1"/>
  <cols>
    <col min="1" max="2" width="3.625" style="1" customWidth="1"/>
    <col min="3" max="3" width="12.625" style="1" customWidth="1"/>
    <col min="4" max="4" width="6.625" style="1" customWidth="1"/>
    <col min="5" max="9" width="11.625" style="1" customWidth="1"/>
    <col min="10" max="10" width="9" style="1" customWidth="1"/>
    <col min="11" max="16384" width="9" style="1"/>
  </cols>
  <sheetData>
    <row r="1" spans="1:9" ht="20.100000000000001" customHeight="1">
      <c r="A1" s="2" t="s">
        <v>167</v>
      </c>
      <c r="B1" s="2"/>
      <c r="C1" s="9"/>
      <c r="D1" s="9"/>
      <c r="G1" s="19"/>
      <c r="I1" s="21" t="s">
        <v>194</v>
      </c>
    </row>
    <row r="2" spans="1:9" ht="27" customHeight="1">
      <c r="A2" s="626" t="s">
        <v>271</v>
      </c>
      <c r="B2" s="627"/>
      <c r="C2" s="628" t="s">
        <v>105</v>
      </c>
      <c r="D2" s="629"/>
      <c r="E2" s="12" t="s">
        <v>290</v>
      </c>
      <c r="F2" s="12" t="s">
        <v>293</v>
      </c>
      <c r="G2" s="12" t="s">
        <v>295</v>
      </c>
      <c r="H2" s="12" t="s">
        <v>312</v>
      </c>
      <c r="I2" s="5" t="s">
        <v>318</v>
      </c>
    </row>
    <row r="3" spans="1:9" ht="27" customHeight="1">
      <c r="A3" s="655" t="s">
        <v>286</v>
      </c>
      <c r="B3" s="648" t="s">
        <v>161</v>
      </c>
      <c r="C3" s="630" t="s">
        <v>272</v>
      </c>
      <c r="D3" s="631"/>
      <c r="E3" s="13">
        <v>20672</v>
      </c>
      <c r="F3" s="13">
        <v>20612</v>
      </c>
      <c r="G3" s="13">
        <v>20516</v>
      </c>
      <c r="H3" s="13">
        <v>20541</v>
      </c>
      <c r="I3" s="22">
        <v>20576</v>
      </c>
    </row>
    <row r="4" spans="1:9" ht="27" customHeight="1">
      <c r="A4" s="656"/>
      <c r="B4" s="649"/>
      <c r="C4" s="632" t="s">
        <v>160</v>
      </c>
      <c r="D4" s="633"/>
      <c r="E4" s="14">
        <v>29731</v>
      </c>
      <c r="F4" s="14">
        <v>29357</v>
      </c>
      <c r="G4" s="14">
        <v>29072</v>
      </c>
      <c r="H4" s="14">
        <v>29042</v>
      </c>
      <c r="I4" s="23">
        <v>28977</v>
      </c>
    </row>
    <row r="5" spans="1:9" ht="27" customHeight="1">
      <c r="A5" s="656"/>
      <c r="B5" s="649"/>
      <c r="C5" s="634" t="s">
        <v>5</v>
      </c>
      <c r="D5" s="635"/>
      <c r="E5" s="14">
        <v>637</v>
      </c>
      <c r="F5" s="14">
        <v>615</v>
      </c>
      <c r="G5" s="14">
        <v>609</v>
      </c>
      <c r="H5" s="14">
        <v>598</v>
      </c>
      <c r="I5" s="23">
        <v>585</v>
      </c>
    </row>
    <row r="6" spans="1:9" ht="27" customHeight="1">
      <c r="A6" s="656"/>
      <c r="B6" s="650"/>
      <c r="C6" s="636" t="s">
        <v>273</v>
      </c>
      <c r="D6" s="636"/>
      <c r="E6" s="15">
        <v>51040</v>
      </c>
      <c r="F6" s="15">
        <v>50584</v>
      </c>
      <c r="G6" s="15">
        <v>50197</v>
      </c>
      <c r="H6" s="15">
        <v>50181</v>
      </c>
      <c r="I6" s="24">
        <f>SUM(I3:I5)</f>
        <v>50138</v>
      </c>
    </row>
    <row r="7" spans="1:9" ht="27" customHeight="1">
      <c r="A7" s="656"/>
      <c r="B7" s="648" t="s">
        <v>274</v>
      </c>
      <c r="C7" s="630" t="s">
        <v>1</v>
      </c>
      <c r="D7" s="631"/>
      <c r="E7" s="13">
        <v>964</v>
      </c>
      <c r="F7" s="13">
        <v>947</v>
      </c>
      <c r="G7" s="13">
        <v>904</v>
      </c>
      <c r="H7" s="13">
        <v>896</v>
      </c>
      <c r="I7" s="22">
        <v>884</v>
      </c>
    </row>
    <row r="8" spans="1:9" ht="27" customHeight="1">
      <c r="A8" s="656"/>
      <c r="B8" s="649"/>
      <c r="C8" s="634" t="s">
        <v>8</v>
      </c>
      <c r="D8" s="635"/>
      <c r="E8" s="14">
        <v>1310</v>
      </c>
      <c r="F8" s="14">
        <v>1301</v>
      </c>
      <c r="G8" s="14">
        <v>1262</v>
      </c>
      <c r="H8" s="14">
        <v>1216</v>
      </c>
      <c r="I8" s="23">
        <v>1177</v>
      </c>
    </row>
    <row r="9" spans="1:9" ht="27" customHeight="1">
      <c r="A9" s="656"/>
      <c r="B9" s="650"/>
      <c r="C9" s="636" t="s">
        <v>273</v>
      </c>
      <c r="D9" s="636"/>
      <c r="E9" s="15">
        <v>2274</v>
      </c>
      <c r="F9" s="15">
        <v>2248</v>
      </c>
      <c r="G9" s="15">
        <v>2166</v>
      </c>
      <c r="H9" s="15">
        <v>2112</v>
      </c>
      <c r="I9" s="24">
        <f>SUM(I7:I8)</f>
        <v>2061</v>
      </c>
    </row>
    <row r="10" spans="1:9" ht="27" customHeight="1">
      <c r="A10" s="656"/>
      <c r="B10" s="648" t="s">
        <v>275</v>
      </c>
      <c r="C10" s="630" t="s">
        <v>1</v>
      </c>
      <c r="D10" s="631"/>
      <c r="E10" s="13">
        <v>145696</v>
      </c>
      <c r="F10" s="13">
        <v>148215</v>
      </c>
      <c r="G10" s="13">
        <v>150677</v>
      </c>
      <c r="H10" s="13">
        <v>152508</v>
      </c>
      <c r="I10" s="22">
        <v>154550</v>
      </c>
    </row>
    <row r="11" spans="1:9" ht="27" customHeight="1">
      <c r="A11" s="656"/>
      <c r="B11" s="649"/>
      <c r="C11" s="634" t="s">
        <v>8</v>
      </c>
      <c r="D11" s="635"/>
      <c r="E11" s="14">
        <v>199316</v>
      </c>
      <c r="F11" s="14">
        <v>194078</v>
      </c>
      <c r="G11" s="14">
        <v>189527</v>
      </c>
      <c r="H11" s="14">
        <v>184415</v>
      </c>
      <c r="I11" s="23">
        <v>179276</v>
      </c>
    </row>
    <row r="12" spans="1:9" ht="27" customHeight="1">
      <c r="A12" s="656"/>
      <c r="B12" s="650"/>
      <c r="C12" s="636" t="s">
        <v>273</v>
      </c>
      <c r="D12" s="636"/>
      <c r="E12" s="15">
        <v>345012</v>
      </c>
      <c r="F12" s="15">
        <v>342293</v>
      </c>
      <c r="G12" s="15">
        <v>340204</v>
      </c>
      <c r="H12" s="15">
        <v>336923</v>
      </c>
      <c r="I12" s="24">
        <f>SUM(I10:I11)</f>
        <v>333826</v>
      </c>
    </row>
    <row r="13" spans="1:9" ht="27" customHeight="1">
      <c r="A13" s="656"/>
      <c r="B13" s="651" t="s">
        <v>250</v>
      </c>
      <c r="C13" s="637" t="s">
        <v>26</v>
      </c>
      <c r="D13" s="638"/>
      <c r="E13" s="13">
        <v>12136</v>
      </c>
      <c r="F13" s="13">
        <v>12109</v>
      </c>
      <c r="G13" s="13">
        <v>12095</v>
      </c>
      <c r="H13" s="13">
        <v>12054</v>
      </c>
      <c r="I13" s="22">
        <v>12120</v>
      </c>
    </row>
    <row r="14" spans="1:9" ht="27" customHeight="1">
      <c r="A14" s="656"/>
      <c r="B14" s="652"/>
      <c r="C14" s="634" t="s">
        <v>276</v>
      </c>
      <c r="D14" s="635"/>
      <c r="E14" s="14">
        <v>8988</v>
      </c>
      <c r="F14" s="14">
        <v>9111</v>
      </c>
      <c r="G14" s="14">
        <v>9206</v>
      </c>
      <c r="H14" s="14">
        <v>9394</v>
      </c>
      <c r="I14" s="23">
        <v>9688</v>
      </c>
    </row>
    <row r="15" spans="1:9" ht="27" customHeight="1">
      <c r="A15" s="657"/>
      <c r="B15" s="653"/>
      <c r="C15" s="636" t="s">
        <v>273</v>
      </c>
      <c r="D15" s="636"/>
      <c r="E15" s="15">
        <v>21124</v>
      </c>
      <c r="F15" s="15">
        <v>21220</v>
      </c>
      <c r="G15" s="15">
        <v>21301</v>
      </c>
      <c r="H15" s="15">
        <v>21448</v>
      </c>
      <c r="I15" s="24">
        <f>SUM(I13:I14)</f>
        <v>21808</v>
      </c>
    </row>
    <row r="16" spans="1:9" ht="27" customHeight="1">
      <c r="A16" s="639" t="s">
        <v>277</v>
      </c>
      <c r="B16" s="640"/>
      <c r="C16" s="640"/>
      <c r="D16" s="641"/>
      <c r="E16" s="13">
        <v>10473</v>
      </c>
      <c r="F16" s="13">
        <v>10544</v>
      </c>
      <c r="G16" s="13">
        <v>10745</v>
      </c>
      <c r="H16" s="13">
        <v>11000</v>
      </c>
      <c r="I16" s="22">
        <v>11295</v>
      </c>
    </row>
    <row r="17" spans="1:9" ht="27" customHeight="1">
      <c r="A17" s="628" t="s">
        <v>91</v>
      </c>
      <c r="B17" s="642"/>
      <c r="C17" s="642"/>
      <c r="D17" s="629"/>
      <c r="E17" s="16">
        <v>429923</v>
      </c>
      <c r="F17" s="16">
        <v>426889</v>
      </c>
      <c r="G17" s="16">
        <v>424613</v>
      </c>
      <c r="H17" s="16">
        <v>421664</v>
      </c>
      <c r="I17" s="25">
        <f>SUM(I6,I9,I12,I15,I16)</f>
        <v>419128</v>
      </c>
    </row>
    <row r="18" spans="1:9" ht="12" customHeight="1">
      <c r="B18" s="6"/>
      <c r="C18" s="6"/>
      <c r="D18" s="6"/>
      <c r="E18" s="17"/>
      <c r="F18" s="17"/>
      <c r="G18" s="17"/>
      <c r="H18" s="14"/>
      <c r="I18" s="14"/>
    </row>
    <row r="19" spans="1:9" ht="27" customHeight="1">
      <c r="A19" s="658" t="s">
        <v>16</v>
      </c>
      <c r="B19" s="659"/>
      <c r="C19" s="654" t="s">
        <v>278</v>
      </c>
      <c r="D19" s="10" t="s">
        <v>279</v>
      </c>
      <c r="E19" s="13">
        <v>122138</v>
      </c>
      <c r="F19" s="13">
        <v>120588</v>
      </c>
      <c r="G19" s="13">
        <v>119879</v>
      </c>
      <c r="H19" s="13">
        <v>119267</v>
      </c>
      <c r="I19" s="22">
        <v>119280</v>
      </c>
    </row>
    <row r="20" spans="1:9" ht="27" customHeight="1">
      <c r="A20" s="660"/>
      <c r="B20" s="661"/>
      <c r="C20" s="643"/>
      <c r="D20" s="11" t="s">
        <v>199</v>
      </c>
      <c r="E20" s="14">
        <v>7</v>
      </c>
      <c r="F20" s="14">
        <v>7</v>
      </c>
      <c r="G20" s="14">
        <v>7</v>
      </c>
      <c r="H20" s="14">
        <v>7</v>
      </c>
      <c r="I20" s="23">
        <v>7</v>
      </c>
    </row>
    <row r="21" spans="1:9" ht="27" customHeight="1">
      <c r="A21" s="660"/>
      <c r="B21" s="661"/>
      <c r="C21" s="643" t="s">
        <v>281</v>
      </c>
      <c r="D21" s="644"/>
      <c r="E21" s="14">
        <v>247206</v>
      </c>
      <c r="F21" s="14">
        <v>247383</v>
      </c>
      <c r="G21" s="14">
        <v>248711</v>
      </c>
      <c r="H21" s="14">
        <v>248634</v>
      </c>
      <c r="I21" s="23">
        <v>249245</v>
      </c>
    </row>
    <row r="22" spans="1:9" ht="27" customHeight="1">
      <c r="A22" s="660"/>
      <c r="B22" s="661"/>
      <c r="C22" s="643" t="s">
        <v>35</v>
      </c>
      <c r="D22" s="644"/>
      <c r="E22" s="14">
        <v>2008</v>
      </c>
      <c r="F22" s="14">
        <v>1941</v>
      </c>
      <c r="G22" s="14">
        <v>1923</v>
      </c>
      <c r="H22" s="14">
        <v>1933</v>
      </c>
      <c r="I22" s="23">
        <v>1949</v>
      </c>
    </row>
    <row r="23" spans="1:9" ht="27" customHeight="1">
      <c r="A23" s="660"/>
      <c r="B23" s="661"/>
      <c r="C23" s="632" t="s">
        <v>285</v>
      </c>
      <c r="D23" s="633"/>
      <c r="E23" s="17">
        <v>41</v>
      </c>
      <c r="F23" s="17">
        <v>17</v>
      </c>
      <c r="G23" s="17">
        <v>20</v>
      </c>
      <c r="H23" s="14">
        <v>22</v>
      </c>
      <c r="I23" s="23">
        <v>27</v>
      </c>
    </row>
    <row r="24" spans="1:9" ht="27" customHeight="1">
      <c r="A24" s="660"/>
      <c r="B24" s="661"/>
      <c r="C24" s="645" t="s">
        <v>30</v>
      </c>
      <c r="D24" s="646"/>
      <c r="E24" s="14">
        <v>11026</v>
      </c>
      <c r="F24" s="14" t="s">
        <v>319</v>
      </c>
      <c r="G24" s="20" t="s">
        <v>319</v>
      </c>
      <c r="H24" s="20" t="s">
        <v>319</v>
      </c>
      <c r="I24" s="26" t="s">
        <v>111</v>
      </c>
    </row>
    <row r="25" spans="1:9" ht="27" customHeight="1">
      <c r="A25" s="662"/>
      <c r="B25" s="663"/>
      <c r="C25" s="647" t="s">
        <v>91</v>
      </c>
      <c r="D25" s="647"/>
      <c r="E25" s="16">
        <v>382426</v>
      </c>
      <c r="F25" s="16">
        <v>369936</v>
      </c>
      <c r="G25" s="16">
        <v>370540</v>
      </c>
      <c r="H25" s="16">
        <v>369863</v>
      </c>
      <c r="I25" s="27">
        <f>SUM(I19:I24)</f>
        <v>370508</v>
      </c>
    </row>
    <row r="26" spans="1:9" ht="12" customHeight="1">
      <c r="B26" s="7"/>
      <c r="C26" s="6"/>
      <c r="D26" s="6"/>
      <c r="E26" s="17"/>
      <c r="F26" s="17"/>
      <c r="G26" s="17"/>
      <c r="H26" s="13"/>
      <c r="I26" s="13"/>
    </row>
    <row r="27" spans="1:9" ht="27" customHeight="1">
      <c r="A27" s="628" t="s">
        <v>282</v>
      </c>
      <c r="B27" s="642"/>
      <c r="C27" s="642"/>
      <c r="D27" s="629"/>
      <c r="E27" s="16">
        <v>812349</v>
      </c>
      <c r="F27" s="16">
        <v>796825</v>
      </c>
      <c r="G27" s="16">
        <v>795153</v>
      </c>
      <c r="H27" s="16">
        <v>791527</v>
      </c>
      <c r="I27" s="25">
        <f>SUM(I17,I25)</f>
        <v>789636</v>
      </c>
    </row>
    <row r="28" spans="1:9" ht="15" customHeight="1">
      <c r="A28" s="3" t="s">
        <v>284</v>
      </c>
      <c r="B28" s="8"/>
      <c r="C28" s="8"/>
      <c r="D28" s="9"/>
      <c r="F28" s="18"/>
    </row>
    <row r="29" spans="1:9" ht="15" customHeight="1">
      <c r="A29" s="4" t="s">
        <v>329</v>
      </c>
      <c r="B29" s="4"/>
      <c r="C29" s="4"/>
      <c r="D29" s="4"/>
      <c r="E29" s="4"/>
      <c r="F29" s="4"/>
      <c r="G29" s="4"/>
      <c r="H29" s="4"/>
      <c r="I29" s="4"/>
    </row>
    <row r="30" spans="1:9" ht="26.1" customHeight="1">
      <c r="A30" s="4" t="s">
        <v>320</v>
      </c>
      <c r="B30" s="4"/>
      <c r="C30" s="4"/>
      <c r="D30" s="4"/>
      <c r="E30" s="4"/>
      <c r="F30" s="4"/>
      <c r="G30" s="4"/>
      <c r="H30" s="4"/>
      <c r="I30" s="4"/>
    </row>
    <row r="31" spans="1:9" ht="26.1" customHeight="1"/>
    <row r="32" spans="1:9" ht="26.1" customHeight="1"/>
    <row r="33" ht="26.1" customHeight="1"/>
    <row r="34" ht="26.1" customHeight="1"/>
    <row r="35" ht="26.1" customHeight="1"/>
    <row r="36" ht="26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  <row r="43" ht="26.1" customHeight="1"/>
    <row r="44" ht="26.1" customHeight="1"/>
    <row r="45" ht="12.95" customHeight="1"/>
    <row r="46" ht="26.1" customHeight="1"/>
    <row r="47" ht="26.1" customHeight="1"/>
    <row r="48" ht="26.1" customHeight="1"/>
    <row r="49" ht="26.1" customHeight="1"/>
    <row r="50" ht="26.1" customHeight="1"/>
    <row r="51" ht="26.1" customHeight="1"/>
    <row r="52" ht="26.1" customHeight="1"/>
    <row r="53" ht="12.95" customHeight="1"/>
    <row r="54" ht="26.1" customHeight="1"/>
  </sheetData>
  <mergeCells count="30">
    <mergeCell ref="C24:D24"/>
    <mergeCell ref="C25:D25"/>
    <mergeCell ref="A27:D27"/>
    <mergeCell ref="B3:B6"/>
    <mergeCell ref="B7:B9"/>
    <mergeCell ref="B10:B12"/>
    <mergeCell ref="B13:B15"/>
    <mergeCell ref="C19:C20"/>
    <mergeCell ref="A3:A15"/>
    <mergeCell ref="A19:B25"/>
    <mergeCell ref="A16:D16"/>
    <mergeCell ref="A17:D17"/>
    <mergeCell ref="C21:D21"/>
    <mergeCell ref="C22:D22"/>
    <mergeCell ref="C23:D23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A2:B2"/>
    <mergeCell ref="C2:D2"/>
    <mergeCell ref="C3:D3"/>
    <mergeCell ref="C4:D4"/>
    <mergeCell ref="C5:D5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T31"/>
  <sheetViews>
    <sheetView showGridLines="0" view="pageBreakPreview" zoomScaleSheetLayoutView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5.75" customHeight="1"/>
  <cols>
    <col min="1" max="2" width="3.625" style="69" customWidth="1"/>
    <col min="3" max="3" width="5.625" style="69" customWidth="1"/>
    <col min="4" max="4" width="6.625" style="69" bestFit="1" customWidth="1"/>
    <col min="5" max="5" width="6" style="83" bestFit="1" customWidth="1"/>
    <col min="6" max="6" width="11.75" style="69" bestFit="1" customWidth="1"/>
    <col min="7" max="7" width="13" style="83" bestFit="1" customWidth="1"/>
    <col min="8" max="8" width="7.625" style="69" bestFit="1" customWidth="1"/>
    <col min="9" max="9" width="6" style="83" bestFit="1" customWidth="1"/>
    <col min="10" max="10" width="11.75" style="69" bestFit="1" customWidth="1"/>
    <col min="11" max="11" width="13" style="83" bestFit="1" customWidth="1"/>
    <col min="12" max="12" width="9" style="69" hidden="1" customWidth="1"/>
    <col min="13" max="16" width="9" style="254" hidden="1" customWidth="1"/>
    <col min="17" max="17" width="9" style="69" hidden="1" customWidth="1"/>
    <col min="18" max="18" width="10.75" style="69" hidden="1" bestFit="1" customWidth="1"/>
    <col min="19" max="19" width="11.75" style="69" hidden="1" bestFit="1" customWidth="1"/>
    <col min="20" max="20" width="9" style="69" hidden="1" customWidth="1"/>
    <col min="21" max="256" width="9" style="69" customWidth="1"/>
    <col min="257" max="257" width="3.25" style="69" customWidth="1"/>
    <col min="258" max="258" width="4.625" style="69" customWidth="1"/>
    <col min="259" max="259" width="6.625" style="69" customWidth="1"/>
    <col min="260" max="260" width="6" style="69" bestFit="1" customWidth="1"/>
    <col min="261" max="261" width="6.75" style="69" bestFit="1" customWidth="1"/>
    <col min="262" max="262" width="9.75" style="69" bestFit="1" customWidth="1"/>
    <col min="263" max="263" width="10.5" style="69" bestFit="1" customWidth="1"/>
    <col min="264" max="264" width="6" style="69" bestFit="1" customWidth="1"/>
    <col min="265" max="265" width="5.25" style="69" bestFit="1" customWidth="1"/>
    <col min="266" max="267" width="9.75" style="69" bestFit="1" customWidth="1"/>
    <col min="268" max="512" width="9" style="69" customWidth="1"/>
    <col min="513" max="513" width="3.25" style="69" customWidth="1"/>
    <col min="514" max="514" width="4.625" style="69" customWidth="1"/>
    <col min="515" max="515" width="6.625" style="69" customWidth="1"/>
    <col min="516" max="516" width="6" style="69" bestFit="1" customWidth="1"/>
    <col min="517" max="517" width="6.75" style="69" bestFit="1" customWidth="1"/>
    <col min="518" max="518" width="9.75" style="69" bestFit="1" customWidth="1"/>
    <col min="519" max="519" width="10.5" style="69" bestFit="1" customWidth="1"/>
    <col min="520" max="520" width="6" style="69" bestFit="1" customWidth="1"/>
    <col min="521" max="521" width="5.25" style="69" bestFit="1" customWidth="1"/>
    <col min="522" max="523" width="9.75" style="69" bestFit="1" customWidth="1"/>
    <col min="524" max="768" width="9" style="69" customWidth="1"/>
    <col min="769" max="769" width="3.25" style="69" customWidth="1"/>
    <col min="770" max="770" width="4.625" style="69" customWidth="1"/>
    <col min="771" max="771" width="6.625" style="69" customWidth="1"/>
    <col min="772" max="772" width="6" style="69" bestFit="1" customWidth="1"/>
    <col min="773" max="773" width="6.75" style="69" bestFit="1" customWidth="1"/>
    <col min="774" max="774" width="9.75" style="69" bestFit="1" customWidth="1"/>
    <col min="775" max="775" width="10.5" style="69" bestFit="1" customWidth="1"/>
    <col min="776" max="776" width="6" style="69" bestFit="1" customWidth="1"/>
    <col min="777" max="777" width="5.25" style="69" bestFit="1" customWidth="1"/>
    <col min="778" max="779" width="9.75" style="69" bestFit="1" customWidth="1"/>
    <col min="780" max="1024" width="9" style="69" customWidth="1"/>
    <col min="1025" max="1025" width="3.25" style="69" customWidth="1"/>
    <col min="1026" max="1026" width="4.625" style="69" customWidth="1"/>
    <col min="1027" max="1027" width="6.625" style="69" customWidth="1"/>
    <col min="1028" max="1028" width="6" style="69" bestFit="1" customWidth="1"/>
    <col min="1029" max="1029" width="6.75" style="69" bestFit="1" customWidth="1"/>
    <col min="1030" max="1030" width="9.75" style="69" bestFit="1" customWidth="1"/>
    <col min="1031" max="1031" width="10.5" style="69" bestFit="1" customWidth="1"/>
    <col min="1032" max="1032" width="6" style="69" bestFit="1" customWidth="1"/>
    <col min="1033" max="1033" width="5.25" style="69" bestFit="1" customWidth="1"/>
    <col min="1034" max="1035" width="9.75" style="69" bestFit="1" customWidth="1"/>
    <col min="1036" max="1280" width="9" style="69" customWidth="1"/>
    <col min="1281" max="1281" width="3.25" style="69" customWidth="1"/>
    <col min="1282" max="1282" width="4.625" style="69" customWidth="1"/>
    <col min="1283" max="1283" width="6.625" style="69" customWidth="1"/>
    <col min="1284" max="1284" width="6" style="69" bestFit="1" customWidth="1"/>
    <col min="1285" max="1285" width="6.75" style="69" bestFit="1" customWidth="1"/>
    <col min="1286" max="1286" width="9.75" style="69" bestFit="1" customWidth="1"/>
    <col min="1287" max="1287" width="10.5" style="69" bestFit="1" customWidth="1"/>
    <col min="1288" max="1288" width="6" style="69" bestFit="1" customWidth="1"/>
    <col min="1289" max="1289" width="5.25" style="69" bestFit="1" customWidth="1"/>
    <col min="1290" max="1291" width="9.75" style="69" bestFit="1" customWidth="1"/>
    <col min="1292" max="1536" width="9" style="69" customWidth="1"/>
    <col min="1537" max="1537" width="3.25" style="69" customWidth="1"/>
    <col min="1538" max="1538" width="4.625" style="69" customWidth="1"/>
    <col min="1539" max="1539" width="6.625" style="69" customWidth="1"/>
    <col min="1540" max="1540" width="6" style="69" bestFit="1" customWidth="1"/>
    <col min="1541" max="1541" width="6.75" style="69" bestFit="1" customWidth="1"/>
    <col min="1542" max="1542" width="9.75" style="69" bestFit="1" customWidth="1"/>
    <col min="1543" max="1543" width="10.5" style="69" bestFit="1" customWidth="1"/>
    <col min="1544" max="1544" width="6" style="69" bestFit="1" customWidth="1"/>
    <col min="1545" max="1545" width="5.25" style="69" bestFit="1" customWidth="1"/>
    <col min="1546" max="1547" width="9.75" style="69" bestFit="1" customWidth="1"/>
    <col min="1548" max="1792" width="9" style="69" customWidth="1"/>
    <col min="1793" max="1793" width="3.25" style="69" customWidth="1"/>
    <col min="1794" max="1794" width="4.625" style="69" customWidth="1"/>
    <col min="1795" max="1795" width="6.625" style="69" customWidth="1"/>
    <col min="1796" max="1796" width="6" style="69" bestFit="1" customWidth="1"/>
    <col min="1797" max="1797" width="6.75" style="69" bestFit="1" customWidth="1"/>
    <col min="1798" max="1798" width="9.75" style="69" bestFit="1" customWidth="1"/>
    <col min="1799" max="1799" width="10.5" style="69" bestFit="1" customWidth="1"/>
    <col min="1800" max="1800" width="6" style="69" bestFit="1" customWidth="1"/>
    <col min="1801" max="1801" width="5.25" style="69" bestFit="1" customWidth="1"/>
    <col min="1802" max="1803" width="9.75" style="69" bestFit="1" customWidth="1"/>
    <col min="1804" max="2048" width="9" style="69" customWidth="1"/>
    <col min="2049" max="2049" width="3.25" style="69" customWidth="1"/>
    <col min="2050" max="2050" width="4.625" style="69" customWidth="1"/>
    <col min="2051" max="2051" width="6.625" style="69" customWidth="1"/>
    <col min="2052" max="2052" width="6" style="69" bestFit="1" customWidth="1"/>
    <col min="2053" max="2053" width="6.75" style="69" bestFit="1" customWidth="1"/>
    <col min="2054" max="2054" width="9.75" style="69" bestFit="1" customWidth="1"/>
    <col min="2055" max="2055" width="10.5" style="69" bestFit="1" customWidth="1"/>
    <col min="2056" max="2056" width="6" style="69" bestFit="1" customWidth="1"/>
    <col min="2057" max="2057" width="5.25" style="69" bestFit="1" customWidth="1"/>
    <col min="2058" max="2059" width="9.75" style="69" bestFit="1" customWidth="1"/>
    <col min="2060" max="2304" width="9" style="69" customWidth="1"/>
    <col min="2305" max="2305" width="3.25" style="69" customWidth="1"/>
    <col min="2306" max="2306" width="4.625" style="69" customWidth="1"/>
    <col min="2307" max="2307" width="6.625" style="69" customWidth="1"/>
    <col min="2308" max="2308" width="6" style="69" bestFit="1" customWidth="1"/>
    <col min="2309" max="2309" width="6.75" style="69" bestFit="1" customWidth="1"/>
    <col min="2310" max="2310" width="9.75" style="69" bestFit="1" customWidth="1"/>
    <col min="2311" max="2311" width="10.5" style="69" bestFit="1" customWidth="1"/>
    <col min="2312" max="2312" width="6" style="69" bestFit="1" customWidth="1"/>
    <col min="2313" max="2313" width="5.25" style="69" bestFit="1" customWidth="1"/>
    <col min="2314" max="2315" width="9.75" style="69" bestFit="1" customWidth="1"/>
    <col min="2316" max="2560" width="9" style="69" customWidth="1"/>
    <col min="2561" max="2561" width="3.25" style="69" customWidth="1"/>
    <col min="2562" max="2562" width="4.625" style="69" customWidth="1"/>
    <col min="2563" max="2563" width="6.625" style="69" customWidth="1"/>
    <col min="2564" max="2564" width="6" style="69" bestFit="1" customWidth="1"/>
    <col min="2565" max="2565" width="6.75" style="69" bestFit="1" customWidth="1"/>
    <col min="2566" max="2566" width="9.75" style="69" bestFit="1" customWidth="1"/>
    <col min="2567" max="2567" width="10.5" style="69" bestFit="1" customWidth="1"/>
    <col min="2568" max="2568" width="6" style="69" bestFit="1" customWidth="1"/>
    <col min="2569" max="2569" width="5.25" style="69" bestFit="1" customWidth="1"/>
    <col min="2570" max="2571" width="9.75" style="69" bestFit="1" customWidth="1"/>
    <col min="2572" max="2816" width="9" style="69" customWidth="1"/>
    <col min="2817" max="2817" width="3.25" style="69" customWidth="1"/>
    <col min="2818" max="2818" width="4.625" style="69" customWidth="1"/>
    <col min="2819" max="2819" width="6.625" style="69" customWidth="1"/>
    <col min="2820" max="2820" width="6" style="69" bestFit="1" customWidth="1"/>
    <col min="2821" max="2821" width="6.75" style="69" bestFit="1" customWidth="1"/>
    <col min="2822" max="2822" width="9.75" style="69" bestFit="1" customWidth="1"/>
    <col min="2823" max="2823" width="10.5" style="69" bestFit="1" customWidth="1"/>
    <col min="2824" max="2824" width="6" style="69" bestFit="1" customWidth="1"/>
    <col min="2825" max="2825" width="5.25" style="69" bestFit="1" customWidth="1"/>
    <col min="2826" max="2827" width="9.75" style="69" bestFit="1" customWidth="1"/>
    <col min="2828" max="3072" width="9" style="69" customWidth="1"/>
    <col min="3073" max="3073" width="3.25" style="69" customWidth="1"/>
    <col min="3074" max="3074" width="4.625" style="69" customWidth="1"/>
    <col min="3075" max="3075" width="6.625" style="69" customWidth="1"/>
    <col min="3076" max="3076" width="6" style="69" bestFit="1" customWidth="1"/>
    <col min="3077" max="3077" width="6.75" style="69" bestFit="1" customWidth="1"/>
    <col min="3078" max="3078" width="9.75" style="69" bestFit="1" customWidth="1"/>
    <col min="3079" max="3079" width="10.5" style="69" bestFit="1" customWidth="1"/>
    <col min="3080" max="3080" width="6" style="69" bestFit="1" customWidth="1"/>
    <col min="3081" max="3081" width="5.25" style="69" bestFit="1" customWidth="1"/>
    <col min="3082" max="3083" width="9.75" style="69" bestFit="1" customWidth="1"/>
    <col min="3084" max="3328" width="9" style="69" customWidth="1"/>
    <col min="3329" max="3329" width="3.25" style="69" customWidth="1"/>
    <col min="3330" max="3330" width="4.625" style="69" customWidth="1"/>
    <col min="3331" max="3331" width="6.625" style="69" customWidth="1"/>
    <col min="3332" max="3332" width="6" style="69" bestFit="1" customWidth="1"/>
    <col min="3333" max="3333" width="6.75" style="69" bestFit="1" customWidth="1"/>
    <col min="3334" max="3334" width="9.75" style="69" bestFit="1" customWidth="1"/>
    <col min="3335" max="3335" width="10.5" style="69" bestFit="1" customWidth="1"/>
    <col min="3336" max="3336" width="6" style="69" bestFit="1" customWidth="1"/>
    <col min="3337" max="3337" width="5.25" style="69" bestFit="1" customWidth="1"/>
    <col min="3338" max="3339" width="9.75" style="69" bestFit="1" customWidth="1"/>
    <col min="3340" max="3584" width="9" style="69" customWidth="1"/>
    <col min="3585" max="3585" width="3.25" style="69" customWidth="1"/>
    <col min="3586" max="3586" width="4.625" style="69" customWidth="1"/>
    <col min="3587" max="3587" width="6.625" style="69" customWidth="1"/>
    <col min="3588" max="3588" width="6" style="69" bestFit="1" customWidth="1"/>
    <col min="3589" max="3589" width="6.75" style="69" bestFit="1" customWidth="1"/>
    <col min="3590" max="3590" width="9.75" style="69" bestFit="1" customWidth="1"/>
    <col min="3591" max="3591" width="10.5" style="69" bestFit="1" customWidth="1"/>
    <col min="3592" max="3592" width="6" style="69" bestFit="1" customWidth="1"/>
    <col min="3593" max="3593" width="5.25" style="69" bestFit="1" customWidth="1"/>
    <col min="3594" max="3595" width="9.75" style="69" bestFit="1" customWidth="1"/>
    <col min="3596" max="3840" width="9" style="69" customWidth="1"/>
    <col min="3841" max="3841" width="3.25" style="69" customWidth="1"/>
    <col min="3842" max="3842" width="4.625" style="69" customWidth="1"/>
    <col min="3843" max="3843" width="6.625" style="69" customWidth="1"/>
    <col min="3844" max="3844" width="6" style="69" bestFit="1" customWidth="1"/>
    <col min="3845" max="3845" width="6.75" style="69" bestFit="1" customWidth="1"/>
    <col min="3846" max="3846" width="9.75" style="69" bestFit="1" customWidth="1"/>
    <col min="3847" max="3847" width="10.5" style="69" bestFit="1" customWidth="1"/>
    <col min="3848" max="3848" width="6" style="69" bestFit="1" customWidth="1"/>
    <col min="3849" max="3849" width="5.25" style="69" bestFit="1" customWidth="1"/>
    <col min="3850" max="3851" width="9.75" style="69" bestFit="1" customWidth="1"/>
    <col min="3852" max="4096" width="9" style="69" customWidth="1"/>
    <col min="4097" max="4097" width="3.25" style="69" customWidth="1"/>
    <col min="4098" max="4098" width="4.625" style="69" customWidth="1"/>
    <col min="4099" max="4099" width="6.625" style="69" customWidth="1"/>
    <col min="4100" max="4100" width="6" style="69" bestFit="1" customWidth="1"/>
    <col min="4101" max="4101" width="6.75" style="69" bestFit="1" customWidth="1"/>
    <col min="4102" max="4102" width="9.75" style="69" bestFit="1" customWidth="1"/>
    <col min="4103" max="4103" width="10.5" style="69" bestFit="1" customWidth="1"/>
    <col min="4104" max="4104" width="6" style="69" bestFit="1" customWidth="1"/>
    <col min="4105" max="4105" width="5.25" style="69" bestFit="1" customWidth="1"/>
    <col min="4106" max="4107" width="9.75" style="69" bestFit="1" customWidth="1"/>
    <col min="4108" max="4352" width="9" style="69" customWidth="1"/>
    <col min="4353" max="4353" width="3.25" style="69" customWidth="1"/>
    <col min="4354" max="4354" width="4.625" style="69" customWidth="1"/>
    <col min="4355" max="4355" width="6.625" style="69" customWidth="1"/>
    <col min="4356" max="4356" width="6" style="69" bestFit="1" customWidth="1"/>
    <col min="4357" max="4357" width="6.75" style="69" bestFit="1" customWidth="1"/>
    <col min="4358" max="4358" width="9.75" style="69" bestFit="1" customWidth="1"/>
    <col min="4359" max="4359" width="10.5" style="69" bestFit="1" customWidth="1"/>
    <col min="4360" max="4360" width="6" style="69" bestFit="1" customWidth="1"/>
    <col min="4361" max="4361" width="5.25" style="69" bestFit="1" customWidth="1"/>
    <col min="4362" max="4363" width="9.75" style="69" bestFit="1" customWidth="1"/>
    <col min="4364" max="4608" width="9" style="69" customWidth="1"/>
    <col min="4609" max="4609" width="3.25" style="69" customWidth="1"/>
    <col min="4610" max="4610" width="4.625" style="69" customWidth="1"/>
    <col min="4611" max="4611" width="6.625" style="69" customWidth="1"/>
    <col min="4612" max="4612" width="6" style="69" bestFit="1" customWidth="1"/>
    <col min="4613" max="4613" width="6.75" style="69" bestFit="1" customWidth="1"/>
    <col min="4614" max="4614" width="9.75" style="69" bestFit="1" customWidth="1"/>
    <col min="4615" max="4615" width="10.5" style="69" bestFit="1" customWidth="1"/>
    <col min="4616" max="4616" width="6" style="69" bestFit="1" customWidth="1"/>
    <col min="4617" max="4617" width="5.25" style="69" bestFit="1" customWidth="1"/>
    <col min="4618" max="4619" width="9.75" style="69" bestFit="1" customWidth="1"/>
    <col min="4620" max="4864" width="9" style="69" customWidth="1"/>
    <col min="4865" max="4865" width="3.25" style="69" customWidth="1"/>
    <col min="4866" max="4866" width="4.625" style="69" customWidth="1"/>
    <col min="4867" max="4867" width="6.625" style="69" customWidth="1"/>
    <col min="4868" max="4868" width="6" style="69" bestFit="1" customWidth="1"/>
    <col min="4869" max="4869" width="6.75" style="69" bestFit="1" customWidth="1"/>
    <col min="4870" max="4870" width="9.75" style="69" bestFit="1" customWidth="1"/>
    <col min="4871" max="4871" width="10.5" style="69" bestFit="1" customWidth="1"/>
    <col min="4872" max="4872" width="6" style="69" bestFit="1" customWidth="1"/>
    <col min="4873" max="4873" width="5.25" style="69" bestFit="1" customWidth="1"/>
    <col min="4874" max="4875" width="9.75" style="69" bestFit="1" customWidth="1"/>
    <col min="4876" max="5120" width="9" style="69" customWidth="1"/>
    <col min="5121" max="5121" width="3.25" style="69" customWidth="1"/>
    <col min="5122" max="5122" width="4.625" style="69" customWidth="1"/>
    <col min="5123" max="5123" width="6.625" style="69" customWidth="1"/>
    <col min="5124" max="5124" width="6" style="69" bestFit="1" customWidth="1"/>
    <col min="5125" max="5125" width="6.75" style="69" bestFit="1" customWidth="1"/>
    <col min="5126" max="5126" width="9.75" style="69" bestFit="1" customWidth="1"/>
    <col min="5127" max="5127" width="10.5" style="69" bestFit="1" customWidth="1"/>
    <col min="5128" max="5128" width="6" style="69" bestFit="1" customWidth="1"/>
    <col min="5129" max="5129" width="5.25" style="69" bestFit="1" customWidth="1"/>
    <col min="5130" max="5131" width="9.75" style="69" bestFit="1" customWidth="1"/>
    <col min="5132" max="5376" width="9" style="69" customWidth="1"/>
    <col min="5377" max="5377" width="3.25" style="69" customWidth="1"/>
    <col min="5378" max="5378" width="4.625" style="69" customWidth="1"/>
    <col min="5379" max="5379" width="6.625" style="69" customWidth="1"/>
    <col min="5380" max="5380" width="6" style="69" bestFit="1" customWidth="1"/>
    <col min="5381" max="5381" width="6.75" style="69" bestFit="1" customWidth="1"/>
    <col min="5382" max="5382" width="9.75" style="69" bestFit="1" customWidth="1"/>
    <col min="5383" max="5383" width="10.5" style="69" bestFit="1" customWidth="1"/>
    <col min="5384" max="5384" width="6" style="69" bestFit="1" customWidth="1"/>
    <col min="5385" max="5385" width="5.25" style="69" bestFit="1" customWidth="1"/>
    <col min="5386" max="5387" width="9.75" style="69" bestFit="1" customWidth="1"/>
    <col min="5388" max="5632" width="9" style="69" customWidth="1"/>
    <col min="5633" max="5633" width="3.25" style="69" customWidth="1"/>
    <col min="5634" max="5634" width="4.625" style="69" customWidth="1"/>
    <col min="5635" max="5635" width="6.625" style="69" customWidth="1"/>
    <col min="5636" max="5636" width="6" style="69" bestFit="1" customWidth="1"/>
    <col min="5637" max="5637" width="6.75" style="69" bestFit="1" customWidth="1"/>
    <col min="5638" max="5638" width="9.75" style="69" bestFit="1" customWidth="1"/>
    <col min="5639" max="5639" width="10.5" style="69" bestFit="1" customWidth="1"/>
    <col min="5640" max="5640" width="6" style="69" bestFit="1" customWidth="1"/>
    <col min="5641" max="5641" width="5.25" style="69" bestFit="1" customWidth="1"/>
    <col min="5642" max="5643" width="9.75" style="69" bestFit="1" customWidth="1"/>
    <col min="5644" max="5888" width="9" style="69" customWidth="1"/>
    <col min="5889" max="5889" width="3.25" style="69" customWidth="1"/>
    <col min="5890" max="5890" width="4.625" style="69" customWidth="1"/>
    <col min="5891" max="5891" width="6.625" style="69" customWidth="1"/>
    <col min="5892" max="5892" width="6" style="69" bestFit="1" customWidth="1"/>
    <col min="5893" max="5893" width="6.75" style="69" bestFit="1" customWidth="1"/>
    <col min="5894" max="5894" width="9.75" style="69" bestFit="1" customWidth="1"/>
    <col min="5895" max="5895" width="10.5" style="69" bestFit="1" customWidth="1"/>
    <col min="5896" max="5896" width="6" style="69" bestFit="1" customWidth="1"/>
    <col min="5897" max="5897" width="5.25" style="69" bestFit="1" customWidth="1"/>
    <col min="5898" max="5899" width="9.75" style="69" bestFit="1" customWidth="1"/>
    <col min="5900" max="6144" width="9" style="69" customWidth="1"/>
    <col min="6145" max="6145" width="3.25" style="69" customWidth="1"/>
    <col min="6146" max="6146" width="4.625" style="69" customWidth="1"/>
    <col min="6147" max="6147" width="6.625" style="69" customWidth="1"/>
    <col min="6148" max="6148" width="6" style="69" bestFit="1" customWidth="1"/>
    <col min="6149" max="6149" width="6.75" style="69" bestFit="1" customWidth="1"/>
    <col min="6150" max="6150" width="9.75" style="69" bestFit="1" customWidth="1"/>
    <col min="6151" max="6151" width="10.5" style="69" bestFit="1" customWidth="1"/>
    <col min="6152" max="6152" width="6" style="69" bestFit="1" customWidth="1"/>
    <col min="6153" max="6153" width="5.25" style="69" bestFit="1" customWidth="1"/>
    <col min="6154" max="6155" width="9.75" style="69" bestFit="1" customWidth="1"/>
    <col min="6156" max="6400" width="9" style="69" customWidth="1"/>
    <col min="6401" max="6401" width="3.25" style="69" customWidth="1"/>
    <col min="6402" max="6402" width="4.625" style="69" customWidth="1"/>
    <col min="6403" max="6403" width="6.625" style="69" customWidth="1"/>
    <col min="6404" max="6404" width="6" style="69" bestFit="1" customWidth="1"/>
    <col min="6405" max="6405" width="6.75" style="69" bestFit="1" customWidth="1"/>
    <col min="6406" max="6406" width="9.75" style="69" bestFit="1" customWidth="1"/>
    <col min="6407" max="6407" width="10.5" style="69" bestFit="1" customWidth="1"/>
    <col min="6408" max="6408" width="6" style="69" bestFit="1" customWidth="1"/>
    <col min="6409" max="6409" width="5.25" style="69" bestFit="1" customWidth="1"/>
    <col min="6410" max="6411" width="9.75" style="69" bestFit="1" customWidth="1"/>
    <col min="6412" max="6656" width="9" style="69" customWidth="1"/>
    <col min="6657" max="6657" width="3.25" style="69" customWidth="1"/>
    <col min="6658" max="6658" width="4.625" style="69" customWidth="1"/>
    <col min="6659" max="6659" width="6.625" style="69" customWidth="1"/>
    <col min="6660" max="6660" width="6" style="69" bestFit="1" customWidth="1"/>
    <col min="6661" max="6661" width="6.75" style="69" bestFit="1" customWidth="1"/>
    <col min="6662" max="6662" width="9.75" style="69" bestFit="1" customWidth="1"/>
    <col min="6663" max="6663" width="10.5" style="69" bestFit="1" customWidth="1"/>
    <col min="6664" max="6664" width="6" style="69" bestFit="1" customWidth="1"/>
    <col min="6665" max="6665" width="5.25" style="69" bestFit="1" customWidth="1"/>
    <col min="6666" max="6667" width="9.75" style="69" bestFit="1" customWidth="1"/>
    <col min="6668" max="6912" width="9" style="69" customWidth="1"/>
    <col min="6913" max="6913" width="3.25" style="69" customWidth="1"/>
    <col min="6914" max="6914" width="4.625" style="69" customWidth="1"/>
    <col min="6915" max="6915" width="6.625" style="69" customWidth="1"/>
    <col min="6916" max="6916" width="6" style="69" bestFit="1" customWidth="1"/>
    <col min="6917" max="6917" width="6.75" style="69" bestFit="1" customWidth="1"/>
    <col min="6918" max="6918" width="9.75" style="69" bestFit="1" customWidth="1"/>
    <col min="6919" max="6919" width="10.5" style="69" bestFit="1" customWidth="1"/>
    <col min="6920" max="6920" width="6" style="69" bestFit="1" customWidth="1"/>
    <col min="6921" max="6921" width="5.25" style="69" bestFit="1" customWidth="1"/>
    <col min="6922" max="6923" width="9.75" style="69" bestFit="1" customWidth="1"/>
    <col min="6924" max="7168" width="9" style="69" customWidth="1"/>
    <col min="7169" max="7169" width="3.25" style="69" customWidth="1"/>
    <col min="7170" max="7170" width="4.625" style="69" customWidth="1"/>
    <col min="7171" max="7171" width="6.625" style="69" customWidth="1"/>
    <col min="7172" max="7172" width="6" style="69" bestFit="1" customWidth="1"/>
    <col min="7173" max="7173" width="6.75" style="69" bestFit="1" customWidth="1"/>
    <col min="7174" max="7174" width="9.75" style="69" bestFit="1" customWidth="1"/>
    <col min="7175" max="7175" width="10.5" style="69" bestFit="1" customWidth="1"/>
    <col min="7176" max="7176" width="6" style="69" bestFit="1" customWidth="1"/>
    <col min="7177" max="7177" width="5.25" style="69" bestFit="1" customWidth="1"/>
    <col min="7178" max="7179" width="9.75" style="69" bestFit="1" customWidth="1"/>
    <col min="7180" max="7424" width="9" style="69" customWidth="1"/>
    <col min="7425" max="7425" width="3.25" style="69" customWidth="1"/>
    <col min="7426" max="7426" width="4.625" style="69" customWidth="1"/>
    <col min="7427" max="7427" width="6.625" style="69" customWidth="1"/>
    <col min="7428" max="7428" width="6" style="69" bestFit="1" customWidth="1"/>
    <col min="7429" max="7429" width="6.75" style="69" bestFit="1" customWidth="1"/>
    <col min="7430" max="7430" width="9.75" style="69" bestFit="1" customWidth="1"/>
    <col min="7431" max="7431" width="10.5" style="69" bestFit="1" customWidth="1"/>
    <col min="7432" max="7432" width="6" style="69" bestFit="1" customWidth="1"/>
    <col min="7433" max="7433" width="5.25" style="69" bestFit="1" customWidth="1"/>
    <col min="7434" max="7435" width="9.75" style="69" bestFit="1" customWidth="1"/>
    <col min="7436" max="7680" width="9" style="69" customWidth="1"/>
    <col min="7681" max="7681" width="3.25" style="69" customWidth="1"/>
    <col min="7682" max="7682" width="4.625" style="69" customWidth="1"/>
    <col min="7683" max="7683" width="6.625" style="69" customWidth="1"/>
    <col min="7684" max="7684" width="6" style="69" bestFit="1" customWidth="1"/>
    <col min="7685" max="7685" width="6.75" style="69" bestFit="1" customWidth="1"/>
    <col min="7686" max="7686" width="9.75" style="69" bestFit="1" customWidth="1"/>
    <col min="7687" max="7687" width="10.5" style="69" bestFit="1" customWidth="1"/>
    <col min="7688" max="7688" width="6" style="69" bestFit="1" customWidth="1"/>
    <col min="7689" max="7689" width="5.25" style="69" bestFit="1" customWidth="1"/>
    <col min="7690" max="7691" width="9.75" style="69" bestFit="1" customWidth="1"/>
    <col min="7692" max="7936" width="9" style="69" customWidth="1"/>
    <col min="7937" max="7937" width="3.25" style="69" customWidth="1"/>
    <col min="7938" max="7938" width="4.625" style="69" customWidth="1"/>
    <col min="7939" max="7939" width="6.625" style="69" customWidth="1"/>
    <col min="7940" max="7940" width="6" style="69" bestFit="1" customWidth="1"/>
    <col min="7941" max="7941" width="6.75" style="69" bestFit="1" customWidth="1"/>
    <col min="7942" max="7942" width="9.75" style="69" bestFit="1" customWidth="1"/>
    <col min="7943" max="7943" width="10.5" style="69" bestFit="1" customWidth="1"/>
    <col min="7944" max="7944" width="6" style="69" bestFit="1" customWidth="1"/>
    <col min="7945" max="7945" width="5.25" style="69" bestFit="1" customWidth="1"/>
    <col min="7946" max="7947" width="9.75" style="69" bestFit="1" customWidth="1"/>
    <col min="7948" max="8192" width="9" style="69" customWidth="1"/>
    <col min="8193" max="8193" width="3.25" style="69" customWidth="1"/>
    <col min="8194" max="8194" width="4.625" style="69" customWidth="1"/>
    <col min="8195" max="8195" width="6.625" style="69" customWidth="1"/>
    <col min="8196" max="8196" width="6" style="69" bestFit="1" customWidth="1"/>
    <col min="8197" max="8197" width="6.75" style="69" bestFit="1" customWidth="1"/>
    <col min="8198" max="8198" width="9.75" style="69" bestFit="1" customWidth="1"/>
    <col min="8199" max="8199" width="10.5" style="69" bestFit="1" customWidth="1"/>
    <col min="8200" max="8200" width="6" style="69" bestFit="1" customWidth="1"/>
    <col min="8201" max="8201" width="5.25" style="69" bestFit="1" customWidth="1"/>
    <col min="8202" max="8203" width="9.75" style="69" bestFit="1" customWidth="1"/>
    <col min="8204" max="8448" width="9" style="69" customWidth="1"/>
    <col min="8449" max="8449" width="3.25" style="69" customWidth="1"/>
    <col min="8450" max="8450" width="4.625" style="69" customWidth="1"/>
    <col min="8451" max="8451" width="6.625" style="69" customWidth="1"/>
    <col min="8452" max="8452" width="6" style="69" bestFit="1" customWidth="1"/>
    <col min="8453" max="8453" width="6.75" style="69" bestFit="1" customWidth="1"/>
    <col min="8454" max="8454" width="9.75" style="69" bestFit="1" customWidth="1"/>
    <col min="8455" max="8455" width="10.5" style="69" bestFit="1" customWidth="1"/>
    <col min="8456" max="8456" width="6" style="69" bestFit="1" customWidth="1"/>
    <col min="8457" max="8457" width="5.25" style="69" bestFit="1" customWidth="1"/>
    <col min="8458" max="8459" width="9.75" style="69" bestFit="1" customWidth="1"/>
    <col min="8460" max="8704" width="9" style="69" customWidth="1"/>
    <col min="8705" max="8705" width="3.25" style="69" customWidth="1"/>
    <col min="8706" max="8706" width="4.625" style="69" customWidth="1"/>
    <col min="8707" max="8707" width="6.625" style="69" customWidth="1"/>
    <col min="8708" max="8708" width="6" style="69" bestFit="1" customWidth="1"/>
    <col min="8709" max="8709" width="6.75" style="69" bestFit="1" customWidth="1"/>
    <col min="8710" max="8710" width="9.75" style="69" bestFit="1" customWidth="1"/>
    <col min="8711" max="8711" width="10.5" style="69" bestFit="1" customWidth="1"/>
    <col min="8712" max="8712" width="6" style="69" bestFit="1" customWidth="1"/>
    <col min="8713" max="8713" width="5.25" style="69" bestFit="1" customWidth="1"/>
    <col min="8714" max="8715" width="9.75" style="69" bestFit="1" customWidth="1"/>
    <col min="8716" max="8960" width="9" style="69" customWidth="1"/>
    <col min="8961" max="8961" width="3.25" style="69" customWidth="1"/>
    <col min="8962" max="8962" width="4.625" style="69" customWidth="1"/>
    <col min="8963" max="8963" width="6.625" style="69" customWidth="1"/>
    <col min="8964" max="8964" width="6" style="69" bestFit="1" customWidth="1"/>
    <col min="8965" max="8965" width="6.75" style="69" bestFit="1" customWidth="1"/>
    <col min="8966" max="8966" width="9.75" style="69" bestFit="1" customWidth="1"/>
    <col min="8967" max="8967" width="10.5" style="69" bestFit="1" customWidth="1"/>
    <col min="8968" max="8968" width="6" style="69" bestFit="1" customWidth="1"/>
    <col min="8969" max="8969" width="5.25" style="69" bestFit="1" customWidth="1"/>
    <col min="8970" max="8971" width="9.75" style="69" bestFit="1" customWidth="1"/>
    <col min="8972" max="9216" width="9" style="69" customWidth="1"/>
    <col min="9217" max="9217" width="3.25" style="69" customWidth="1"/>
    <col min="9218" max="9218" width="4.625" style="69" customWidth="1"/>
    <col min="9219" max="9219" width="6.625" style="69" customWidth="1"/>
    <col min="9220" max="9220" width="6" style="69" bestFit="1" customWidth="1"/>
    <col min="9221" max="9221" width="6.75" style="69" bestFit="1" customWidth="1"/>
    <col min="9222" max="9222" width="9.75" style="69" bestFit="1" customWidth="1"/>
    <col min="9223" max="9223" width="10.5" style="69" bestFit="1" customWidth="1"/>
    <col min="9224" max="9224" width="6" style="69" bestFit="1" customWidth="1"/>
    <col min="9225" max="9225" width="5.25" style="69" bestFit="1" customWidth="1"/>
    <col min="9226" max="9227" width="9.75" style="69" bestFit="1" customWidth="1"/>
    <col min="9228" max="9472" width="9" style="69" customWidth="1"/>
    <col min="9473" max="9473" width="3.25" style="69" customWidth="1"/>
    <col min="9474" max="9474" width="4.625" style="69" customWidth="1"/>
    <col min="9475" max="9475" width="6.625" style="69" customWidth="1"/>
    <col min="9476" max="9476" width="6" style="69" bestFit="1" customWidth="1"/>
    <col min="9477" max="9477" width="6.75" style="69" bestFit="1" customWidth="1"/>
    <col min="9478" max="9478" width="9.75" style="69" bestFit="1" customWidth="1"/>
    <col min="9479" max="9479" width="10.5" style="69" bestFit="1" customWidth="1"/>
    <col min="9480" max="9480" width="6" style="69" bestFit="1" customWidth="1"/>
    <col min="9481" max="9481" width="5.25" style="69" bestFit="1" customWidth="1"/>
    <col min="9482" max="9483" width="9.75" style="69" bestFit="1" customWidth="1"/>
    <col min="9484" max="9728" width="9" style="69" customWidth="1"/>
    <col min="9729" max="9729" width="3.25" style="69" customWidth="1"/>
    <col min="9730" max="9730" width="4.625" style="69" customWidth="1"/>
    <col min="9731" max="9731" width="6.625" style="69" customWidth="1"/>
    <col min="9732" max="9732" width="6" style="69" bestFit="1" customWidth="1"/>
    <col min="9733" max="9733" width="6.75" style="69" bestFit="1" customWidth="1"/>
    <col min="9734" max="9734" width="9.75" style="69" bestFit="1" customWidth="1"/>
    <col min="9735" max="9735" width="10.5" style="69" bestFit="1" customWidth="1"/>
    <col min="9736" max="9736" width="6" style="69" bestFit="1" customWidth="1"/>
    <col min="9737" max="9737" width="5.25" style="69" bestFit="1" customWidth="1"/>
    <col min="9738" max="9739" width="9.75" style="69" bestFit="1" customWidth="1"/>
    <col min="9740" max="9984" width="9" style="69" customWidth="1"/>
    <col min="9985" max="9985" width="3.25" style="69" customWidth="1"/>
    <col min="9986" max="9986" width="4.625" style="69" customWidth="1"/>
    <col min="9987" max="9987" width="6.625" style="69" customWidth="1"/>
    <col min="9988" max="9988" width="6" style="69" bestFit="1" customWidth="1"/>
    <col min="9989" max="9989" width="6.75" style="69" bestFit="1" customWidth="1"/>
    <col min="9990" max="9990" width="9.75" style="69" bestFit="1" customWidth="1"/>
    <col min="9991" max="9991" width="10.5" style="69" bestFit="1" customWidth="1"/>
    <col min="9992" max="9992" width="6" style="69" bestFit="1" customWidth="1"/>
    <col min="9993" max="9993" width="5.25" style="69" bestFit="1" customWidth="1"/>
    <col min="9994" max="9995" width="9.75" style="69" bestFit="1" customWidth="1"/>
    <col min="9996" max="10240" width="9" style="69" customWidth="1"/>
    <col min="10241" max="10241" width="3.25" style="69" customWidth="1"/>
    <col min="10242" max="10242" width="4.625" style="69" customWidth="1"/>
    <col min="10243" max="10243" width="6.625" style="69" customWidth="1"/>
    <col min="10244" max="10244" width="6" style="69" bestFit="1" customWidth="1"/>
    <col min="10245" max="10245" width="6.75" style="69" bestFit="1" customWidth="1"/>
    <col min="10246" max="10246" width="9.75" style="69" bestFit="1" customWidth="1"/>
    <col min="10247" max="10247" width="10.5" style="69" bestFit="1" customWidth="1"/>
    <col min="10248" max="10248" width="6" style="69" bestFit="1" customWidth="1"/>
    <col min="10249" max="10249" width="5.25" style="69" bestFit="1" customWidth="1"/>
    <col min="10250" max="10251" width="9.75" style="69" bestFit="1" customWidth="1"/>
    <col min="10252" max="10496" width="9" style="69" customWidth="1"/>
    <col min="10497" max="10497" width="3.25" style="69" customWidth="1"/>
    <col min="10498" max="10498" width="4.625" style="69" customWidth="1"/>
    <col min="10499" max="10499" width="6.625" style="69" customWidth="1"/>
    <col min="10500" max="10500" width="6" style="69" bestFit="1" customWidth="1"/>
    <col min="10501" max="10501" width="6.75" style="69" bestFit="1" customWidth="1"/>
    <col min="10502" max="10502" width="9.75" style="69" bestFit="1" customWidth="1"/>
    <col min="10503" max="10503" width="10.5" style="69" bestFit="1" customWidth="1"/>
    <col min="10504" max="10504" width="6" style="69" bestFit="1" customWidth="1"/>
    <col min="10505" max="10505" width="5.25" style="69" bestFit="1" customWidth="1"/>
    <col min="10506" max="10507" width="9.75" style="69" bestFit="1" customWidth="1"/>
    <col min="10508" max="10752" width="9" style="69" customWidth="1"/>
    <col min="10753" max="10753" width="3.25" style="69" customWidth="1"/>
    <col min="10754" max="10754" width="4.625" style="69" customWidth="1"/>
    <col min="10755" max="10755" width="6.625" style="69" customWidth="1"/>
    <col min="10756" max="10756" width="6" style="69" bestFit="1" customWidth="1"/>
    <col min="10757" max="10757" width="6.75" style="69" bestFit="1" customWidth="1"/>
    <col min="10758" max="10758" width="9.75" style="69" bestFit="1" customWidth="1"/>
    <col min="10759" max="10759" width="10.5" style="69" bestFit="1" customWidth="1"/>
    <col min="10760" max="10760" width="6" style="69" bestFit="1" customWidth="1"/>
    <col min="10761" max="10761" width="5.25" style="69" bestFit="1" customWidth="1"/>
    <col min="10762" max="10763" width="9.75" style="69" bestFit="1" customWidth="1"/>
    <col min="10764" max="11008" width="9" style="69" customWidth="1"/>
    <col min="11009" max="11009" width="3.25" style="69" customWidth="1"/>
    <col min="11010" max="11010" width="4.625" style="69" customWidth="1"/>
    <col min="11011" max="11011" width="6.625" style="69" customWidth="1"/>
    <col min="11012" max="11012" width="6" style="69" bestFit="1" customWidth="1"/>
    <col min="11013" max="11013" width="6.75" style="69" bestFit="1" customWidth="1"/>
    <col min="11014" max="11014" width="9.75" style="69" bestFit="1" customWidth="1"/>
    <col min="11015" max="11015" width="10.5" style="69" bestFit="1" customWidth="1"/>
    <col min="11016" max="11016" width="6" style="69" bestFit="1" customWidth="1"/>
    <col min="11017" max="11017" width="5.25" style="69" bestFit="1" customWidth="1"/>
    <col min="11018" max="11019" width="9.75" style="69" bestFit="1" customWidth="1"/>
    <col min="11020" max="11264" width="9" style="69" customWidth="1"/>
    <col min="11265" max="11265" width="3.25" style="69" customWidth="1"/>
    <col min="11266" max="11266" width="4.625" style="69" customWidth="1"/>
    <col min="11267" max="11267" width="6.625" style="69" customWidth="1"/>
    <col min="11268" max="11268" width="6" style="69" bestFit="1" customWidth="1"/>
    <col min="11269" max="11269" width="6.75" style="69" bestFit="1" customWidth="1"/>
    <col min="11270" max="11270" width="9.75" style="69" bestFit="1" customWidth="1"/>
    <col min="11271" max="11271" width="10.5" style="69" bestFit="1" customWidth="1"/>
    <col min="11272" max="11272" width="6" style="69" bestFit="1" customWidth="1"/>
    <col min="11273" max="11273" width="5.25" style="69" bestFit="1" customWidth="1"/>
    <col min="11274" max="11275" width="9.75" style="69" bestFit="1" customWidth="1"/>
    <col min="11276" max="11520" width="9" style="69" customWidth="1"/>
    <col min="11521" max="11521" width="3.25" style="69" customWidth="1"/>
    <col min="11522" max="11522" width="4.625" style="69" customWidth="1"/>
    <col min="11523" max="11523" width="6.625" style="69" customWidth="1"/>
    <col min="11524" max="11524" width="6" style="69" bestFit="1" customWidth="1"/>
    <col min="11525" max="11525" width="6.75" style="69" bestFit="1" customWidth="1"/>
    <col min="11526" max="11526" width="9.75" style="69" bestFit="1" customWidth="1"/>
    <col min="11527" max="11527" width="10.5" style="69" bestFit="1" customWidth="1"/>
    <col min="11528" max="11528" width="6" style="69" bestFit="1" customWidth="1"/>
    <col min="11529" max="11529" width="5.25" style="69" bestFit="1" customWidth="1"/>
    <col min="11530" max="11531" width="9.75" style="69" bestFit="1" customWidth="1"/>
    <col min="11532" max="11776" width="9" style="69" customWidth="1"/>
    <col min="11777" max="11777" width="3.25" style="69" customWidth="1"/>
    <col min="11778" max="11778" width="4.625" style="69" customWidth="1"/>
    <col min="11779" max="11779" width="6.625" style="69" customWidth="1"/>
    <col min="11780" max="11780" width="6" style="69" bestFit="1" customWidth="1"/>
    <col min="11781" max="11781" width="6.75" style="69" bestFit="1" customWidth="1"/>
    <col min="11782" max="11782" width="9.75" style="69" bestFit="1" customWidth="1"/>
    <col min="11783" max="11783" width="10.5" style="69" bestFit="1" customWidth="1"/>
    <col min="11784" max="11784" width="6" style="69" bestFit="1" customWidth="1"/>
    <col min="11785" max="11785" width="5.25" style="69" bestFit="1" customWidth="1"/>
    <col min="11786" max="11787" width="9.75" style="69" bestFit="1" customWidth="1"/>
    <col min="11788" max="12032" width="9" style="69" customWidth="1"/>
    <col min="12033" max="12033" width="3.25" style="69" customWidth="1"/>
    <col min="12034" max="12034" width="4.625" style="69" customWidth="1"/>
    <col min="12035" max="12035" width="6.625" style="69" customWidth="1"/>
    <col min="12036" max="12036" width="6" style="69" bestFit="1" customWidth="1"/>
    <col min="12037" max="12037" width="6.75" style="69" bestFit="1" customWidth="1"/>
    <col min="12038" max="12038" width="9.75" style="69" bestFit="1" customWidth="1"/>
    <col min="12039" max="12039" width="10.5" style="69" bestFit="1" customWidth="1"/>
    <col min="12040" max="12040" width="6" style="69" bestFit="1" customWidth="1"/>
    <col min="12041" max="12041" width="5.25" style="69" bestFit="1" customWidth="1"/>
    <col min="12042" max="12043" width="9.75" style="69" bestFit="1" customWidth="1"/>
    <col min="12044" max="12288" width="9" style="69" customWidth="1"/>
    <col min="12289" max="12289" width="3.25" style="69" customWidth="1"/>
    <col min="12290" max="12290" width="4.625" style="69" customWidth="1"/>
    <col min="12291" max="12291" width="6.625" style="69" customWidth="1"/>
    <col min="12292" max="12292" width="6" style="69" bestFit="1" customWidth="1"/>
    <col min="12293" max="12293" width="6.75" style="69" bestFit="1" customWidth="1"/>
    <col min="12294" max="12294" width="9.75" style="69" bestFit="1" customWidth="1"/>
    <col min="12295" max="12295" width="10.5" style="69" bestFit="1" customWidth="1"/>
    <col min="12296" max="12296" width="6" style="69" bestFit="1" customWidth="1"/>
    <col min="12297" max="12297" width="5.25" style="69" bestFit="1" customWidth="1"/>
    <col min="12298" max="12299" width="9.75" style="69" bestFit="1" customWidth="1"/>
    <col min="12300" max="12544" width="9" style="69" customWidth="1"/>
    <col min="12545" max="12545" width="3.25" style="69" customWidth="1"/>
    <col min="12546" max="12546" width="4.625" style="69" customWidth="1"/>
    <col min="12547" max="12547" width="6.625" style="69" customWidth="1"/>
    <col min="12548" max="12548" width="6" style="69" bestFit="1" customWidth="1"/>
    <col min="12549" max="12549" width="6.75" style="69" bestFit="1" customWidth="1"/>
    <col min="12550" max="12550" width="9.75" style="69" bestFit="1" customWidth="1"/>
    <col min="12551" max="12551" width="10.5" style="69" bestFit="1" customWidth="1"/>
    <col min="12552" max="12552" width="6" style="69" bestFit="1" customWidth="1"/>
    <col min="12553" max="12553" width="5.25" style="69" bestFit="1" customWidth="1"/>
    <col min="12554" max="12555" width="9.75" style="69" bestFit="1" customWidth="1"/>
    <col min="12556" max="12800" width="9" style="69" customWidth="1"/>
    <col min="12801" max="12801" width="3.25" style="69" customWidth="1"/>
    <col min="12802" max="12802" width="4.625" style="69" customWidth="1"/>
    <col min="12803" max="12803" width="6.625" style="69" customWidth="1"/>
    <col min="12804" max="12804" width="6" style="69" bestFit="1" customWidth="1"/>
    <col min="12805" max="12805" width="6.75" style="69" bestFit="1" customWidth="1"/>
    <col min="12806" max="12806" width="9.75" style="69" bestFit="1" customWidth="1"/>
    <col min="12807" max="12807" width="10.5" style="69" bestFit="1" customWidth="1"/>
    <col min="12808" max="12808" width="6" style="69" bestFit="1" customWidth="1"/>
    <col min="12809" max="12809" width="5.25" style="69" bestFit="1" customWidth="1"/>
    <col min="12810" max="12811" width="9.75" style="69" bestFit="1" customWidth="1"/>
    <col min="12812" max="13056" width="9" style="69" customWidth="1"/>
    <col min="13057" max="13057" width="3.25" style="69" customWidth="1"/>
    <col min="13058" max="13058" width="4.625" style="69" customWidth="1"/>
    <col min="13059" max="13059" width="6.625" style="69" customWidth="1"/>
    <col min="13060" max="13060" width="6" style="69" bestFit="1" customWidth="1"/>
    <col min="13061" max="13061" width="6.75" style="69" bestFit="1" customWidth="1"/>
    <col min="13062" max="13062" width="9.75" style="69" bestFit="1" customWidth="1"/>
    <col min="13063" max="13063" width="10.5" style="69" bestFit="1" customWidth="1"/>
    <col min="13064" max="13064" width="6" style="69" bestFit="1" customWidth="1"/>
    <col min="13065" max="13065" width="5.25" style="69" bestFit="1" customWidth="1"/>
    <col min="13066" max="13067" width="9.75" style="69" bestFit="1" customWidth="1"/>
    <col min="13068" max="13312" width="9" style="69" customWidth="1"/>
    <col min="13313" max="13313" width="3.25" style="69" customWidth="1"/>
    <col min="13314" max="13314" width="4.625" style="69" customWidth="1"/>
    <col min="13315" max="13315" width="6.625" style="69" customWidth="1"/>
    <col min="13316" max="13316" width="6" style="69" bestFit="1" customWidth="1"/>
    <col min="13317" max="13317" width="6.75" style="69" bestFit="1" customWidth="1"/>
    <col min="13318" max="13318" width="9.75" style="69" bestFit="1" customWidth="1"/>
    <col min="13319" max="13319" width="10.5" style="69" bestFit="1" customWidth="1"/>
    <col min="13320" max="13320" width="6" style="69" bestFit="1" customWidth="1"/>
    <col min="13321" max="13321" width="5.25" style="69" bestFit="1" customWidth="1"/>
    <col min="13322" max="13323" width="9.75" style="69" bestFit="1" customWidth="1"/>
    <col min="13324" max="13568" width="9" style="69" customWidth="1"/>
    <col min="13569" max="13569" width="3.25" style="69" customWidth="1"/>
    <col min="13570" max="13570" width="4.625" style="69" customWidth="1"/>
    <col min="13571" max="13571" width="6.625" style="69" customWidth="1"/>
    <col min="13572" max="13572" width="6" style="69" bestFit="1" customWidth="1"/>
    <col min="13573" max="13573" width="6.75" style="69" bestFit="1" customWidth="1"/>
    <col min="13574" max="13574" width="9.75" style="69" bestFit="1" customWidth="1"/>
    <col min="13575" max="13575" width="10.5" style="69" bestFit="1" customWidth="1"/>
    <col min="13576" max="13576" width="6" style="69" bestFit="1" customWidth="1"/>
    <col min="13577" max="13577" width="5.25" style="69" bestFit="1" customWidth="1"/>
    <col min="13578" max="13579" width="9.75" style="69" bestFit="1" customWidth="1"/>
    <col min="13580" max="13824" width="9" style="69" customWidth="1"/>
    <col min="13825" max="13825" width="3.25" style="69" customWidth="1"/>
    <col min="13826" max="13826" width="4.625" style="69" customWidth="1"/>
    <col min="13827" max="13827" width="6.625" style="69" customWidth="1"/>
    <col min="13828" max="13828" width="6" style="69" bestFit="1" customWidth="1"/>
    <col min="13829" max="13829" width="6.75" style="69" bestFit="1" customWidth="1"/>
    <col min="13830" max="13830" width="9.75" style="69" bestFit="1" customWidth="1"/>
    <col min="13831" max="13831" width="10.5" style="69" bestFit="1" customWidth="1"/>
    <col min="13832" max="13832" width="6" style="69" bestFit="1" customWidth="1"/>
    <col min="13833" max="13833" width="5.25" style="69" bestFit="1" customWidth="1"/>
    <col min="13834" max="13835" width="9.75" style="69" bestFit="1" customWidth="1"/>
    <col min="13836" max="14080" width="9" style="69" customWidth="1"/>
    <col min="14081" max="14081" width="3.25" style="69" customWidth="1"/>
    <col min="14082" max="14082" width="4.625" style="69" customWidth="1"/>
    <col min="14083" max="14083" width="6.625" style="69" customWidth="1"/>
    <col min="14084" max="14084" width="6" style="69" bestFit="1" customWidth="1"/>
    <col min="14085" max="14085" width="6.75" style="69" bestFit="1" customWidth="1"/>
    <col min="14086" max="14086" width="9.75" style="69" bestFit="1" customWidth="1"/>
    <col min="14087" max="14087" width="10.5" style="69" bestFit="1" customWidth="1"/>
    <col min="14088" max="14088" width="6" style="69" bestFit="1" customWidth="1"/>
    <col min="14089" max="14089" width="5.25" style="69" bestFit="1" customWidth="1"/>
    <col min="14090" max="14091" width="9.75" style="69" bestFit="1" customWidth="1"/>
    <col min="14092" max="14336" width="9" style="69" customWidth="1"/>
    <col min="14337" max="14337" width="3.25" style="69" customWidth="1"/>
    <col min="14338" max="14338" width="4.625" style="69" customWidth="1"/>
    <col min="14339" max="14339" width="6.625" style="69" customWidth="1"/>
    <col min="14340" max="14340" width="6" style="69" bestFit="1" customWidth="1"/>
    <col min="14341" max="14341" width="6.75" style="69" bestFit="1" customWidth="1"/>
    <col min="14342" max="14342" width="9.75" style="69" bestFit="1" customWidth="1"/>
    <col min="14343" max="14343" width="10.5" style="69" bestFit="1" customWidth="1"/>
    <col min="14344" max="14344" width="6" style="69" bestFit="1" customWidth="1"/>
    <col min="14345" max="14345" width="5.25" style="69" bestFit="1" customWidth="1"/>
    <col min="14346" max="14347" width="9.75" style="69" bestFit="1" customWidth="1"/>
    <col min="14348" max="14592" width="9" style="69" customWidth="1"/>
    <col min="14593" max="14593" width="3.25" style="69" customWidth="1"/>
    <col min="14594" max="14594" width="4.625" style="69" customWidth="1"/>
    <col min="14595" max="14595" width="6.625" style="69" customWidth="1"/>
    <col min="14596" max="14596" width="6" style="69" bestFit="1" customWidth="1"/>
    <col min="14597" max="14597" width="6.75" style="69" bestFit="1" customWidth="1"/>
    <col min="14598" max="14598" width="9.75" style="69" bestFit="1" customWidth="1"/>
    <col min="14599" max="14599" width="10.5" style="69" bestFit="1" customWidth="1"/>
    <col min="14600" max="14600" width="6" style="69" bestFit="1" customWidth="1"/>
    <col min="14601" max="14601" width="5.25" style="69" bestFit="1" customWidth="1"/>
    <col min="14602" max="14603" width="9.75" style="69" bestFit="1" customWidth="1"/>
    <col min="14604" max="14848" width="9" style="69" customWidth="1"/>
    <col min="14849" max="14849" width="3.25" style="69" customWidth="1"/>
    <col min="14850" max="14850" width="4.625" style="69" customWidth="1"/>
    <col min="14851" max="14851" width="6.625" style="69" customWidth="1"/>
    <col min="14852" max="14852" width="6" style="69" bestFit="1" customWidth="1"/>
    <col min="14853" max="14853" width="6.75" style="69" bestFit="1" customWidth="1"/>
    <col min="14854" max="14854" width="9.75" style="69" bestFit="1" customWidth="1"/>
    <col min="14855" max="14855" width="10.5" style="69" bestFit="1" customWidth="1"/>
    <col min="14856" max="14856" width="6" style="69" bestFit="1" customWidth="1"/>
    <col min="14857" max="14857" width="5.25" style="69" bestFit="1" customWidth="1"/>
    <col min="14858" max="14859" width="9.75" style="69" bestFit="1" customWidth="1"/>
    <col min="14860" max="15104" width="9" style="69" customWidth="1"/>
    <col min="15105" max="15105" width="3.25" style="69" customWidth="1"/>
    <col min="15106" max="15106" width="4.625" style="69" customWidth="1"/>
    <col min="15107" max="15107" width="6.625" style="69" customWidth="1"/>
    <col min="15108" max="15108" width="6" style="69" bestFit="1" customWidth="1"/>
    <col min="15109" max="15109" width="6.75" style="69" bestFit="1" customWidth="1"/>
    <col min="15110" max="15110" width="9.75" style="69" bestFit="1" customWidth="1"/>
    <col min="15111" max="15111" width="10.5" style="69" bestFit="1" customWidth="1"/>
    <col min="15112" max="15112" width="6" style="69" bestFit="1" customWidth="1"/>
    <col min="15113" max="15113" width="5.25" style="69" bestFit="1" customWidth="1"/>
    <col min="15114" max="15115" width="9.75" style="69" bestFit="1" customWidth="1"/>
    <col min="15116" max="15360" width="9" style="69" customWidth="1"/>
    <col min="15361" max="15361" width="3.25" style="69" customWidth="1"/>
    <col min="15362" max="15362" width="4.625" style="69" customWidth="1"/>
    <col min="15363" max="15363" width="6.625" style="69" customWidth="1"/>
    <col min="15364" max="15364" width="6" style="69" bestFit="1" customWidth="1"/>
    <col min="15365" max="15365" width="6.75" style="69" bestFit="1" customWidth="1"/>
    <col min="15366" max="15366" width="9.75" style="69" bestFit="1" customWidth="1"/>
    <col min="15367" max="15367" width="10.5" style="69" bestFit="1" customWidth="1"/>
    <col min="15368" max="15368" width="6" style="69" bestFit="1" customWidth="1"/>
    <col min="15369" max="15369" width="5.25" style="69" bestFit="1" customWidth="1"/>
    <col min="15370" max="15371" width="9.75" style="69" bestFit="1" customWidth="1"/>
    <col min="15372" max="15616" width="9" style="69" customWidth="1"/>
    <col min="15617" max="15617" width="3.25" style="69" customWidth="1"/>
    <col min="15618" max="15618" width="4.625" style="69" customWidth="1"/>
    <col min="15619" max="15619" width="6.625" style="69" customWidth="1"/>
    <col min="15620" max="15620" width="6" style="69" bestFit="1" customWidth="1"/>
    <col min="15621" max="15621" width="6.75" style="69" bestFit="1" customWidth="1"/>
    <col min="15622" max="15622" width="9.75" style="69" bestFit="1" customWidth="1"/>
    <col min="15623" max="15623" width="10.5" style="69" bestFit="1" customWidth="1"/>
    <col min="15624" max="15624" width="6" style="69" bestFit="1" customWidth="1"/>
    <col min="15625" max="15625" width="5.25" style="69" bestFit="1" customWidth="1"/>
    <col min="15626" max="15627" width="9.75" style="69" bestFit="1" customWidth="1"/>
    <col min="15628" max="15872" width="9" style="69" customWidth="1"/>
    <col min="15873" max="15873" width="3.25" style="69" customWidth="1"/>
    <col min="15874" max="15874" width="4.625" style="69" customWidth="1"/>
    <col min="15875" max="15875" width="6.625" style="69" customWidth="1"/>
    <col min="15876" max="15876" width="6" style="69" bestFit="1" customWidth="1"/>
    <col min="15877" max="15877" width="6.75" style="69" bestFit="1" customWidth="1"/>
    <col min="15878" max="15878" width="9.75" style="69" bestFit="1" customWidth="1"/>
    <col min="15879" max="15879" width="10.5" style="69" bestFit="1" customWidth="1"/>
    <col min="15880" max="15880" width="6" style="69" bestFit="1" customWidth="1"/>
    <col min="15881" max="15881" width="5.25" style="69" bestFit="1" customWidth="1"/>
    <col min="15882" max="15883" width="9.75" style="69" bestFit="1" customWidth="1"/>
    <col min="15884" max="16128" width="9" style="69" customWidth="1"/>
    <col min="16129" max="16129" width="3.25" style="69" customWidth="1"/>
    <col min="16130" max="16130" width="4.625" style="69" customWidth="1"/>
    <col min="16131" max="16131" width="6.625" style="69" customWidth="1"/>
    <col min="16132" max="16132" width="6" style="69" bestFit="1" customWidth="1"/>
    <col min="16133" max="16133" width="6.75" style="69" bestFit="1" customWidth="1"/>
    <col min="16134" max="16134" width="9.75" style="69" bestFit="1" customWidth="1"/>
    <col min="16135" max="16135" width="10.5" style="69" bestFit="1" customWidth="1"/>
    <col min="16136" max="16136" width="6" style="69" bestFit="1" customWidth="1"/>
    <col min="16137" max="16137" width="5.25" style="69" bestFit="1" customWidth="1"/>
    <col min="16138" max="16139" width="9.75" style="69" bestFit="1" customWidth="1"/>
    <col min="16140" max="16384" width="9" style="69" customWidth="1"/>
  </cols>
  <sheetData>
    <row r="1" spans="1:19" ht="20.100000000000001" customHeight="1">
      <c r="A1" s="255" t="s">
        <v>207</v>
      </c>
    </row>
    <row r="2" spans="1:19" ht="15.75" customHeight="1">
      <c r="A2" s="688" t="s">
        <v>140</v>
      </c>
      <c r="B2" s="695"/>
      <c r="C2" s="689"/>
      <c r="D2" s="626" t="s">
        <v>327</v>
      </c>
      <c r="E2" s="664"/>
      <c r="F2" s="664"/>
      <c r="G2" s="627"/>
      <c r="H2" s="626" t="s">
        <v>337</v>
      </c>
      <c r="I2" s="664"/>
      <c r="J2" s="664"/>
      <c r="K2" s="627"/>
      <c r="M2" s="270" t="s">
        <v>308</v>
      </c>
    </row>
    <row r="3" spans="1:19" ht="15.75" customHeight="1">
      <c r="A3" s="696"/>
      <c r="B3" s="697"/>
      <c r="C3" s="698"/>
      <c r="D3" s="685" t="s">
        <v>237</v>
      </c>
      <c r="E3" s="687"/>
      <c r="F3" s="685" t="s">
        <v>238</v>
      </c>
      <c r="G3" s="687"/>
      <c r="H3" s="685" t="s">
        <v>237</v>
      </c>
      <c r="I3" s="687"/>
      <c r="J3" s="685" t="s">
        <v>238</v>
      </c>
      <c r="K3" s="687"/>
      <c r="P3" s="685" t="s">
        <v>237</v>
      </c>
      <c r="Q3" s="687"/>
      <c r="R3" s="685" t="s">
        <v>238</v>
      </c>
      <c r="S3" s="687"/>
    </row>
    <row r="4" spans="1:19" s="74" customFormat="1" ht="15.75" customHeight="1">
      <c r="A4" s="685" t="s">
        <v>10</v>
      </c>
      <c r="B4" s="686"/>
      <c r="C4" s="687"/>
      <c r="D4" s="264">
        <v>3094</v>
      </c>
      <c r="E4" s="265">
        <v>542</v>
      </c>
      <c r="F4" s="59">
        <v>19294791</v>
      </c>
      <c r="G4" s="265">
        <v>7535410</v>
      </c>
      <c r="H4" s="264">
        <v>3811</v>
      </c>
      <c r="I4" s="265">
        <v>526</v>
      </c>
      <c r="J4" s="59">
        <v>19377034</v>
      </c>
      <c r="K4" s="265">
        <v>7246145</v>
      </c>
      <c r="M4" s="254"/>
      <c r="N4" s="254"/>
      <c r="O4" s="254"/>
      <c r="P4" s="254"/>
      <c r="Q4" s="74" t="s">
        <v>283</v>
      </c>
      <c r="S4" s="74" t="s">
        <v>283</v>
      </c>
    </row>
    <row r="5" spans="1:19" s="74" customFormat="1" ht="15.75" customHeight="1">
      <c r="A5" s="256"/>
      <c r="B5" s="258" t="s">
        <v>17</v>
      </c>
      <c r="C5" s="256" t="s">
        <v>141</v>
      </c>
      <c r="D5" s="55">
        <v>380</v>
      </c>
      <c r="E5" s="266">
        <v>380</v>
      </c>
      <c r="F5" s="55">
        <v>4071018</v>
      </c>
      <c r="G5" s="266">
        <v>4071018</v>
      </c>
      <c r="H5" s="55">
        <v>396</v>
      </c>
      <c r="I5" s="266">
        <v>396</v>
      </c>
      <c r="J5" s="55">
        <v>4189867</v>
      </c>
      <c r="K5" s="266">
        <v>4189867</v>
      </c>
      <c r="M5" s="256"/>
      <c r="N5" s="258" t="s">
        <v>17</v>
      </c>
      <c r="O5" s="256" t="s">
        <v>141</v>
      </c>
      <c r="P5" s="271">
        <v>351</v>
      </c>
      <c r="Q5" s="273">
        <f>P5</f>
        <v>351</v>
      </c>
      <c r="R5" s="273">
        <v>3706087</v>
      </c>
      <c r="S5" s="273">
        <f>R5</f>
        <v>3706087</v>
      </c>
    </row>
    <row r="6" spans="1:19" s="74" customFormat="1" ht="15.75" customHeight="1">
      <c r="A6" s="181" t="s">
        <v>143</v>
      </c>
      <c r="B6" s="259" t="s">
        <v>119</v>
      </c>
      <c r="C6" s="256" t="s">
        <v>144</v>
      </c>
      <c r="D6" s="55">
        <v>1054</v>
      </c>
      <c r="E6" s="266"/>
      <c r="F6" s="55">
        <v>2254099</v>
      </c>
      <c r="G6" s="266"/>
      <c r="H6" s="55">
        <v>1097</v>
      </c>
      <c r="I6" s="266"/>
      <c r="J6" s="55">
        <v>2478899</v>
      </c>
      <c r="K6" s="26"/>
      <c r="M6" s="181" t="s">
        <v>143</v>
      </c>
      <c r="N6" s="259" t="s">
        <v>119</v>
      </c>
      <c r="O6" s="256" t="s">
        <v>144</v>
      </c>
      <c r="P6" s="271">
        <v>1059</v>
      </c>
      <c r="Q6" s="273"/>
      <c r="R6" s="273">
        <v>2192711</v>
      </c>
      <c r="S6" s="273"/>
    </row>
    <row r="7" spans="1:19" s="74" customFormat="1" ht="15.75" customHeight="1">
      <c r="A7" s="181" t="s">
        <v>145</v>
      </c>
      <c r="B7" s="685" t="s">
        <v>146</v>
      </c>
      <c r="C7" s="687"/>
      <c r="D7" s="55">
        <v>483</v>
      </c>
      <c r="E7" s="266"/>
      <c r="F7" s="55">
        <v>8804607</v>
      </c>
      <c r="G7" s="266"/>
      <c r="H7" s="55">
        <v>477</v>
      </c>
      <c r="I7" s="266"/>
      <c r="J7" s="55">
        <v>8695233</v>
      </c>
      <c r="K7" s="26"/>
      <c r="M7" s="181" t="s">
        <v>145</v>
      </c>
      <c r="N7" s="685" t="s">
        <v>146</v>
      </c>
      <c r="O7" s="687"/>
      <c r="P7" s="271">
        <v>510</v>
      </c>
      <c r="Q7" s="273"/>
      <c r="R7" s="273">
        <v>9296790</v>
      </c>
      <c r="S7" s="273"/>
    </row>
    <row r="8" spans="1:19" s="74" customFormat="1" ht="15.75" customHeight="1">
      <c r="A8" s="181" t="s">
        <v>147</v>
      </c>
      <c r="B8" s="685" t="s">
        <v>239</v>
      </c>
      <c r="C8" s="687"/>
      <c r="D8" s="55">
        <v>259</v>
      </c>
      <c r="E8" s="266"/>
      <c r="F8" s="55">
        <v>5185</v>
      </c>
      <c r="G8" s="266"/>
      <c r="H8" s="55">
        <v>625</v>
      </c>
      <c r="I8" s="266"/>
      <c r="J8" s="55">
        <v>9202</v>
      </c>
      <c r="K8" s="26"/>
      <c r="M8" s="181" t="s">
        <v>147</v>
      </c>
      <c r="N8" s="685" t="s">
        <v>239</v>
      </c>
      <c r="O8" s="687"/>
      <c r="P8" s="271">
        <v>594</v>
      </c>
      <c r="Q8" s="273"/>
      <c r="R8" s="273">
        <v>10065</v>
      </c>
      <c r="S8" s="273"/>
    </row>
    <row r="9" spans="1:19" s="74" customFormat="1" ht="15.75" customHeight="1">
      <c r="A9" s="181"/>
      <c r="B9" s="685" t="s">
        <v>214</v>
      </c>
      <c r="C9" s="687"/>
      <c r="D9" s="55" t="s">
        <v>111</v>
      </c>
      <c r="E9" s="266"/>
      <c r="F9" s="55" t="s">
        <v>111</v>
      </c>
      <c r="G9" s="266"/>
      <c r="H9" s="55" t="s">
        <v>111</v>
      </c>
      <c r="I9" s="266"/>
      <c r="J9" s="55" t="s">
        <v>111</v>
      </c>
      <c r="K9" s="266"/>
      <c r="M9" s="181"/>
      <c r="N9" s="685" t="s">
        <v>214</v>
      </c>
      <c r="O9" s="687"/>
      <c r="P9" s="271"/>
      <c r="Q9" s="273"/>
      <c r="R9" s="273"/>
      <c r="S9" s="273"/>
    </row>
    <row r="10" spans="1:19" s="74" customFormat="1" ht="15.75" customHeight="1">
      <c r="A10" s="257"/>
      <c r="B10" s="685" t="s">
        <v>136</v>
      </c>
      <c r="C10" s="687"/>
      <c r="D10" s="264">
        <v>113</v>
      </c>
      <c r="E10" s="265">
        <v>13</v>
      </c>
      <c r="F10" s="59">
        <v>162388</v>
      </c>
      <c r="G10" s="265">
        <v>117884</v>
      </c>
      <c r="H10" s="264">
        <v>258</v>
      </c>
      <c r="I10" s="265">
        <v>21</v>
      </c>
      <c r="J10" s="59">
        <v>153584</v>
      </c>
      <c r="K10" s="265">
        <v>89527</v>
      </c>
      <c r="M10" s="257"/>
      <c r="N10" s="685" t="s">
        <v>136</v>
      </c>
      <c r="O10" s="687"/>
      <c r="P10" s="271">
        <v>153</v>
      </c>
      <c r="Q10" s="273">
        <v>8</v>
      </c>
      <c r="R10" s="273">
        <v>100638</v>
      </c>
      <c r="S10" s="273">
        <v>19992</v>
      </c>
    </row>
    <row r="11" spans="1:19" s="74" customFormat="1" ht="15.75" customHeight="1">
      <c r="A11" s="256"/>
      <c r="B11" s="258" t="s">
        <v>17</v>
      </c>
      <c r="C11" s="256" t="s">
        <v>141</v>
      </c>
      <c r="D11" s="55">
        <v>19</v>
      </c>
      <c r="E11" s="266">
        <v>19</v>
      </c>
      <c r="F11" s="55">
        <v>34577</v>
      </c>
      <c r="G11" s="266">
        <v>34577</v>
      </c>
      <c r="H11" s="55">
        <v>5</v>
      </c>
      <c r="I11" s="266">
        <v>5</v>
      </c>
      <c r="J11" s="55">
        <v>25830</v>
      </c>
      <c r="K11" s="266">
        <v>25830</v>
      </c>
      <c r="M11" s="256"/>
      <c r="N11" s="258" t="s">
        <v>17</v>
      </c>
      <c r="O11" s="256" t="s">
        <v>141</v>
      </c>
      <c r="P11" s="271">
        <v>7</v>
      </c>
      <c r="Q11" s="273">
        <f>P11</f>
        <v>7</v>
      </c>
      <c r="R11" s="273">
        <v>30403</v>
      </c>
      <c r="S11" s="273">
        <f>R11</f>
        <v>30403</v>
      </c>
    </row>
    <row r="12" spans="1:19" s="74" customFormat="1" ht="15.75" customHeight="1">
      <c r="A12" s="181" t="s">
        <v>119</v>
      </c>
      <c r="B12" s="259" t="s">
        <v>119</v>
      </c>
      <c r="C12" s="256" t="s">
        <v>144</v>
      </c>
      <c r="D12" s="55">
        <v>164</v>
      </c>
      <c r="E12" s="266"/>
      <c r="F12" s="55">
        <v>320126</v>
      </c>
      <c r="G12" s="266"/>
      <c r="H12" s="55">
        <v>200</v>
      </c>
      <c r="I12" s="266"/>
      <c r="J12" s="55">
        <v>407479</v>
      </c>
      <c r="K12" s="266"/>
      <c r="M12" s="181" t="s">
        <v>119</v>
      </c>
      <c r="N12" s="259" t="s">
        <v>119</v>
      </c>
      <c r="O12" s="256" t="s">
        <v>144</v>
      </c>
      <c r="P12" s="271">
        <v>175</v>
      </c>
      <c r="Q12" s="273"/>
      <c r="R12" s="273">
        <v>213498</v>
      </c>
      <c r="S12" s="273"/>
    </row>
    <row r="13" spans="1:19" s="74" customFormat="1" ht="15.75" customHeight="1">
      <c r="A13" s="181" t="s">
        <v>148</v>
      </c>
      <c r="B13" s="685" t="s">
        <v>239</v>
      </c>
      <c r="C13" s="687"/>
      <c r="D13" s="55">
        <v>198</v>
      </c>
      <c r="E13" s="266"/>
      <c r="F13" s="55">
        <v>10168</v>
      </c>
      <c r="G13" s="266"/>
      <c r="H13" s="55">
        <v>182</v>
      </c>
      <c r="I13" s="266"/>
      <c r="J13" s="55">
        <v>9772</v>
      </c>
      <c r="K13" s="266"/>
      <c r="M13" s="181" t="s">
        <v>148</v>
      </c>
      <c r="N13" s="685" t="s">
        <v>239</v>
      </c>
      <c r="O13" s="687"/>
      <c r="P13" s="271">
        <v>227</v>
      </c>
      <c r="Q13" s="273"/>
      <c r="R13" s="273">
        <v>10832</v>
      </c>
      <c r="S13" s="273"/>
    </row>
    <row r="14" spans="1:19" s="74" customFormat="1" ht="15.75" customHeight="1">
      <c r="A14" s="181" t="s">
        <v>147</v>
      </c>
      <c r="B14" s="685" t="s">
        <v>214</v>
      </c>
      <c r="C14" s="687"/>
      <c r="D14" s="55" t="s">
        <v>111</v>
      </c>
      <c r="E14" s="267"/>
      <c r="F14" s="55" t="s">
        <v>111</v>
      </c>
      <c r="G14" s="267"/>
      <c r="H14" s="55" t="s">
        <v>111</v>
      </c>
      <c r="I14" s="266"/>
      <c r="J14" s="55" t="s">
        <v>111</v>
      </c>
      <c r="K14" s="267"/>
      <c r="M14" s="181" t="s">
        <v>147</v>
      </c>
      <c r="N14" s="685" t="s">
        <v>214</v>
      </c>
      <c r="O14" s="687"/>
      <c r="P14" s="271"/>
      <c r="Q14" s="273"/>
      <c r="R14" s="273"/>
      <c r="S14" s="273"/>
    </row>
    <row r="15" spans="1:19" s="74" customFormat="1" ht="15.75" customHeight="1">
      <c r="A15" s="257"/>
      <c r="B15" s="685" t="s">
        <v>136</v>
      </c>
      <c r="C15" s="687"/>
      <c r="D15" s="264">
        <v>14</v>
      </c>
      <c r="E15" s="265"/>
      <c r="F15" s="59">
        <v>8703</v>
      </c>
      <c r="G15" s="265"/>
      <c r="H15" s="264">
        <v>18</v>
      </c>
      <c r="I15" s="265"/>
      <c r="J15" s="59">
        <v>7010</v>
      </c>
      <c r="K15" s="265"/>
      <c r="M15" s="257"/>
      <c r="N15" s="685" t="s">
        <v>136</v>
      </c>
      <c r="O15" s="687"/>
      <c r="P15" s="271">
        <v>14</v>
      </c>
      <c r="Q15" s="273"/>
      <c r="R15" s="273">
        <v>8819</v>
      </c>
      <c r="S15" s="273"/>
    </row>
    <row r="16" spans="1:19" s="74" customFormat="1" ht="15.75" customHeight="1">
      <c r="A16" s="256"/>
      <c r="B16" s="258" t="s">
        <v>17</v>
      </c>
      <c r="C16" s="256" t="s">
        <v>141</v>
      </c>
      <c r="D16" s="55">
        <v>130</v>
      </c>
      <c r="E16" s="268">
        <v>130</v>
      </c>
      <c r="F16" s="55">
        <v>3311931</v>
      </c>
      <c r="G16" s="266">
        <v>3311931</v>
      </c>
      <c r="H16" s="55">
        <v>104</v>
      </c>
      <c r="I16" s="268">
        <v>104</v>
      </c>
      <c r="J16" s="55">
        <v>2940921</v>
      </c>
      <c r="K16" s="266">
        <v>2940921</v>
      </c>
      <c r="M16" s="256"/>
      <c r="N16" s="258" t="s">
        <v>17</v>
      </c>
      <c r="O16" s="256" t="s">
        <v>141</v>
      </c>
      <c r="P16" s="271">
        <v>104</v>
      </c>
      <c r="Q16" s="273">
        <f>P16</f>
        <v>104</v>
      </c>
      <c r="R16" s="273">
        <v>2841108</v>
      </c>
      <c r="S16" s="273">
        <f>R16</f>
        <v>2841108</v>
      </c>
    </row>
    <row r="17" spans="1:19" s="74" customFormat="1" ht="15.75" customHeight="1">
      <c r="A17" s="181" t="s">
        <v>149</v>
      </c>
      <c r="B17" s="259" t="s">
        <v>119</v>
      </c>
      <c r="C17" s="256" t="s">
        <v>144</v>
      </c>
      <c r="D17" s="55">
        <v>223</v>
      </c>
      <c r="E17" s="266"/>
      <c r="F17" s="55">
        <v>303131</v>
      </c>
      <c r="G17" s="266"/>
      <c r="H17" s="55">
        <v>314</v>
      </c>
      <c r="I17" s="266"/>
      <c r="J17" s="55">
        <v>453459</v>
      </c>
      <c r="K17" s="266"/>
      <c r="M17" s="181" t="s">
        <v>149</v>
      </c>
      <c r="N17" s="259" t="s">
        <v>119</v>
      </c>
      <c r="O17" s="256" t="s">
        <v>144</v>
      </c>
      <c r="P17" s="271">
        <v>179</v>
      </c>
      <c r="Q17" s="273"/>
      <c r="R17" s="273">
        <v>272552</v>
      </c>
      <c r="S17" s="273"/>
    </row>
    <row r="18" spans="1:19" s="74" customFormat="1" ht="15.75" customHeight="1">
      <c r="A18" s="181" t="s">
        <v>150</v>
      </c>
      <c r="B18" s="685" t="s">
        <v>239</v>
      </c>
      <c r="C18" s="687"/>
      <c r="D18" s="55" t="s">
        <v>111</v>
      </c>
      <c r="E18" s="267"/>
      <c r="F18" s="55" t="s">
        <v>111</v>
      </c>
      <c r="G18" s="267"/>
      <c r="H18" s="55" t="s">
        <v>111</v>
      </c>
      <c r="I18" s="267"/>
      <c r="J18" s="55" t="s">
        <v>111</v>
      </c>
      <c r="K18" s="267"/>
      <c r="M18" s="181" t="s">
        <v>150</v>
      </c>
      <c r="N18" s="685" t="s">
        <v>239</v>
      </c>
      <c r="O18" s="687"/>
      <c r="P18" s="271">
        <v>3</v>
      </c>
      <c r="Q18" s="273"/>
      <c r="R18" s="273">
        <v>297</v>
      </c>
      <c r="S18" s="273"/>
    </row>
    <row r="19" spans="1:19" s="74" customFormat="1" ht="15.75" customHeight="1">
      <c r="A19" s="181" t="s">
        <v>147</v>
      </c>
      <c r="B19" s="685" t="s">
        <v>214</v>
      </c>
      <c r="C19" s="687"/>
      <c r="D19" s="55" t="s">
        <v>111</v>
      </c>
      <c r="E19" s="267"/>
      <c r="F19" s="55" t="s">
        <v>111</v>
      </c>
      <c r="G19" s="266"/>
      <c r="H19" s="55" t="s">
        <v>111</v>
      </c>
      <c r="I19" s="267"/>
      <c r="J19" s="55" t="s">
        <v>111</v>
      </c>
      <c r="K19" s="266"/>
      <c r="M19" s="181" t="s">
        <v>147</v>
      </c>
      <c r="N19" s="685" t="s">
        <v>214</v>
      </c>
      <c r="O19" s="687"/>
      <c r="P19" s="271"/>
      <c r="Q19" s="273"/>
      <c r="R19" s="273"/>
      <c r="S19" s="273"/>
    </row>
    <row r="20" spans="1:19" s="74" customFormat="1" ht="15.75" customHeight="1">
      <c r="A20" s="257"/>
      <c r="B20" s="685" t="s">
        <v>136</v>
      </c>
      <c r="C20" s="687"/>
      <c r="D20" s="264">
        <v>38</v>
      </c>
      <c r="E20" s="265"/>
      <c r="F20" s="59">
        <v>8599</v>
      </c>
      <c r="G20" s="265"/>
      <c r="H20" s="264">
        <v>27</v>
      </c>
      <c r="I20" s="265"/>
      <c r="J20" s="59">
        <v>4019</v>
      </c>
      <c r="K20" s="265"/>
      <c r="M20" s="257"/>
      <c r="N20" s="685" t="s">
        <v>136</v>
      </c>
      <c r="O20" s="687"/>
      <c r="P20" s="271">
        <v>156</v>
      </c>
      <c r="Q20" s="273"/>
      <c r="R20" s="273">
        <v>30406</v>
      </c>
      <c r="S20" s="273"/>
    </row>
    <row r="21" spans="1:19" s="74" customFormat="1" ht="15.75" customHeight="1">
      <c r="A21" s="699" t="s">
        <v>265</v>
      </c>
      <c r="B21" s="258" t="s">
        <v>17</v>
      </c>
      <c r="C21" s="256" t="s">
        <v>141</v>
      </c>
      <c r="D21" s="55" t="s">
        <v>111</v>
      </c>
      <c r="E21" s="267"/>
      <c r="F21" s="55" t="s">
        <v>111</v>
      </c>
      <c r="G21" s="267"/>
      <c r="H21" s="55" t="s">
        <v>111</v>
      </c>
      <c r="I21" s="267"/>
      <c r="J21" s="55" t="s">
        <v>111</v>
      </c>
      <c r="K21" s="267"/>
      <c r="M21" s="256"/>
      <c r="N21" s="258" t="s">
        <v>17</v>
      </c>
      <c r="O21" s="256" t="s">
        <v>141</v>
      </c>
      <c r="P21" s="271"/>
      <c r="Q21" s="273">
        <f>P21</f>
        <v>0</v>
      </c>
      <c r="R21" s="273"/>
      <c r="S21" s="273">
        <f>R21</f>
        <v>0</v>
      </c>
    </row>
    <row r="22" spans="1:19" s="74" customFormat="1" ht="15.75" customHeight="1">
      <c r="A22" s="700"/>
      <c r="B22" s="259" t="s">
        <v>119</v>
      </c>
      <c r="C22" s="256" t="s">
        <v>144</v>
      </c>
      <c r="D22" s="55" t="s">
        <v>111</v>
      </c>
      <c r="E22" s="266"/>
      <c r="F22" s="55" t="s">
        <v>111</v>
      </c>
      <c r="G22" s="266"/>
      <c r="H22" s="55" t="s">
        <v>111</v>
      </c>
      <c r="I22" s="266"/>
      <c r="J22" s="55" t="s">
        <v>111</v>
      </c>
      <c r="K22" s="266"/>
      <c r="M22" s="181" t="s">
        <v>142</v>
      </c>
      <c r="N22" s="259" t="s">
        <v>119</v>
      </c>
      <c r="O22" s="256" t="s">
        <v>144</v>
      </c>
      <c r="P22" s="271"/>
      <c r="Q22" s="273"/>
      <c r="R22" s="273"/>
      <c r="S22" s="273"/>
    </row>
    <row r="23" spans="1:19" s="74" customFormat="1" ht="15.75" customHeight="1">
      <c r="A23" s="700"/>
      <c r="B23" s="685" t="s">
        <v>239</v>
      </c>
      <c r="C23" s="687"/>
      <c r="D23" s="55">
        <v>19</v>
      </c>
      <c r="E23" s="266"/>
      <c r="F23" s="55">
        <v>259</v>
      </c>
      <c r="G23" s="266"/>
      <c r="H23" s="55">
        <v>108</v>
      </c>
      <c r="I23" s="266"/>
      <c r="J23" s="55">
        <v>1759</v>
      </c>
      <c r="K23" s="266"/>
      <c r="M23" s="181" t="s">
        <v>255</v>
      </c>
      <c r="N23" s="685" t="s">
        <v>239</v>
      </c>
      <c r="O23" s="687"/>
      <c r="P23" s="271">
        <v>29</v>
      </c>
      <c r="Q23" s="273"/>
      <c r="R23" s="273">
        <v>290</v>
      </c>
      <c r="S23" s="273"/>
    </row>
    <row r="24" spans="1:19" s="74" customFormat="1" ht="15.75" customHeight="1">
      <c r="A24" s="700"/>
      <c r="B24" s="685" t="s">
        <v>214</v>
      </c>
      <c r="C24" s="687"/>
      <c r="D24" s="55" t="s">
        <v>111</v>
      </c>
      <c r="E24" s="267"/>
      <c r="F24" s="55" t="s">
        <v>111</v>
      </c>
      <c r="G24" s="267"/>
      <c r="H24" s="55" t="s">
        <v>111</v>
      </c>
      <c r="I24" s="267"/>
      <c r="J24" s="55" t="s">
        <v>111</v>
      </c>
      <c r="K24" s="267"/>
      <c r="M24" s="181" t="s">
        <v>147</v>
      </c>
      <c r="N24" s="685" t="s">
        <v>214</v>
      </c>
      <c r="O24" s="687"/>
      <c r="P24" s="271"/>
      <c r="Q24" s="273"/>
      <c r="R24" s="273"/>
      <c r="S24" s="273"/>
    </row>
    <row r="25" spans="1:19" s="74" customFormat="1" ht="15.75" customHeight="1">
      <c r="A25" s="701"/>
      <c r="B25" s="685" t="s">
        <v>136</v>
      </c>
      <c r="C25" s="687"/>
      <c r="D25" s="264" t="s">
        <v>111</v>
      </c>
      <c r="E25" s="269"/>
      <c r="F25" s="264" t="s">
        <v>111</v>
      </c>
      <c r="G25" s="265"/>
      <c r="H25" s="264" t="s">
        <v>111</v>
      </c>
      <c r="I25" s="269"/>
      <c r="J25" s="264" t="s">
        <v>111</v>
      </c>
      <c r="K25" s="265"/>
      <c r="M25" s="257"/>
      <c r="N25" s="685" t="s">
        <v>136</v>
      </c>
      <c r="O25" s="687"/>
      <c r="P25" s="271"/>
      <c r="Q25" s="273"/>
      <c r="R25" s="273"/>
      <c r="S25" s="273"/>
    </row>
    <row r="26" spans="1:19" ht="14.1" customHeight="1">
      <c r="A26" s="260" t="s">
        <v>151</v>
      </c>
      <c r="B26" s="262"/>
      <c r="C26" s="262"/>
      <c r="D26" s="262"/>
      <c r="E26" s="260"/>
      <c r="F26" s="262"/>
      <c r="G26" s="260"/>
      <c r="H26" s="262"/>
      <c r="I26" s="260"/>
      <c r="J26" s="262"/>
      <c r="K26" s="260"/>
      <c r="M26" s="256"/>
      <c r="N26" s="258" t="s">
        <v>17</v>
      </c>
      <c r="O26" s="256" t="s">
        <v>141</v>
      </c>
      <c r="P26" s="271"/>
      <c r="Q26" s="273">
        <f>P26</f>
        <v>0</v>
      </c>
      <c r="R26" s="273"/>
      <c r="S26" s="273">
        <f>R26</f>
        <v>0</v>
      </c>
    </row>
    <row r="27" spans="1:19" ht="14.1" customHeight="1">
      <c r="A27" s="261" t="s">
        <v>263</v>
      </c>
      <c r="B27" s="263"/>
      <c r="C27" s="263"/>
      <c r="D27" s="263"/>
      <c r="E27" s="261"/>
      <c r="F27" s="263"/>
      <c r="G27" s="261"/>
      <c r="H27" s="263"/>
      <c r="I27" s="261"/>
      <c r="J27" s="263"/>
      <c r="K27" s="261"/>
      <c r="M27" s="181" t="s">
        <v>289</v>
      </c>
      <c r="N27" s="259" t="s">
        <v>119</v>
      </c>
      <c r="O27" s="256" t="s">
        <v>144</v>
      </c>
      <c r="P27" s="271">
        <v>7</v>
      </c>
      <c r="Q27" s="274"/>
      <c r="R27" s="274">
        <v>91</v>
      </c>
      <c r="S27" s="274"/>
    </row>
    <row r="28" spans="1:19" ht="14.1" customHeight="1">
      <c r="A28" s="83" t="s">
        <v>260</v>
      </c>
      <c r="M28" s="181" t="s">
        <v>291</v>
      </c>
      <c r="N28" s="685" t="s">
        <v>239</v>
      </c>
      <c r="O28" s="687"/>
      <c r="P28" s="271"/>
      <c r="Q28" s="274"/>
      <c r="R28" s="274"/>
      <c r="S28" s="274"/>
    </row>
    <row r="29" spans="1:19" ht="15.75" customHeight="1">
      <c r="M29" s="181" t="s">
        <v>147</v>
      </c>
      <c r="N29" s="685" t="s">
        <v>214</v>
      </c>
      <c r="O29" s="687"/>
      <c r="P29" s="271"/>
      <c r="Q29" s="274"/>
      <c r="R29" s="274"/>
      <c r="S29" s="274"/>
    </row>
    <row r="30" spans="1:19" ht="15.75" customHeight="1">
      <c r="M30" s="257"/>
      <c r="N30" s="685" t="s">
        <v>136</v>
      </c>
      <c r="O30" s="687"/>
      <c r="P30" s="271"/>
      <c r="Q30" s="274"/>
      <c r="R30" s="274"/>
      <c r="S30" s="274"/>
    </row>
    <row r="31" spans="1:19" ht="15.75" customHeight="1">
      <c r="P31" s="272">
        <f>SUM(P5:P30)</f>
        <v>3568</v>
      </c>
      <c r="Q31" s="272">
        <f>SUM(Q5:Q30)</f>
        <v>470</v>
      </c>
      <c r="R31" s="272">
        <f>SUM(R5:R30)</f>
        <v>18714587</v>
      </c>
      <c r="S31" s="272">
        <f>SUM(S5:S30)</f>
        <v>6597590</v>
      </c>
    </row>
  </sheetData>
  <mergeCells count="40">
    <mergeCell ref="N28:O28"/>
    <mergeCell ref="N29:O29"/>
    <mergeCell ref="N30:O30"/>
    <mergeCell ref="A2:C3"/>
    <mergeCell ref="A21:A25"/>
    <mergeCell ref="B23:C23"/>
    <mergeCell ref="N23:O23"/>
    <mergeCell ref="B24:C24"/>
    <mergeCell ref="N24:O24"/>
    <mergeCell ref="B25:C25"/>
    <mergeCell ref="N25:O25"/>
    <mergeCell ref="B18:C18"/>
    <mergeCell ref="N18:O18"/>
    <mergeCell ref="B19:C19"/>
    <mergeCell ref="N19:O19"/>
    <mergeCell ref="B20:C20"/>
    <mergeCell ref="N20:O20"/>
    <mergeCell ref="B13:C13"/>
    <mergeCell ref="N13:O13"/>
    <mergeCell ref="B14:C14"/>
    <mergeCell ref="N14:O14"/>
    <mergeCell ref="B15:C15"/>
    <mergeCell ref="N15:O15"/>
    <mergeCell ref="B8:C8"/>
    <mergeCell ref="N8:O8"/>
    <mergeCell ref="B9:C9"/>
    <mergeCell ref="N9:O9"/>
    <mergeCell ref="B10:C10"/>
    <mergeCell ref="N10:O10"/>
    <mergeCell ref="P3:Q3"/>
    <mergeCell ref="R3:S3"/>
    <mergeCell ref="A4:C4"/>
    <mergeCell ref="B7:C7"/>
    <mergeCell ref="N7:O7"/>
    <mergeCell ref="D2:G2"/>
    <mergeCell ref="H2:K2"/>
    <mergeCell ref="D3:E3"/>
    <mergeCell ref="F3:G3"/>
    <mergeCell ref="H3:I3"/>
    <mergeCell ref="J3:K3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scale="98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I80"/>
  <sheetViews>
    <sheetView showGridLines="0" view="pageBreakPreview" zoomScaleSheetLayoutView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ColWidth="8.625" defaultRowHeight="15.75" customHeight="1"/>
  <cols>
    <col min="1" max="1" width="18.375" style="1" customWidth="1"/>
    <col min="2" max="17" width="11.625" style="1" customWidth="1"/>
    <col min="18" max="16379" width="10.625" style="1" customWidth="1"/>
    <col min="16380" max="16384" width="8.625" style="1"/>
  </cols>
  <sheetData>
    <row r="1" spans="1:7" ht="20.100000000000001" customHeight="1">
      <c r="A1" s="190" t="s">
        <v>296</v>
      </c>
      <c r="B1" s="196"/>
      <c r="F1" s="303" t="s">
        <v>158</v>
      </c>
    </row>
    <row r="2" spans="1:7" ht="13.5">
      <c r="A2" s="704" t="s">
        <v>135</v>
      </c>
      <c r="B2" s="279" t="s">
        <v>157</v>
      </c>
      <c r="C2" s="702" t="s">
        <v>156</v>
      </c>
      <c r="D2" s="703"/>
      <c r="E2" s="299" t="s">
        <v>32</v>
      </c>
      <c r="F2" s="191" t="s">
        <v>155</v>
      </c>
    </row>
    <row r="3" spans="1:7" ht="45" customHeight="1">
      <c r="A3" s="705"/>
      <c r="B3" s="280" t="s">
        <v>240</v>
      </c>
      <c r="C3" s="280" t="s">
        <v>240</v>
      </c>
      <c r="D3" s="225" t="s">
        <v>154</v>
      </c>
      <c r="E3" s="280" t="s">
        <v>240</v>
      </c>
      <c r="F3" s="304" t="s">
        <v>240</v>
      </c>
    </row>
    <row r="4" spans="1:7" ht="15" customHeight="1">
      <c r="A4" s="220" t="s">
        <v>205</v>
      </c>
      <c r="B4" s="281">
        <v>1932200</v>
      </c>
      <c r="C4" s="281">
        <v>4258593</v>
      </c>
      <c r="D4" s="282">
        <v>209</v>
      </c>
      <c r="E4" s="300">
        <v>615480</v>
      </c>
      <c r="F4" s="282">
        <v>4611202</v>
      </c>
      <c r="G4" s="39"/>
    </row>
    <row r="5" spans="1:7" ht="15" customHeight="1">
      <c r="A5" s="220" t="s">
        <v>201</v>
      </c>
      <c r="B5" s="282">
        <v>2014506</v>
      </c>
      <c r="C5" s="282">
        <v>3830191</v>
      </c>
      <c r="D5" s="282">
        <v>188</v>
      </c>
      <c r="E5" s="300">
        <v>642743</v>
      </c>
      <c r="F5" s="282">
        <v>5832468</v>
      </c>
      <c r="G5" s="39"/>
    </row>
    <row r="6" spans="1:7" ht="15" customHeight="1">
      <c r="A6" s="220" t="s">
        <v>309</v>
      </c>
      <c r="B6" s="282">
        <v>1715553</v>
      </c>
      <c r="C6" s="282">
        <v>3484575</v>
      </c>
      <c r="D6" s="282">
        <v>47</v>
      </c>
      <c r="E6" s="300">
        <v>686045</v>
      </c>
      <c r="F6" s="282">
        <v>5677128</v>
      </c>
      <c r="G6" s="39"/>
    </row>
    <row r="7" spans="1:7" ht="15" customHeight="1">
      <c r="A7" s="220" t="s">
        <v>328</v>
      </c>
      <c r="B7" s="282">
        <v>1817257</v>
      </c>
      <c r="C7" s="282">
        <v>3485838</v>
      </c>
      <c r="D7" s="282">
        <v>55</v>
      </c>
      <c r="E7" s="300">
        <v>699121</v>
      </c>
      <c r="F7" s="282">
        <v>6139984</v>
      </c>
    </row>
    <row r="8" spans="1:7" ht="15" customHeight="1">
      <c r="A8" s="275" t="s">
        <v>338</v>
      </c>
      <c r="B8" s="283">
        <v>2051330</v>
      </c>
      <c r="C8" s="283">
        <v>3721689</v>
      </c>
      <c r="D8" s="283">
        <v>196</v>
      </c>
      <c r="E8" s="301">
        <v>593251</v>
      </c>
      <c r="F8" s="283">
        <v>6928785</v>
      </c>
      <c r="G8" s="39"/>
    </row>
    <row r="9" spans="1:7" s="189" customFormat="1" ht="15" customHeight="1">
      <c r="A9" s="220" t="s">
        <v>231</v>
      </c>
      <c r="B9" s="284"/>
      <c r="C9" s="284">
        <v>1246</v>
      </c>
      <c r="D9" s="284">
        <v>196</v>
      </c>
      <c r="E9" s="55">
        <v>121</v>
      </c>
      <c r="F9" s="284">
        <v>7859</v>
      </c>
    </row>
    <row r="10" spans="1:7" s="189" customFormat="1" ht="15" customHeight="1">
      <c r="A10" s="220" t="s">
        <v>100</v>
      </c>
      <c r="B10" s="284">
        <v>11139</v>
      </c>
      <c r="C10" s="284">
        <v>176238</v>
      </c>
      <c r="D10" s="284"/>
      <c r="E10" s="55">
        <v>36271</v>
      </c>
      <c r="F10" s="284">
        <v>606812</v>
      </c>
    </row>
    <row r="11" spans="1:7" s="189" customFormat="1" ht="15" customHeight="1">
      <c r="A11" s="220" t="s">
        <v>242</v>
      </c>
      <c r="B11" s="284">
        <v>485504</v>
      </c>
      <c r="C11" s="284">
        <v>610249</v>
      </c>
      <c r="D11" s="284"/>
      <c r="E11" s="55">
        <v>31452</v>
      </c>
      <c r="F11" s="284">
        <v>5660403</v>
      </c>
    </row>
    <row r="12" spans="1:7" s="189" customFormat="1" ht="15" customHeight="1">
      <c r="A12" s="220" t="s">
        <v>152</v>
      </c>
      <c r="B12" s="284">
        <v>52045</v>
      </c>
      <c r="C12" s="284">
        <v>11731</v>
      </c>
      <c r="D12" s="284"/>
      <c r="E12" s="55">
        <v>89411</v>
      </c>
      <c r="F12" s="284">
        <v>22238</v>
      </c>
    </row>
    <row r="13" spans="1:7" s="189" customFormat="1" ht="15" customHeight="1">
      <c r="A13" s="220" t="s">
        <v>244</v>
      </c>
      <c r="B13" s="284">
        <v>365754</v>
      </c>
      <c r="C13" s="284">
        <v>1884444</v>
      </c>
      <c r="D13" s="284"/>
      <c r="E13" s="55">
        <v>177501</v>
      </c>
      <c r="F13" s="284">
        <v>545150</v>
      </c>
    </row>
    <row r="14" spans="1:7" s="189" customFormat="1" ht="15" customHeight="1">
      <c r="A14" s="220" t="s">
        <v>245</v>
      </c>
      <c r="B14" s="284">
        <v>78173</v>
      </c>
      <c r="C14" s="284">
        <v>3095</v>
      </c>
      <c r="D14" s="284"/>
      <c r="E14" s="55">
        <v>122448</v>
      </c>
      <c r="F14" s="284">
        <v>4859</v>
      </c>
    </row>
    <row r="15" spans="1:7" s="189" customFormat="1" ht="15" customHeight="1">
      <c r="A15" s="220" t="s">
        <v>86</v>
      </c>
      <c r="B15" s="284">
        <v>10940</v>
      </c>
      <c r="C15" s="284">
        <v>756</v>
      </c>
      <c r="D15" s="284"/>
      <c r="E15" s="55">
        <v>31193</v>
      </c>
      <c r="F15" s="284">
        <v>45729</v>
      </c>
    </row>
    <row r="16" spans="1:7" s="189" customFormat="1" ht="15" customHeight="1">
      <c r="A16" s="220" t="s">
        <v>51</v>
      </c>
      <c r="B16" s="284">
        <v>13220</v>
      </c>
      <c r="C16" s="284">
        <v>46205</v>
      </c>
      <c r="D16" s="284"/>
      <c r="E16" s="55">
        <v>104854</v>
      </c>
      <c r="F16" s="284">
        <v>35735</v>
      </c>
    </row>
    <row r="17" spans="1:9" s="189" customFormat="1" ht="15" customHeight="1">
      <c r="A17" s="220" t="s">
        <v>79</v>
      </c>
      <c r="B17" s="284"/>
      <c r="C17" s="284"/>
      <c r="D17" s="284"/>
      <c r="E17" s="55"/>
      <c r="F17" s="284"/>
    </row>
    <row r="18" spans="1:9" s="189" customFormat="1" ht="15" customHeight="1">
      <c r="A18" s="223" t="s">
        <v>246</v>
      </c>
      <c r="B18" s="285">
        <v>1034555</v>
      </c>
      <c r="C18" s="285">
        <v>987725</v>
      </c>
      <c r="D18" s="285"/>
      <c r="E18" s="55"/>
      <c r="F18" s="285"/>
    </row>
    <row r="19" spans="1:9" ht="15" customHeight="1">
      <c r="A19" s="276" t="s">
        <v>151</v>
      </c>
      <c r="B19" s="200"/>
      <c r="C19" s="200"/>
      <c r="D19" s="200"/>
      <c r="E19" s="302"/>
      <c r="F19" s="302"/>
    </row>
    <row r="20" spans="1:9" ht="15" customHeight="1">
      <c r="A20" s="277" t="s">
        <v>247</v>
      </c>
      <c r="B20" s="216"/>
      <c r="C20" s="216"/>
      <c r="D20" s="216"/>
      <c r="E20" s="216"/>
      <c r="F20" s="39"/>
    </row>
    <row r="23" spans="1:9" ht="15.75" hidden="1" customHeight="1">
      <c r="B23" s="1" t="s">
        <v>164</v>
      </c>
      <c r="F23" s="1" t="s">
        <v>177</v>
      </c>
    </row>
    <row r="24" spans="1:9" ht="15.75" hidden="1" customHeight="1">
      <c r="A24" s="278" t="s">
        <v>309</v>
      </c>
      <c r="B24" s="225" t="s">
        <v>157</v>
      </c>
      <c r="C24" s="225" t="s">
        <v>156</v>
      </c>
      <c r="D24" s="225" t="s">
        <v>32</v>
      </c>
      <c r="E24" s="225" t="s">
        <v>155</v>
      </c>
      <c r="F24" s="225" t="s">
        <v>157</v>
      </c>
      <c r="G24" s="225" t="s">
        <v>156</v>
      </c>
      <c r="H24" s="225" t="s">
        <v>32</v>
      </c>
      <c r="I24" s="225" t="s">
        <v>155</v>
      </c>
    </row>
    <row r="25" spans="1:9" ht="15.75" hidden="1" customHeight="1">
      <c r="A25" s="220" t="s">
        <v>231</v>
      </c>
      <c r="B25" s="286"/>
      <c r="C25" s="294">
        <v>355</v>
      </c>
      <c r="D25" s="294">
        <v>244</v>
      </c>
      <c r="E25" s="294">
        <v>11431</v>
      </c>
      <c r="F25" s="286"/>
      <c r="G25" s="294">
        <v>996</v>
      </c>
      <c r="H25" s="294"/>
      <c r="I25" s="294"/>
    </row>
    <row r="26" spans="1:9" ht="15.75" hidden="1" customHeight="1">
      <c r="A26" s="220" t="s">
        <v>100</v>
      </c>
      <c r="B26" s="286">
        <v>1500</v>
      </c>
      <c r="C26" s="295">
        <v>76774</v>
      </c>
      <c r="D26" s="294">
        <v>8855</v>
      </c>
      <c r="E26" s="294">
        <v>520380</v>
      </c>
      <c r="F26" s="286"/>
      <c r="G26" s="295">
        <v>22785</v>
      </c>
      <c r="H26" s="294"/>
      <c r="I26" s="294">
        <v>18448</v>
      </c>
    </row>
    <row r="27" spans="1:9" ht="15.75" hidden="1" customHeight="1">
      <c r="A27" s="220" t="s">
        <v>242</v>
      </c>
      <c r="B27" s="287">
        <v>68921</v>
      </c>
      <c r="C27" s="294">
        <v>282901</v>
      </c>
      <c r="D27" s="294">
        <v>35594</v>
      </c>
      <c r="E27" s="294">
        <v>471220</v>
      </c>
      <c r="F27" s="287">
        <v>171737</v>
      </c>
      <c r="G27" s="294">
        <v>45617</v>
      </c>
      <c r="H27" s="294"/>
      <c r="I27" s="294"/>
    </row>
    <row r="28" spans="1:9" ht="15.75" hidden="1" customHeight="1">
      <c r="A28" s="220" t="s">
        <v>152</v>
      </c>
      <c r="B28" s="287">
        <v>54274</v>
      </c>
      <c r="C28" s="294">
        <v>12596</v>
      </c>
      <c r="D28" s="294">
        <v>108370</v>
      </c>
      <c r="E28" s="294">
        <v>17068</v>
      </c>
      <c r="F28" s="287">
        <v>32</v>
      </c>
      <c r="G28" s="294"/>
      <c r="H28" s="294"/>
      <c r="I28" s="294"/>
    </row>
    <row r="29" spans="1:9" ht="15.75" hidden="1" customHeight="1">
      <c r="A29" s="220" t="s">
        <v>244</v>
      </c>
      <c r="B29" s="287">
        <v>146549</v>
      </c>
      <c r="C29" s="294">
        <v>1818821</v>
      </c>
      <c r="D29" s="294">
        <v>81689</v>
      </c>
      <c r="E29" s="294">
        <v>66237</v>
      </c>
      <c r="F29" s="287"/>
      <c r="G29" s="294"/>
      <c r="H29" s="294"/>
      <c r="I29" s="294"/>
    </row>
    <row r="30" spans="1:9" ht="15.75" hidden="1" customHeight="1">
      <c r="A30" s="220" t="s">
        <v>245</v>
      </c>
      <c r="B30" s="287">
        <v>60434</v>
      </c>
      <c r="C30" s="294">
        <v>3239</v>
      </c>
      <c r="D30" s="294">
        <v>133751</v>
      </c>
      <c r="E30" s="294">
        <v>4959</v>
      </c>
      <c r="F30" s="287">
        <v>2903</v>
      </c>
      <c r="G30" s="294"/>
      <c r="H30" s="294"/>
      <c r="I30" s="294"/>
    </row>
    <row r="31" spans="1:9" ht="15.75" hidden="1" customHeight="1">
      <c r="A31" s="220" t="s">
        <v>86</v>
      </c>
      <c r="B31" s="287">
        <v>1980</v>
      </c>
      <c r="C31" s="296"/>
      <c r="D31" s="294">
        <v>27842</v>
      </c>
      <c r="E31" s="294">
        <v>97643</v>
      </c>
      <c r="F31" s="287">
        <v>12059</v>
      </c>
      <c r="G31" s="296"/>
      <c r="H31" s="294"/>
      <c r="I31" s="294"/>
    </row>
    <row r="32" spans="1:9" ht="15.75" hidden="1" customHeight="1">
      <c r="A32" s="220" t="s">
        <v>51</v>
      </c>
      <c r="B32" s="288"/>
      <c r="C32" s="294">
        <v>5137</v>
      </c>
      <c r="D32" s="294">
        <v>96934</v>
      </c>
      <c r="E32" s="294">
        <v>27923</v>
      </c>
      <c r="F32" s="288"/>
      <c r="G32" s="294">
        <v>24574</v>
      </c>
      <c r="H32" s="294"/>
      <c r="I32" s="294"/>
    </row>
    <row r="33" spans="1:9" ht="15.75" hidden="1" customHeight="1">
      <c r="A33" s="220" t="s">
        <v>79</v>
      </c>
      <c r="B33" s="286"/>
      <c r="C33" s="296"/>
      <c r="D33" s="296"/>
      <c r="E33" s="296"/>
      <c r="F33" s="286"/>
      <c r="G33" s="296"/>
      <c r="H33" s="296"/>
      <c r="I33" s="296"/>
    </row>
    <row r="34" spans="1:9" ht="15.75" hidden="1" customHeight="1">
      <c r="A34" s="223" t="s">
        <v>246</v>
      </c>
      <c r="B34" s="289">
        <v>986140</v>
      </c>
      <c r="C34" s="297">
        <v>987210</v>
      </c>
      <c r="D34" s="298"/>
      <c r="E34" s="298"/>
      <c r="F34" s="289"/>
      <c r="G34" s="297"/>
      <c r="H34" s="298"/>
      <c r="I34" s="298"/>
    </row>
    <row r="35" spans="1:9" ht="15.75" hidden="1" customHeight="1">
      <c r="A35" s="278" t="s">
        <v>297</v>
      </c>
      <c r="B35" s="290">
        <f t="shared" ref="B35:I35" si="0">SUM(B25:B34)</f>
        <v>1319798</v>
      </c>
      <c r="C35" s="290">
        <f t="shared" si="0"/>
        <v>3187033</v>
      </c>
      <c r="D35" s="290">
        <f t="shared" si="0"/>
        <v>493279</v>
      </c>
      <c r="E35" s="290">
        <f t="shared" si="0"/>
        <v>1216861</v>
      </c>
      <c r="F35" s="290">
        <f t="shared" si="0"/>
        <v>186731</v>
      </c>
      <c r="G35" s="290">
        <f t="shared" si="0"/>
        <v>93972</v>
      </c>
      <c r="H35" s="290">
        <f t="shared" si="0"/>
        <v>0</v>
      </c>
      <c r="I35" s="290">
        <f t="shared" si="0"/>
        <v>18448</v>
      </c>
    </row>
    <row r="36" spans="1:9" ht="15.75" hidden="1" customHeight="1"/>
    <row r="37" spans="1:9" ht="15.75" hidden="1" customHeight="1">
      <c r="B37" s="1" t="s">
        <v>212</v>
      </c>
      <c r="F37" s="1" t="s">
        <v>299</v>
      </c>
    </row>
    <row r="38" spans="1:9" ht="15.75" hidden="1" customHeight="1">
      <c r="A38" s="278" t="s">
        <v>309</v>
      </c>
      <c r="B38" s="225" t="s">
        <v>157</v>
      </c>
      <c r="C38" s="225" t="s">
        <v>156</v>
      </c>
      <c r="D38" s="225" t="s">
        <v>32</v>
      </c>
      <c r="E38" s="225" t="s">
        <v>155</v>
      </c>
      <c r="F38" s="225" t="s">
        <v>157</v>
      </c>
      <c r="G38" s="225" t="s">
        <v>156</v>
      </c>
      <c r="H38" s="225" t="s">
        <v>32</v>
      </c>
      <c r="I38" s="225" t="s">
        <v>155</v>
      </c>
    </row>
    <row r="39" spans="1:9" ht="15.75" hidden="1" customHeight="1">
      <c r="A39" s="220" t="s">
        <v>231</v>
      </c>
      <c r="B39" s="286"/>
      <c r="C39" s="294"/>
      <c r="D39" s="294"/>
      <c r="E39" s="294"/>
      <c r="F39" s="284">
        <f t="shared" ref="F39:I48" si="1">SUM(B25,F25,B39)</f>
        <v>0</v>
      </c>
      <c r="G39" s="284">
        <f t="shared" si="1"/>
        <v>1351</v>
      </c>
      <c r="H39" s="284">
        <f t="shared" si="1"/>
        <v>244</v>
      </c>
      <c r="I39" s="284">
        <f t="shared" si="1"/>
        <v>11431</v>
      </c>
    </row>
    <row r="40" spans="1:9" ht="15.75" hidden="1" customHeight="1">
      <c r="A40" s="220" t="s">
        <v>100</v>
      </c>
      <c r="B40" s="286">
        <v>1309</v>
      </c>
      <c r="C40" s="295"/>
      <c r="D40" s="294">
        <v>73576</v>
      </c>
      <c r="E40" s="294">
        <v>2198</v>
      </c>
      <c r="F40" s="284">
        <f t="shared" si="1"/>
        <v>2809</v>
      </c>
      <c r="G40" s="284">
        <f t="shared" si="1"/>
        <v>99559</v>
      </c>
      <c r="H40" s="284">
        <f t="shared" si="1"/>
        <v>82431</v>
      </c>
      <c r="I40" s="284">
        <f t="shared" si="1"/>
        <v>541026</v>
      </c>
    </row>
    <row r="41" spans="1:9" ht="15.75" hidden="1" customHeight="1">
      <c r="A41" s="220" t="s">
        <v>242</v>
      </c>
      <c r="B41" s="287">
        <v>28586</v>
      </c>
      <c r="C41" s="294">
        <v>196549</v>
      </c>
      <c r="D41" s="294"/>
      <c r="E41" s="294">
        <v>4439066</v>
      </c>
      <c r="F41" s="284">
        <f t="shared" si="1"/>
        <v>269244</v>
      </c>
      <c r="G41" s="284">
        <f t="shared" si="1"/>
        <v>525067</v>
      </c>
      <c r="H41" s="284">
        <f t="shared" si="1"/>
        <v>35594</v>
      </c>
      <c r="I41" s="284">
        <f t="shared" si="1"/>
        <v>4910286</v>
      </c>
    </row>
    <row r="42" spans="1:9" ht="15.75" hidden="1" customHeight="1">
      <c r="A42" s="220" t="s">
        <v>152</v>
      </c>
      <c r="B42" s="287"/>
      <c r="C42" s="294">
        <v>213</v>
      </c>
      <c r="D42" s="294"/>
      <c r="E42" s="294">
        <v>555</v>
      </c>
      <c r="F42" s="284">
        <f t="shared" si="1"/>
        <v>54306</v>
      </c>
      <c r="G42" s="284">
        <f t="shared" si="1"/>
        <v>12809</v>
      </c>
      <c r="H42" s="284">
        <f t="shared" si="1"/>
        <v>108370</v>
      </c>
      <c r="I42" s="284">
        <f t="shared" si="1"/>
        <v>17623</v>
      </c>
    </row>
    <row r="43" spans="1:9" ht="15.75" hidden="1" customHeight="1">
      <c r="A43" s="220" t="s">
        <v>244</v>
      </c>
      <c r="B43" s="287">
        <v>176532</v>
      </c>
      <c r="C43" s="294">
        <v>6808</v>
      </c>
      <c r="D43" s="294">
        <v>98160</v>
      </c>
      <c r="E43" s="294"/>
      <c r="F43" s="284">
        <f t="shared" si="1"/>
        <v>323081</v>
      </c>
      <c r="G43" s="284">
        <f t="shared" si="1"/>
        <v>1825629</v>
      </c>
      <c r="H43" s="284">
        <f t="shared" si="1"/>
        <v>179849</v>
      </c>
      <c r="I43" s="284">
        <f t="shared" si="1"/>
        <v>66237</v>
      </c>
    </row>
    <row r="44" spans="1:9" ht="15.75" hidden="1" customHeight="1">
      <c r="A44" s="220" t="s">
        <v>245</v>
      </c>
      <c r="B44" s="287">
        <v>2597</v>
      </c>
      <c r="C44" s="294"/>
      <c r="D44" s="294"/>
      <c r="E44" s="294"/>
      <c r="F44" s="284">
        <f t="shared" si="1"/>
        <v>65934</v>
      </c>
      <c r="G44" s="284">
        <f t="shared" si="1"/>
        <v>3239</v>
      </c>
      <c r="H44" s="284">
        <f t="shared" si="1"/>
        <v>133751</v>
      </c>
      <c r="I44" s="284">
        <f t="shared" si="1"/>
        <v>4959</v>
      </c>
    </row>
    <row r="45" spans="1:9" ht="15.75" hidden="1" customHeight="1">
      <c r="A45" s="220" t="s">
        <v>86</v>
      </c>
      <c r="B45" s="287"/>
      <c r="C45" s="296"/>
      <c r="D45" s="294"/>
      <c r="E45" s="294"/>
      <c r="F45" s="284">
        <f t="shared" si="1"/>
        <v>14039</v>
      </c>
      <c r="G45" s="284">
        <f t="shared" si="1"/>
        <v>0</v>
      </c>
      <c r="H45" s="284">
        <f t="shared" si="1"/>
        <v>27842</v>
      </c>
      <c r="I45" s="284">
        <f t="shared" si="1"/>
        <v>97643</v>
      </c>
    </row>
    <row r="46" spans="1:9" ht="15.75" hidden="1" customHeight="1">
      <c r="A46" s="220" t="s">
        <v>51</v>
      </c>
      <c r="B46" s="288"/>
      <c r="C46" s="294"/>
      <c r="D46" s="294">
        <v>21030</v>
      </c>
      <c r="E46" s="294"/>
      <c r="F46" s="284">
        <f t="shared" si="1"/>
        <v>0</v>
      </c>
      <c r="G46" s="284">
        <f t="shared" si="1"/>
        <v>29711</v>
      </c>
      <c r="H46" s="284">
        <f t="shared" si="1"/>
        <v>117964</v>
      </c>
      <c r="I46" s="284">
        <f t="shared" si="1"/>
        <v>27923</v>
      </c>
    </row>
    <row r="47" spans="1:9" ht="15.75" hidden="1" customHeight="1">
      <c r="A47" s="220" t="s">
        <v>79</v>
      </c>
      <c r="B47" s="286"/>
      <c r="C47" s="296"/>
      <c r="D47" s="296"/>
      <c r="E47" s="296"/>
      <c r="F47" s="284">
        <f t="shared" si="1"/>
        <v>0</v>
      </c>
      <c r="G47" s="284">
        <f t="shared" si="1"/>
        <v>0</v>
      </c>
      <c r="H47" s="284">
        <f t="shared" si="1"/>
        <v>0</v>
      </c>
      <c r="I47" s="284">
        <f t="shared" si="1"/>
        <v>0</v>
      </c>
    </row>
    <row r="48" spans="1:9" ht="15.75" hidden="1" customHeight="1">
      <c r="A48" s="223" t="s">
        <v>246</v>
      </c>
      <c r="B48" s="289"/>
      <c r="C48" s="297"/>
      <c r="D48" s="298"/>
      <c r="E48" s="298"/>
      <c r="F48" s="284">
        <f t="shared" si="1"/>
        <v>986140</v>
      </c>
      <c r="G48" s="284">
        <f t="shared" si="1"/>
        <v>987210</v>
      </c>
      <c r="H48" s="284">
        <f t="shared" si="1"/>
        <v>0</v>
      </c>
      <c r="I48" s="284">
        <f t="shared" si="1"/>
        <v>0</v>
      </c>
    </row>
    <row r="49" spans="1:9" ht="15.75" hidden="1" customHeight="1">
      <c r="A49" s="278" t="s">
        <v>297</v>
      </c>
      <c r="B49" s="290">
        <f t="shared" ref="B49:I49" si="2">SUM(B39:B48)</f>
        <v>209024</v>
      </c>
      <c r="C49" s="290">
        <f t="shared" si="2"/>
        <v>203570</v>
      </c>
      <c r="D49" s="290">
        <f t="shared" si="2"/>
        <v>192766</v>
      </c>
      <c r="E49" s="290">
        <f t="shared" si="2"/>
        <v>4441819</v>
      </c>
      <c r="F49" s="290">
        <f t="shared" si="2"/>
        <v>1715553</v>
      </c>
      <c r="G49" s="290">
        <f t="shared" si="2"/>
        <v>3484575</v>
      </c>
      <c r="H49" s="290">
        <f t="shared" si="2"/>
        <v>686045</v>
      </c>
      <c r="I49" s="290">
        <f t="shared" si="2"/>
        <v>5677128</v>
      </c>
    </row>
    <row r="50" spans="1:9" ht="15.75" hidden="1" customHeight="1"/>
    <row r="51" spans="1:9" ht="15.75" hidden="1" customHeight="1">
      <c r="B51" s="1" t="s">
        <v>139</v>
      </c>
      <c r="F51" s="1" t="s">
        <v>259</v>
      </c>
    </row>
    <row r="52" spans="1:9" ht="15.75" hidden="1" customHeight="1">
      <c r="A52" s="278" t="s">
        <v>309</v>
      </c>
      <c r="B52" s="225" t="s">
        <v>157</v>
      </c>
      <c r="C52" s="225" t="s">
        <v>156</v>
      </c>
      <c r="D52" s="225" t="s">
        <v>32</v>
      </c>
      <c r="E52" s="225" t="s">
        <v>155</v>
      </c>
      <c r="F52" s="225" t="s">
        <v>157</v>
      </c>
      <c r="G52" s="225" t="s">
        <v>156</v>
      </c>
      <c r="H52" s="225" t="s">
        <v>32</v>
      </c>
      <c r="I52" s="225" t="s">
        <v>155</v>
      </c>
    </row>
    <row r="53" spans="1:9" ht="15.75" hidden="1" customHeight="1">
      <c r="A53" s="220" t="s">
        <v>231</v>
      </c>
      <c r="B53" s="286"/>
      <c r="C53" s="294"/>
      <c r="D53" s="294"/>
      <c r="E53" s="294"/>
      <c r="F53" s="286"/>
      <c r="G53" s="294"/>
      <c r="H53" s="294"/>
      <c r="I53" s="294"/>
    </row>
    <row r="54" spans="1:9" ht="15.75" hidden="1" customHeight="1">
      <c r="A54" s="220" t="s">
        <v>100</v>
      </c>
      <c r="B54" s="286"/>
      <c r="C54" s="295">
        <v>47</v>
      </c>
      <c r="D54" s="294"/>
      <c r="E54" s="294"/>
      <c r="F54" s="286"/>
      <c r="G54" s="295"/>
      <c r="H54" s="294"/>
      <c r="I54" s="294"/>
    </row>
    <row r="55" spans="1:9" ht="15.75" hidden="1" customHeight="1">
      <c r="A55" s="220" t="s">
        <v>242</v>
      </c>
      <c r="B55" s="287"/>
      <c r="C55" s="294"/>
      <c r="D55" s="294"/>
      <c r="E55" s="294"/>
      <c r="F55" s="287"/>
      <c r="G55" s="294"/>
      <c r="H55" s="294"/>
      <c r="I55" s="294"/>
    </row>
    <row r="56" spans="1:9" ht="15.75" hidden="1" customHeight="1">
      <c r="A56" s="220" t="s">
        <v>152</v>
      </c>
      <c r="B56" s="287"/>
      <c r="C56" s="294"/>
      <c r="D56" s="294"/>
      <c r="E56" s="294"/>
      <c r="F56" s="287"/>
      <c r="G56" s="294"/>
      <c r="H56" s="294"/>
      <c r="I56" s="294"/>
    </row>
    <row r="57" spans="1:9" ht="15.75" hidden="1" customHeight="1">
      <c r="A57" s="220" t="s">
        <v>244</v>
      </c>
      <c r="B57" s="287"/>
      <c r="C57" s="294"/>
      <c r="D57" s="294"/>
      <c r="E57" s="294"/>
      <c r="F57" s="287"/>
      <c r="G57" s="294"/>
      <c r="H57" s="294"/>
      <c r="I57" s="294"/>
    </row>
    <row r="58" spans="1:9" ht="15.75" hidden="1" customHeight="1">
      <c r="A58" s="220" t="s">
        <v>245</v>
      </c>
      <c r="B58" s="287"/>
      <c r="C58" s="294"/>
      <c r="D58" s="294"/>
      <c r="E58" s="294"/>
      <c r="F58" s="287"/>
      <c r="G58" s="294"/>
      <c r="H58" s="294"/>
      <c r="I58" s="294"/>
    </row>
    <row r="59" spans="1:9" ht="15.75" hidden="1" customHeight="1">
      <c r="A59" s="220" t="s">
        <v>86</v>
      </c>
      <c r="B59" s="287"/>
      <c r="C59" s="296"/>
      <c r="D59" s="294"/>
      <c r="E59" s="294"/>
      <c r="F59" s="287"/>
      <c r="G59" s="296"/>
      <c r="H59" s="294"/>
      <c r="I59" s="294"/>
    </row>
    <row r="60" spans="1:9" ht="15.75" hidden="1" customHeight="1">
      <c r="A60" s="220" t="s">
        <v>51</v>
      </c>
      <c r="B60" s="288"/>
      <c r="C60" s="294"/>
      <c r="D60" s="294"/>
      <c r="E60" s="294"/>
      <c r="F60" s="288"/>
      <c r="G60" s="294"/>
      <c r="H60" s="294"/>
      <c r="I60" s="294"/>
    </row>
    <row r="61" spans="1:9" ht="15.75" hidden="1" customHeight="1">
      <c r="A61" s="220" t="s">
        <v>79</v>
      </c>
      <c r="B61" s="286"/>
      <c r="C61" s="296"/>
      <c r="D61" s="296"/>
      <c r="E61" s="296"/>
      <c r="F61" s="286"/>
      <c r="G61" s="296"/>
      <c r="H61" s="296"/>
      <c r="I61" s="296"/>
    </row>
    <row r="62" spans="1:9" ht="15.75" hidden="1" customHeight="1">
      <c r="A62" s="223" t="s">
        <v>246</v>
      </c>
      <c r="B62" s="289"/>
      <c r="C62" s="297"/>
      <c r="D62" s="298"/>
      <c r="E62" s="298"/>
      <c r="F62" s="289"/>
      <c r="G62" s="297"/>
      <c r="H62" s="298"/>
      <c r="I62" s="298"/>
    </row>
    <row r="63" spans="1:9" ht="15.75" hidden="1" customHeight="1">
      <c r="A63" s="278" t="s">
        <v>297</v>
      </c>
      <c r="B63" s="290">
        <f t="shared" ref="B63:I63" si="3">SUM(B53:B62)</f>
        <v>0</v>
      </c>
      <c r="C63" s="290">
        <f t="shared" si="3"/>
        <v>47</v>
      </c>
      <c r="D63" s="290">
        <f t="shared" si="3"/>
        <v>0</v>
      </c>
      <c r="E63" s="290">
        <f t="shared" si="3"/>
        <v>0</v>
      </c>
      <c r="F63" s="290">
        <f t="shared" si="3"/>
        <v>0</v>
      </c>
      <c r="G63" s="290">
        <f t="shared" si="3"/>
        <v>0</v>
      </c>
      <c r="H63" s="290">
        <f t="shared" si="3"/>
        <v>0</v>
      </c>
      <c r="I63" s="290">
        <f t="shared" si="3"/>
        <v>0</v>
      </c>
    </row>
    <row r="64" spans="1:9" ht="15.75" hidden="1" customHeight="1"/>
    <row r="65" spans="1:5" ht="15.75" hidden="1" customHeight="1">
      <c r="B65" s="1" t="s">
        <v>198</v>
      </c>
    </row>
    <row r="66" spans="1:5" ht="15.75" hidden="1" customHeight="1">
      <c r="A66" s="278" t="s">
        <v>292</v>
      </c>
      <c r="B66" s="225" t="s">
        <v>157</v>
      </c>
      <c r="C66" s="225" t="s">
        <v>156</v>
      </c>
      <c r="D66" s="225" t="s">
        <v>32</v>
      </c>
      <c r="E66" s="225" t="s">
        <v>155</v>
      </c>
    </row>
    <row r="67" spans="1:5" ht="15.75" hidden="1" customHeight="1">
      <c r="A67" s="220" t="s">
        <v>231</v>
      </c>
      <c r="B67" s="55">
        <f t="shared" ref="B67:E76" si="4">SUM(B53,F53)</f>
        <v>0</v>
      </c>
      <c r="C67" s="284">
        <f t="shared" si="4"/>
        <v>0</v>
      </c>
      <c r="D67" s="284">
        <f t="shared" si="4"/>
        <v>0</v>
      </c>
      <c r="E67" s="284">
        <f t="shared" si="4"/>
        <v>0</v>
      </c>
    </row>
    <row r="68" spans="1:5" ht="15.75" hidden="1" customHeight="1">
      <c r="A68" s="220" t="s">
        <v>100</v>
      </c>
      <c r="B68" s="55">
        <f t="shared" si="4"/>
        <v>0</v>
      </c>
      <c r="C68" s="284">
        <f t="shared" si="4"/>
        <v>47</v>
      </c>
      <c r="D68" s="284">
        <f t="shared" si="4"/>
        <v>0</v>
      </c>
      <c r="E68" s="284">
        <f t="shared" si="4"/>
        <v>0</v>
      </c>
    </row>
    <row r="69" spans="1:5" ht="15.75" hidden="1" customHeight="1">
      <c r="A69" s="220" t="s">
        <v>242</v>
      </c>
      <c r="B69" s="291">
        <f t="shared" si="4"/>
        <v>0</v>
      </c>
      <c r="C69" s="284">
        <f t="shared" si="4"/>
        <v>0</v>
      </c>
      <c r="D69" s="284">
        <f t="shared" si="4"/>
        <v>0</v>
      </c>
      <c r="E69" s="284">
        <f t="shared" si="4"/>
        <v>0</v>
      </c>
    </row>
    <row r="70" spans="1:5" ht="15.75" hidden="1" customHeight="1">
      <c r="A70" s="220" t="s">
        <v>152</v>
      </c>
      <c r="B70" s="291">
        <f t="shared" si="4"/>
        <v>0</v>
      </c>
      <c r="C70" s="284">
        <f t="shared" si="4"/>
        <v>0</v>
      </c>
      <c r="D70" s="284">
        <f t="shared" si="4"/>
        <v>0</v>
      </c>
      <c r="E70" s="284">
        <f t="shared" si="4"/>
        <v>0</v>
      </c>
    </row>
    <row r="71" spans="1:5" ht="15.75" hidden="1" customHeight="1">
      <c r="A71" s="220" t="s">
        <v>244</v>
      </c>
      <c r="B71" s="291">
        <f t="shared" si="4"/>
        <v>0</v>
      </c>
      <c r="C71" s="284">
        <f t="shared" si="4"/>
        <v>0</v>
      </c>
      <c r="D71" s="284">
        <f t="shared" si="4"/>
        <v>0</v>
      </c>
      <c r="E71" s="284">
        <f t="shared" si="4"/>
        <v>0</v>
      </c>
    </row>
    <row r="72" spans="1:5" ht="15.75" hidden="1" customHeight="1">
      <c r="A72" s="220" t="s">
        <v>245</v>
      </c>
      <c r="B72" s="291">
        <f t="shared" si="4"/>
        <v>0</v>
      </c>
      <c r="C72" s="284">
        <f t="shared" si="4"/>
        <v>0</v>
      </c>
      <c r="D72" s="284">
        <f t="shared" si="4"/>
        <v>0</v>
      </c>
      <c r="E72" s="284">
        <f t="shared" si="4"/>
        <v>0</v>
      </c>
    </row>
    <row r="73" spans="1:5" ht="15.75" hidden="1" customHeight="1">
      <c r="A73" s="220" t="s">
        <v>86</v>
      </c>
      <c r="B73" s="291">
        <f t="shared" si="4"/>
        <v>0</v>
      </c>
      <c r="C73" s="284">
        <f t="shared" si="4"/>
        <v>0</v>
      </c>
      <c r="D73" s="284">
        <f t="shared" si="4"/>
        <v>0</v>
      </c>
      <c r="E73" s="284">
        <f t="shared" si="4"/>
        <v>0</v>
      </c>
    </row>
    <row r="74" spans="1:5" ht="15.75" hidden="1" customHeight="1">
      <c r="A74" s="220" t="s">
        <v>51</v>
      </c>
      <c r="B74" s="291">
        <f t="shared" si="4"/>
        <v>0</v>
      </c>
      <c r="C74" s="284">
        <f t="shared" si="4"/>
        <v>0</v>
      </c>
      <c r="D74" s="284">
        <f t="shared" si="4"/>
        <v>0</v>
      </c>
      <c r="E74" s="284">
        <f t="shared" si="4"/>
        <v>0</v>
      </c>
    </row>
    <row r="75" spans="1:5" ht="15.75" hidden="1" customHeight="1">
      <c r="A75" s="220" t="s">
        <v>79</v>
      </c>
      <c r="B75" s="55">
        <f t="shared" si="4"/>
        <v>0</v>
      </c>
      <c r="C75" s="284">
        <f t="shared" si="4"/>
        <v>0</v>
      </c>
      <c r="D75" s="284">
        <f t="shared" si="4"/>
        <v>0</v>
      </c>
      <c r="E75" s="284">
        <f t="shared" si="4"/>
        <v>0</v>
      </c>
    </row>
    <row r="76" spans="1:5" ht="15.75" hidden="1" customHeight="1">
      <c r="A76" s="223" t="s">
        <v>246</v>
      </c>
      <c r="B76" s="292">
        <f t="shared" si="4"/>
        <v>0</v>
      </c>
      <c r="C76" s="285">
        <f t="shared" si="4"/>
        <v>0</v>
      </c>
      <c r="D76" s="285">
        <f t="shared" si="4"/>
        <v>0</v>
      </c>
      <c r="E76" s="285">
        <f t="shared" si="4"/>
        <v>0</v>
      </c>
    </row>
    <row r="77" spans="1:5" ht="15.75" hidden="1" customHeight="1">
      <c r="A77" s="278" t="s">
        <v>297</v>
      </c>
      <c r="B77" s="293">
        <f>SUM(B67:B76)</f>
        <v>0</v>
      </c>
      <c r="C77" s="293">
        <f>SUM(C67:C76)</f>
        <v>47</v>
      </c>
      <c r="D77" s="293">
        <f>SUM(D67:D76)</f>
        <v>0</v>
      </c>
      <c r="E77" s="293">
        <f>SUM(E67:E76)</f>
        <v>0</v>
      </c>
    </row>
    <row r="78" spans="1:5" ht="15.75" hidden="1" customHeight="1"/>
    <row r="79" spans="1:5" ht="15.75" hidden="1" customHeight="1"/>
    <row r="80" spans="1:5" ht="15.75" hidden="1" customHeight="1"/>
  </sheetData>
  <mergeCells count="2">
    <mergeCell ref="C2:D2"/>
    <mergeCell ref="A2:A3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scale="78" fitToHeight="2" orientation="portrait" r:id="rId1"/>
  <headerFooter scaleWithDoc="0" alignWithMargins="0"/>
  <rowBreaks count="1" manualBreakCount="1">
    <brk id="2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A1:D8"/>
  <sheetViews>
    <sheetView showGridLines="0" view="pageBreakPreview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2.5" defaultRowHeight="15.75" customHeight="1"/>
  <cols>
    <col min="1" max="1" width="10.625" style="1" customWidth="1"/>
    <col min="2" max="4" width="7.625" style="1" customWidth="1"/>
    <col min="5" max="16384" width="12.5" style="1"/>
  </cols>
  <sheetData>
    <row r="1" spans="1:4" ht="20.100000000000001" customHeight="1">
      <c r="A1" s="190" t="s">
        <v>187</v>
      </c>
      <c r="B1" s="196"/>
      <c r="C1" s="196"/>
      <c r="D1" s="303" t="s">
        <v>219</v>
      </c>
    </row>
    <row r="2" spans="1:4" ht="30" customHeight="1">
      <c r="A2" s="305" t="s">
        <v>233</v>
      </c>
      <c r="B2" s="305" t="s">
        <v>159</v>
      </c>
      <c r="C2" s="308" t="s">
        <v>163</v>
      </c>
      <c r="D2" s="308" t="s">
        <v>202</v>
      </c>
    </row>
    <row r="3" spans="1:4" s="39" customFormat="1" ht="15" customHeight="1">
      <c r="A3" s="220" t="s">
        <v>290</v>
      </c>
      <c r="B3" s="306">
        <v>398</v>
      </c>
      <c r="C3" s="309">
        <v>273</v>
      </c>
      <c r="D3" s="309">
        <v>124</v>
      </c>
    </row>
    <row r="4" spans="1:4" s="39" customFormat="1" ht="15" customHeight="1">
      <c r="A4" s="220" t="s">
        <v>252</v>
      </c>
      <c r="B4" s="306">
        <v>392</v>
      </c>
      <c r="C4" s="309">
        <v>273</v>
      </c>
      <c r="D4" s="309">
        <v>119</v>
      </c>
    </row>
    <row r="5" spans="1:4" s="39" customFormat="1" ht="15" customHeight="1">
      <c r="A5" s="220" t="s">
        <v>305</v>
      </c>
      <c r="B5" s="306">
        <v>390</v>
      </c>
      <c r="C5" s="309">
        <v>273</v>
      </c>
      <c r="D5" s="309">
        <v>117</v>
      </c>
    </row>
    <row r="6" spans="1:4" ht="15" customHeight="1">
      <c r="A6" s="220" t="s">
        <v>313</v>
      </c>
      <c r="B6" s="306">
        <v>384</v>
      </c>
      <c r="C6" s="309">
        <v>273</v>
      </c>
      <c r="D6" s="309">
        <v>111</v>
      </c>
    </row>
    <row r="7" spans="1:4" s="39" customFormat="1" ht="15" customHeight="1">
      <c r="A7" s="220" t="s">
        <v>339</v>
      </c>
      <c r="B7" s="307">
        <v>383</v>
      </c>
      <c r="C7" s="310">
        <v>273</v>
      </c>
      <c r="D7" s="310">
        <v>110</v>
      </c>
    </row>
    <row r="8" spans="1:4" s="39" customFormat="1" ht="30" customHeight="1">
      <c r="A8" s="706" t="s">
        <v>185</v>
      </c>
      <c r="B8" s="706"/>
      <c r="C8" s="706"/>
      <c r="D8" s="706"/>
    </row>
  </sheetData>
  <mergeCells count="1">
    <mergeCell ref="A8:D8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D9"/>
  <sheetViews>
    <sheetView showGridLines="0" view="pageBreakPreview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2.625" defaultRowHeight="15.75" customHeight="1"/>
  <cols>
    <col min="1" max="1" width="10.625" style="1" customWidth="1"/>
    <col min="2" max="2" width="10.25" style="1" customWidth="1"/>
    <col min="3" max="3" width="10.125" style="1" customWidth="1"/>
    <col min="4" max="4" width="11.625" style="1" customWidth="1"/>
    <col min="5" max="16384" width="12.625" style="1"/>
  </cols>
  <sheetData>
    <row r="1" spans="1:4" ht="20.100000000000001" customHeight="1">
      <c r="A1" s="190" t="s">
        <v>188</v>
      </c>
      <c r="B1" s="196"/>
      <c r="C1" s="196"/>
      <c r="D1" s="318" t="s">
        <v>182</v>
      </c>
    </row>
    <row r="2" spans="1:4" ht="30" customHeight="1">
      <c r="A2" s="305" t="s">
        <v>179</v>
      </c>
      <c r="B2" s="225" t="s">
        <v>183</v>
      </c>
      <c r="C2" s="225" t="s">
        <v>133</v>
      </c>
      <c r="D2" s="238" t="s">
        <v>184</v>
      </c>
    </row>
    <row r="3" spans="1:4" ht="15" customHeight="1">
      <c r="A3" s="220" t="s">
        <v>19</v>
      </c>
      <c r="B3" s="313">
        <v>199855</v>
      </c>
      <c r="C3" s="313">
        <v>19905</v>
      </c>
      <c r="D3" s="319">
        <v>923138</v>
      </c>
    </row>
    <row r="4" spans="1:4" ht="15" customHeight="1">
      <c r="A4" s="220" t="s">
        <v>22</v>
      </c>
      <c r="B4" s="314">
        <v>188956</v>
      </c>
      <c r="C4" s="226">
        <v>18391</v>
      </c>
      <c r="D4" s="23">
        <v>918106</v>
      </c>
    </row>
    <row r="5" spans="1:4" ht="15" customHeight="1">
      <c r="A5" s="220" t="s">
        <v>293</v>
      </c>
      <c r="B5" s="314">
        <v>176344</v>
      </c>
      <c r="C5" s="226">
        <v>16988</v>
      </c>
      <c r="D5" s="23">
        <v>899429</v>
      </c>
    </row>
    <row r="6" spans="1:4" ht="15" customHeight="1">
      <c r="A6" s="311" t="s">
        <v>295</v>
      </c>
      <c r="B6" s="314">
        <v>167366</v>
      </c>
      <c r="C6" s="314">
        <v>16012</v>
      </c>
      <c r="D6" s="319">
        <v>908889</v>
      </c>
    </row>
    <row r="7" spans="1:4" ht="15" customHeight="1">
      <c r="A7" s="223" t="s">
        <v>312</v>
      </c>
      <c r="B7" s="315">
        <v>157805</v>
      </c>
      <c r="C7" s="315">
        <v>14697</v>
      </c>
      <c r="D7" s="320">
        <v>913914</v>
      </c>
    </row>
    <row r="8" spans="1:4" ht="15" customHeight="1">
      <c r="A8" s="312" t="s">
        <v>262</v>
      </c>
      <c r="B8" s="316"/>
      <c r="C8" s="316"/>
      <c r="D8" s="316"/>
    </row>
    <row r="9" spans="1:4" ht="15" customHeight="1">
      <c r="A9" s="252" t="s">
        <v>21</v>
      </c>
      <c r="B9" s="317"/>
      <c r="C9" s="317"/>
      <c r="D9" s="317"/>
    </row>
  </sheetData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  <pageSetUpPr fitToPage="1"/>
  </sheetPr>
  <dimension ref="A1:H14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10.625" defaultRowHeight="15.75" customHeight="1"/>
  <cols>
    <col min="1" max="1" width="8.625" style="1" customWidth="1"/>
    <col min="2" max="2" width="18.625" style="1" customWidth="1"/>
    <col min="3" max="7" width="11.625" style="1" customWidth="1"/>
    <col min="8" max="8" width="42.25" style="1" customWidth="1"/>
    <col min="9" max="9" width="13" style="1" bestFit="1" customWidth="1"/>
    <col min="10" max="16384" width="10.625" style="1"/>
  </cols>
  <sheetData>
    <row r="1" spans="1:8" ht="20.100000000000001" customHeight="1">
      <c r="A1" s="30" t="s">
        <v>189</v>
      </c>
      <c r="B1" s="30"/>
      <c r="G1" s="21" t="s">
        <v>29</v>
      </c>
      <c r="H1" s="39"/>
    </row>
    <row r="2" spans="1:8" ht="15" customHeight="1">
      <c r="A2" s="626" t="s">
        <v>256</v>
      </c>
      <c r="B2" s="627"/>
      <c r="C2" s="324" t="s">
        <v>186</v>
      </c>
      <c r="D2" s="324" t="s">
        <v>340</v>
      </c>
      <c r="E2" s="324" t="s">
        <v>333</v>
      </c>
      <c r="F2" s="324" t="s">
        <v>208</v>
      </c>
      <c r="G2" s="331" t="s">
        <v>341</v>
      </c>
    </row>
    <row r="3" spans="1:8" ht="15" customHeight="1">
      <c r="A3" s="693" t="s">
        <v>166</v>
      </c>
      <c r="B3" s="321" t="s">
        <v>248</v>
      </c>
      <c r="C3" s="325">
        <v>520901</v>
      </c>
      <c r="D3" s="329">
        <v>537179</v>
      </c>
      <c r="E3" s="325">
        <v>557155</v>
      </c>
      <c r="F3" s="325">
        <v>555016</v>
      </c>
      <c r="G3" s="332">
        <v>547618</v>
      </c>
    </row>
    <row r="4" spans="1:8" ht="15" customHeight="1">
      <c r="A4" s="707"/>
      <c r="B4" s="322" t="s">
        <v>249</v>
      </c>
      <c r="C4" s="326">
        <v>425775</v>
      </c>
      <c r="D4" s="326">
        <v>425547</v>
      </c>
      <c r="E4" s="326">
        <v>425698</v>
      </c>
      <c r="F4" s="326">
        <v>425716</v>
      </c>
      <c r="G4" s="333">
        <v>425607</v>
      </c>
    </row>
    <row r="5" spans="1:8" ht="15" customHeight="1">
      <c r="A5" s="694"/>
      <c r="B5" s="323" t="s">
        <v>251</v>
      </c>
      <c r="C5" s="327">
        <v>122.33999999999999</v>
      </c>
      <c r="D5" s="327">
        <v>126.23259005468257</v>
      </c>
      <c r="E5" s="327">
        <v>130.9</v>
      </c>
      <c r="F5" s="327">
        <v>130.37236091666745</v>
      </c>
      <c r="G5" s="334">
        <f>G3/G4*100</f>
        <v>128.66752661492879</v>
      </c>
    </row>
    <row r="6" spans="1:8" ht="15" customHeight="1">
      <c r="A6" s="240" t="s">
        <v>258</v>
      </c>
      <c r="B6" s="323" t="s">
        <v>251</v>
      </c>
      <c r="C6" s="328">
        <v>181.95</v>
      </c>
      <c r="D6" s="328">
        <v>190.29176480124036</v>
      </c>
      <c r="E6" s="328">
        <v>197.9</v>
      </c>
      <c r="F6" s="328">
        <v>206.72710400994362</v>
      </c>
      <c r="G6" s="335">
        <f>128976675/60266318*100</f>
        <v>214.01120771970835</v>
      </c>
    </row>
    <row r="7" spans="1:8" ht="15" customHeight="1">
      <c r="A7" s="252" t="s">
        <v>64</v>
      </c>
      <c r="D7" s="330"/>
    </row>
    <row r="8" spans="1:8" ht="15" customHeight="1">
      <c r="A8" s="252" t="s">
        <v>6</v>
      </c>
      <c r="B8" s="18"/>
    </row>
    <row r="9" spans="1:8" ht="15" customHeight="1">
      <c r="A9" s="252" t="s">
        <v>330</v>
      </c>
    </row>
    <row r="10" spans="1:8" ht="15" customHeight="1">
      <c r="A10" s="252" t="s">
        <v>331</v>
      </c>
    </row>
    <row r="11" spans="1:8" ht="15" customHeight="1">
      <c r="A11" s="252" t="s">
        <v>332</v>
      </c>
    </row>
    <row r="12" spans="1:8" ht="15" customHeight="1">
      <c r="A12" s="252" t="s">
        <v>2</v>
      </c>
    </row>
    <row r="13" spans="1:8" ht="15" customHeight="1">
      <c r="A13" s="252" t="s">
        <v>73</v>
      </c>
    </row>
    <row r="14" spans="1:8" ht="13.5">
      <c r="B14" s="18"/>
    </row>
  </sheetData>
  <mergeCells count="2">
    <mergeCell ref="A2:B2"/>
    <mergeCell ref="A3:A5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F92E1"/>
    <pageSetUpPr fitToPage="1"/>
  </sheetPr>
  <dimension ref="A1:I54"/>
  <sheetViews>
    <sheetView showGridLines="0" topLeftCell="A8" zoomScaleSheetLayoutView="100" workbookViewId="0">
      <selection sqref="A1:I30"/>
    </sheetView>
  </sheetViews>
  <sheetFormatPr defaultRowHeight="20.100000000000001" customHeight="1"/>
  <cols>
    <col min="1" max="2" width="3.625" style="336" customWidth="1"/>
    <col min="3" max="3" width="12.625" style="336" customWidth="1"/>
    <col min="4" max="4" width="6.625" style="336" customWidth="1"/>
    <col min="5" max="9" width="11.625" style="336" customWidth="1"/>
    <col min="10" max="10" width="9" style="336" customWidth="1"/>
    <col min="11" max="16384" width="9" style="336"/>
  </cols>
  <sheetData>
    <row r="1" spans="1:9" ht="20.100000000000001" customHeight="1">
      <c r="A1" s="337" t="s">
        <v>167</v>
      </c>
      <c r="B1" s="337"/>
      <c r="C1" s="344"/>
      <c r="D1" s="344"/>
      <c r="G1" s="354"/>
      <c r="I1" s="356" t="s">
        <v>194</v>
      </c>
    </row>
    <row r="2" spans="1:9" ht="27" customHeight="1">
      <c r="A2" s="708" t="s">
        <v>271</v>
      </c>
      <c r="B2" s="709"/>
      <c r="C2" s="710" t="s">
        <v>105</v>
      </c>
      <c r="D2" s="711"/>
      <c r="E2" s="347" t="s">
        <v>78</v>
      </c>
      <c r="F2" s="347" t="s">
        <v>290</v>
      </c>
      <c r="G2" s="347" t="s">
        <v>293</v>
      </c>
      <c r="H2" s="347" t="s">
        <v>295</v>
      </c>
      <c r="I2" s="357" t="s">
        <v>312</v>
      </c>
    </row>
    <row r="3" spans="1:9" ht="27" customHeight="1">
      <c r="A3" s="737" t="s">
        <v>286</v>
      </c>
      <c r="B3" s="730" t="s">
        <v>161</v>
      </c>
      <c r="C3" s="712" t="s">
        <v>272</v>
      </c>
      <c r="D3" s="713"/>
      <c r="E3" s="348">
        <v>20683</v>
      </c>
      <c r="F3" s="348">
        <v>20672</v>
      </c>
      <c r="G3" s="348">
        <v>20612</v>
      </c>
      <c r="H3" s="348">
        <v>20516</v>
      </c>
      <c r="I3" s="358">
        <v>20541</v>
      </c>
    </row>
    <row r="4" spans="1:9" ht="27" customHeight="1">
      <c r="A4" s="738"/>
      <c r="B4" s="731"/>
      <c r="C4" s="714" t="s">
        <v>160</v>
      </c>
      <c r="D4" s="715"/>
      <c r="E4" s="349">
        <v>29913</v>
      </c>
      <c r="F4" s="349">
        <v>29731</v>
      </c>
      <c r="G4" s="349">
        <v>29357</v>
      </c>
      <c r="H4" s="349">
        <v>29072</v>
      </c>
      <c r="I4" s="359">
        <v>29042</v>
      </c>
    </row>
    <row r="5" spans="1:9" ht="27" customHeight="1">
      <c r="A5" s="738"/>
      <c r="B5" s="731"/>
      <c r="C5" s="716" t="s">
        <v>5</v>
      </c>
      <c r="D5" s="717"/>
      <c r="E5" s="349">
        <v>632</v>
      </c>
      <c r="F5" s="349">
        <v>637</v>
      </c>
      <c r="G5" s="349">
        <v>615</v>
      </c>
      <c r="H5" s="349">
        <v>609</v>
      </c>
      <c r="I5" s="359">
        <v>598</v>
      </c>
    </row>
    <row r="6" spans="1:9" ht="27" customHeight="1">
      <c r="A6" s="738"/>
      <c r="B6" s="732"/>
      <c r="C6" s="718" t="s">
        <v>273</v>
      </c>
      <c r="D6" s="718"/>
      <c r="E6" s="350">
        <v>51228</v>
      </c>
      <c r="F6" s="350">
        <v>51040</v>
      </c>
      <c r="G6" s="350">
        <v>50584</v>
      </c>
      <c r="H6" s="350">
        <f>SUM(H3:H5)</f>
        <v>50197</v>
      </c>
      <c r="I6" s="360">
        <f>SUM(I3:I5)</f>
        <v>50181</v>
      </c>
    </row>
    <row r="7" spans="1:9" ht="27" customHeight="1">
      <c r="A7" s="738"/>
      <c r="B7" s="730" t="s">
        <v>274</v>
      </c>
      <c r="C7" s="712" t="s">
        <v>1</v>
      </c>
      <c r="D7" s="713"/>
      <c r="E7" s="348">
        <v>993</v>
      </c>
      <c r="F7" s="348">
        <v>964</v>
      </c>
      <c r="G7" s="348">
        <v>947</v>
      </c>
      <c r="H7" s="348">
        <v>904</v>
      </c>
      <c r="I7" s="358">
        <v>896</v>
      </c>
    </row>
    <row r="8" spans="1:9" ht="27" customHeight="1">
      <c r="A8" s="738"/>
      <c r="B8" s="731"/>
      <c r="C8" s="716" t="s">
        <v>8</v>
      </c>
      <c r="D8" s="717"/>
      <c r="E8" s="349">
        <v>1340</v>
      </c>
      <c r="F8" s="349">
        <v>1310</v>
      </c>
      <c r="G8" s="349">
        <v>1301</v>
      </c>
      <c r="H8" s="349">
        <v>1262</v>
      </c>
      <c r="I8" s="359">
        <v>1216</v>
      </c>
    </row>
    <row r="9" spans="1:9" ht="27" customHeight="1">
      <c r="A9" s="738"/>
      <c r="B9" s="732"/>
      <c r="C9" s="718" t="s">
        <v>273</v>
      </c>
      <c r="D9" s="718"/>
      <c r="E9" s="350">
        <v>2333</v>
      </c>
      <c r="F9" s="350">
        <v>2274</v>
      </c>
      <c r="G9" s="350">
        <v>2248</v>
      </c>
      <c r="H9" s="350">
        <f>SUM(H7:H8)</f>
        <v>2166</v>
      </c>
      <c r="I9" s="360">
        <f>SUM(I7:I8)</f>
        <v>2112</v>
      </c>
    </row>
    <row r="10" spans="1:9" ht="27" customHeight="1">
      <c r="A10" s="738"/>
      <c r="B10" s="730" t="s">
        <v>275</v>
      </c>
      <c r="C10" s="712" t="s">
        <v>1</v>
      </c>
      <c r="D10" s="713"/>
      <c r="E10" s="348">
        <v>143066</v>
      </c>
      <c r="F10" s="348">
        <v>145696</v>
      </c>
      <c r="G10" s="348">
        <v>148215</v>
      </c>
      <c r="H10" s="348">
        <v>150677</v>
      </c>
      <c r="I10" s="358">
        <v>152508</v>
      </c>
    </row>
    <row r="11" spans="1:9" ht="27" customHeight="1">
      <c r="A11" s="738"/>
      <c r="B11" s="731"/>
      <c r="C11" s="716" t="s">
        <v>8</v>
      </c>
      <c r="D11" s="717"/>
      <c r="E11" s="349">
        <v>204704</v>
      </c>
      <c r="F11" s="349">
        <v>199316</v>
      </c>
      <c r="G11" s="349">
        <v>194078</v>
      </c>
      <c r="H11" s="349">
        <v>189527</v>
      </c>
      <c r="I11" s="359">
        <v>184415</v>
      </c>
    </row>
    <row r="12" spans="1:9" ht="27" customHeight="1">
      <c r="A12" s="738"/>
      <c r="B12" s="732"/>
      <c r="C12" s="718" t="s">
        <v>273</v>
      </c>
      <c r="D12" s="718"/>
      <c r="E12" s="350">
        <v>347770</v>
      </c>
      <c r="F12" s="350">
        <v>345012</v>
      </c>
      <c r="G12" s="350">
        <v>342293</v>
      </c>
      <c r="H12" s="350">
        <f>SUM(H10:H11)</f>
        <v>340204</v>
      </c>
      <c r="I12" s="360">
        <f>SUM(I10:I11)</f>
        <v>336923</v>
      </c>
    </row>
    <row r="13" spans="1:9" ht="27" customHeight="1">
      <c r="A13" s="738"/>
      <c r="B13" s="733" t="s">
        <v>250</v>
      </c>
      <c r="C13" s="719" t="s">
        <v>24</v>
      </c>
      <c r="D13" s="720"/>
      <c r="E13" s="348">
        <v>12201</v>
      </c>
      <c r="F13" s="348">
        <v>12136</v>
      </c>
      <c r="G13" s="348">
        <v>12109</v>
      </c>
      <c r="H13" s="348">
        <v>12095</v>
      </c>
      <c r="I13" s="358">
        <f>10605+1449</f>
        <v>12054</v>
      </c>
    </row>
    <row r="14" spans="1:9" ht="27" customHeight="1">
      <c r="A14" s="738"/>
      <c r="B14" s="734"/>
      <c r="C14" s="716" t="s">
        <v>276</v>
      </c>
      <c r="D14" s="717"/>
      <c r="E14" s="349">
        <v>8908</v>
      </c>
      <c r="F14" s="349">
        <v>8988</v>
      </c>
      <c r="G14" s="349">
        <v>9111</v>
      </c>
      <c r="H14" s="349">
        <v>9206</v>
      </c>
      <c r="I14" s="359">
        <v>9394</v>
      </c>
    </row>
    <row r="15" spans="1:9" ht="27" customHeight="1">
      <c r="A15" s="739"/>
      <c r="B15" s="735"/>
      <c r="C15" s="718" t="s">
        <v>273</v>
      </c>
      <c r="D15" s="718"/>
      <c r="E15" s="350">
        <v>21109</v>
      </c>
      <c r="F15" s="350">
        <v>21124</v>
      </c>
      <c r="G15" s="350">
        <v>21220</v>
      </c>
      <c r="H15" s="350">
        <f>SUM(H13:H14)</f>
        <v>21301</v>
      </c>
      <c r="I15" s="360">
        <f>SUM(I13:I14)</f>
        <v>21448</v>
      </c>
    </row>
    <row r="16" spans="1:9" ht="27" customHeight="1">
      <c r="A16" s="721" t="s">
        <v>277</v>
      </c>
      <c r="B16" s="722"/>
      <c r="C16" s="722"/>
      <c r="D16" s="723"/>
      <c r="E16" s="348">
        <v>10392</v>
      </c>
      <c r="F16" s="348">
        <v>10473</v>
      </c>
      <c r="G16" s="348">
        <v>10544</v>
      </c>
      <c r="H16" s="348">
        <v>10745</v>
      </c>
      <c r="I16" s="358">
        <v>11000</v>
      </c>
    </row>
    <row r="17" spans="1:9" ht="27" customHeight="1">
      <c r="A17" s="710" t="s">
        <v>91</v>
      </c>
      <c r="B17" s="724"/>
      <c r="C17" s="724"/>
      <c r="D17" s="711"/>
      <c r="E17" s="351">
        <v>432832</v>
      </c>
      <c r="F17" s="351">
        <v>429923</v>
      </c>
      <c r="G17" s="351">
        <v>426889</v>
      </c>
      <c r="H17" s="351">
        <f>SUM(H6,H9,H12,H15,H16)</f>
        <v>424613</v>
      </c>
      <c r="I17" s="361">
        <f>SUM(I6,I9,I12,I15,I16)</f>
        <v>421664</v>
      </c>
    </row>
    <row r="18" spans="1:9" ht="12" customHeight="1">
      <c r="B18" s="341"/>
      <c r="C18" s="341"/>
      <c r="D18" s="341"/>
      <c r="E18" s="352"/>
      <c r="F18" s="352"/>
      <c r="G18" s="352"/>
      <c r="H18" s="349"/>
      <c r="I18" s="362"/>
    </row>
    <row r="19" spans="1:9" ht="27" customHeight="1">
      <c r="A19" s="740" t="s">
        <v>16</v>
      </c>
      <c r="B19" s="741"/>
      <c r="C19" s="736" t="s">
        <v>278</v>
      </c>
      <c r="D19" s="345" t="s">
        <v>279</v>
      </c>
      <c r="E19" s="348">
        <v>123177</v>
      </c>
      <c r="F19" s="348">
        <v>122138</v>
      </c>
      <c r="G19" s="348">
        <v>120588</v>
      </c>
      <c r="H19" s="348">
        <v>119879</v>
      </c>
      <c r="I19" s="358">
        <v>119267</v>
      </c>
    </row>
    <row r="20" spans="1:9" ht="27" customHeight="1">
      <c r="A20" s="742"/>
      <c r="B20" s="743"/>
      <c r="C20" s="725"/>
      <c r="D20" s="346" t="s">
        <v>199</v>
      </c>
      <c r="E20" s="349">
        <v>7</v>
      </c>
      <c r="F20" s="349">
        <v>7</v>
      </c>
      <c r="G20" s="349">
        <v>7</v>
      </c>
      <c r="H20" s="349">
        <v>7</v>
      </c>
      <c r="I20" s="359">
        <v>7</v>
      </c>
    </row>
    <row r="21" spans="1:9" ht="27" customHeight="1">
      <c r="A21" s="742"/>
      <c r="B21" s="743"/>
      <c r="C21" s="725" t="s">
        <v>281</v>
      </c>
      <c r="D21" s="726"/>
      <c r="E21" s="349">
        <v>246212</v>
      </c>
      <c r="F21" s="349">
        <v>247206</v>
      </c>
      <c r="G21" s="349">
        <v>247383</v>
      </c>
      <c r="H21" s="349">
        <v>248711</v>
      </c>
      <c r="I21" s="359">
        <v>248634</v>
      </c>
    </row>
    <row r="22" spans="1:9" ht="27" customHeight="1">
      <c r="A22" s="742"/>
      <c r="B22" s="743"/>
      <c r="C22" s="725" t="s">
        <v>35</v>
      </c>
      <c r="D22" s="726"/>
      <c r="E22" s="349">
        <v>2022</v>
      </c>
      <c r="F22" s="349">
        <v>2008</v>
      </c>
      <c r="G22" s="349">
        <v>1941</v>
      </c>
      <c r="H22" s="349">
        <v>1923</v>
      </c>
      <c r="I22" s="359">
        <v>1933</v>
      </c>
    </row>
    <row r="23" spans="1:9" ht="27" customHeight="1">
      <c r="A23" s="742"/>
      <c r="B23" s="743"/>
      <c r="C23" s="714" t="s">
        <v>285</v>
      </c>
      <c r="D23" s="715"/>
      <c r="E23" s="352">
        <v>12</v>
      </c>
      <c r="F23" s="352">
        <v>41</v>
      </c>
      <c r="G23" s="352">
        <v>17</v>
      </c>
      <c r="H23" s="349">
        <v>20</v>
      </c>
      <c r="I23" s="359">
        <v>22</v>
      </c>
    </row>
    <row r="24" spans="1:9" ht="27" customHeight="1">
      <c r="A24" s="742"/>
      <c r="B24" s="743"/>
      <c r="C24" s="727" t="s">
        <v>30</v>
      </c>
      <c r="D24" s="728"/>
      <c r="E24" s="349">
        <v>11022</v>
      </c>
      <c r="F24" s="349">
        <v>11026</v>
      </c>
      <c r="G24" s="355" t="s">
        <v>319</v>
      </c>
      <c r="H24" s="355" t="s">
        <v>319</v>
      </c>
      <c r="I24" s="363" t="s">
        <v>319</v>
      </c>
    </row>
    <row r="25" spans="1:9" ht="27" customHeight="1">
      <c r="A25" s="744"/>
      <c r="B25" s="745"/>
      <c r="C25" s="729" t="s">
        <v>91</v>
      </c>
      <c r="D25" s="729"/>
      <c r="E25" s="351">
        <v>382452</v>
      </c>
      <c r="F25" s="351">
        <v>382426</v>
      </c>
      <c r="G25" s="351">
        <v>369936</v>
      </c>
      <c r="H25" s="351">
        <f>SUM(H19:H24)</f>
        <v>370540</v>
      </c>
      <c r="I25" s="364">
        <f>SUM(I19:I24)</f>
        <v>369863</v>
      </c>
    </row>
    <row r="26" spans="1:9" ht="12" customHeight="1">
      <c r="B26" s="342"/>
      <c r="C26" s="341"/>
      <c r="D26" s="341"/>
      <c r="E26" s="352"/>
      <c r="F26" s="352"/>
      <c r="G26" s="352"/>
      <c r="H26" s="348"/>
      <c r="I26" s="365"/>
    </row>
    <row r="27" spans="1:9" ht="27" customHeight="1">
      <c r="A27" s="710" t="s">
        <v>282</v>
      </c>
      <c r="B27" s="724"/>
      <c r="C27" s="724"/>
      <c r="D27" s="711"/>
      <c r="E27" s="351">
        <v>815284</v>
      </c>
      <c r="F27" s="351">
        <v>812349</v>
      </c>
      <c r="G27" s="351">
        <v>796825</v>
      </c>
      <c r="H27" s="351">
        <f>SUM(H17,H25)</f>
        <v>795153</v>
      </c>
      <c r="I27" s="361">
        <f>SUM(I17,I25)</f>
        <v>791527</v>
      </c>
    </row>
    <row r="28" spans="1:9" ht="15" customHeight="1">
      <c r="A28" s="338" t="s">
        <v>284</v>
      </c>
      <c r="B28" s="343"/>
      <c r="C28" s="343"/>
      <c r="D28" s="344"/>
      <c r="F28" s="353"/>
    </row>
    <row r="29" spans="1:9" ht="15" customHeight="1">
      <c r="A29" s="339" t="s">
        <v>103</v>
      </c>
      <c r="B29" s="339"/>
      <c r="C29" s="339"/>
      <c r="D29" s="339"/>
      <c r="E29" s="339"/>
      <c r="F29" s="339"/>
      <c r="G29" s="339"/>
      <c r="H29" s="339"/>
      <c r="I29" s="339"/>
    </row>
    <row r="30" spans="1:9" ht="26.1" customHeight="1">
      <c r="A30" s="339" t="s">
        <v>320</v>
      </c>
      <c r="B30" s="339"/>
      <c r="C30" s="339"/>
      <c r="D30" s="339"/>
      <c r="E30" s="339"/>
      <c r="F30" s="339"/>
      <c r="G30" s="339"/>
      <c r="H30" s="339"/>
      <c r="I30" s="339"/>
    </row>
    <row r="31" spans="1:9" ht="26.1" customHeight="1"/>
    <row r="32" spans="1:9" ht="26.1" customHeight="1"/>
    <row r="33" ht="26.1" customHeight="1"/>
    <row r="34" ht="26.1" customHeight="1"/>
    <row r="35" ht="26.1" customHeight="1"/>
    <row r="36" ht="26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  <row r="43" ht="26.1" customHeight="1"/>
    <row r="44" ht="26.1" customHeight="1"/>
    <row r="45" ht="12.95" customHeight="1"/>
    <row r="46" ht="26.1" customHeight="1"/>
    <row r="47" ht="26.1" customHeight="1"/>
    <row r="48" ht="26.1" customHeight="1"/>
    <row r="49" ht="26.1" customHeight="1"/>
    <row r="50" ht="26.1" customHeight="1"/>
    <row r="51" ht="26.1" customHeight="1"/>
    <row r="52" ht="26.1" customHeight="1"/>
    <row r="53" ht="12.95" customHeight="1"/>
    <row r="54" ht="26.1" customHeight="1"/>
  </sheetData>
  <mergeCells count="30">
    <mergeCell ref="C24:D24"/>
    <mergeCell ref="C25:D25"/>
    <mergeCell ref="A27:D27"/>
    <mergeCell ref="B3:B6"/>
    <mergeCell ref="B7:B9"/>
    <mergeCell ref="B10:B12"/>
    <mergeCell ref="B13:B15"/>
    <mergeCell ref="C19:C20"/>
    <mergeCell ref="A3:A15"/>
    <mergeCell ref="A19:B25"/>
    <mergeCell ref="A16:D16"/>
    <mergeCell ref="A17:D17"/>
    <mergeCell ref="C21:D21"/>
    <mergeCell ref="C22:D22"/>
    <mergeCell ref="C23:D23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A2:B2"/>
    <mergeCell ref="C2:D2"/>
    <mergeCell ref="C3:D3"/>
    <mergeCell ref="C4:D4"/>
    <mergeCell ref="C5:D5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O52"/>
  <sheetViews>
    <sheetView showGridLines="0" topLeftCell="A8" zoomScaleSheetLayoutView="100" workbookViewId="0">
      <selection sqref="A1:I30"/>
    </sheetView>
  </sheetViews>
  <sheetFormatPr defaultRowHeight="15.75" customHeight="1"/>
  <cols>
    <col min="1" max="1" width="2.625" style="336" customWidth="1"/>
    <col min="2" max="2" width="16.625" style="336" customWidth="1"/>
    <col min="3" max="3" width="4.625" style="366" customWidth="1"/>
    <col min="4" max="4" width="12.625" style="366" customWidth="1"/>
    <col min="5" max="8" width="12.625" style="336" customWidth="1"/>
    <col min="9" max="9" width="9" style="336" customWidth="1"/>
    <col min="10" max="16384" width="9" style="336"/>
  </cols>
  <sheetData>
    <row r="1" spans="1:15" ht="20.100000000000001" customHeight="1">
      <c r="A1" s="368" t="s">
        <v>31</v>
      </c>
      <c r="G1" s="354"/>
      <c r="H1" s="356" t="s">
        <v>138</v>
      </c>
    </row>
    <row r="2" spans="1:15" ht="24" customHeight="1">
      <c r="A2" s="708" t="s">
        <v>33</v>
      </c>
      <c r="B2" s="746"/>
      <c r="C2" s="709"/>
      <c r="D2" s="347" t="s">
        <v>170</v>
      </c>
      <c r="E2" s="347" t="s">
        <v>19</v>
      </c>
      <c r="F2" s="347" t="s">
        <v>22</v>
      </c>
      <c r="G2" s="347" t="s">
        <v>280</v>
      </c>
      <c r="H2" s="347" t="s">
        <v>305</v>
      </c>
    </row>
    <row r="3" spans="1:15" ht="24" customHeight="1">
      <c r="A3" s="369" t="s">
        <v>34</v>
      </c>
      <c r="B3" s="376"/>
      <c r="C3" s="385"/>
      <c r="D3" s="392"/>
      <c r="E3" s="392"/>
      <c r="F3" s="392"/>
      <c r="G3" s="392"/>
      <c r="H3" s="402"/>
    </row>
    <row r="4" spans="1:15" ht="24" customHeight="1">
      <c r="A4" s="370"/>
      <c r="B4" s="377" t="s">
        <v>38</v>
      </c>
      <c r="C4" s="386" t="s">
        <v>204</v>
      </c>
      <c r="D4" s="393">
        <v>370410</v>
      </c>
      <c r="E4" s="349">
        <v>319462</v>
      </c>
      <c r="F4" s="349">
        <v>295378</v>
      </c>
      <c r="G4" s="349">
        <v>319522</v>
      </c>
      <c r="H4" s="403">
        <v>275744</v>
      </c>
    </row>
    <row r="5" spans="1:15" ht="24" customHeight="1">
      <c r="A5" s="370"/>
      <c r="B5" s="377" t="s">
        <v>3</v>
      </c>
      <c r="C5" s="386" t="s">
        <v>92</v>
      </c>
      <c r="D5" s="393">
        <v>2354859</v>
      </c>
      <c r="E5" s="349">
        <v>2331515</v>
      </c>
      <c r="F5" s="349">
        <v>2369523</v>
      </c>
      <c r="G5" s="349">
        <v>2131302</v>
      </c>
      <c r="H5" s="403">
        <v>1588202</v>
      </c>
    </row>
    <row r="6" spans="1:15" ht="20.100000000000001" customHeight="1">
      <c r="A6" s="370"/>
      <c r="B6" s="377" t="s">
        <v>301</v>
      </c>
      <c r="C6" s="386" t="s">
        <v>92</v>
      </c>
      <c r="D6" s="394"/>
      <c r="E6" s="399"/>
      <c r="F6" s="394"/>
      <c r="G6" s="349">
        <v>186762</v>
      </c>
      <c r="H6" s="403">
        <v>267735</v>
      </c>
      <c r="I6" s="394"/>
      <c r="M6" s="407"/>
      <c r="N6" s="407"/>
      <c r="O6" s="407"/>
    </row>
    <row r="7" spans="1:15" ht="24" customHeight="1">
      <c r="A7" s="370"/>
      <c r="B7" s="377" t="s">
        <v>40</v>
      </c>
      <c r="C7" s="386" t="s">
        <v>92</v>
      </c>
      <c r="D7" s="393">
        <v>1494307</v>
      </c>
      <c r="E7" s="349">
        <v>1540868</v>
      </c>
      <c r="F7" s="349">
        <v>1535660</v>
      </c>
      <c r="G7" s="349">
        <v>1465612</v>
      </c>
      <c r="H7" s="403">
        <v>1163818</v>
      </c>
    </row>
    <row r="8" spans="1:15" ht="24" customHeight="1">
      <c r="A8" s="370"/>
      <c r="B8" s="377" t="s">
        <v>13</v>
      </c>
      <c r="C8" s="386" t="s">
        <v>92</v>
      </c>
      <c r="D8" s="393">
        <v>155710</v>
      </c>
      <c r="E8" s="349">
        <v>164033</v>
      </c>
      <c r="F8" s="349">
        <v>173337</v>
      </c>
      <c r="G8" s="349">
        <v>169441</v>
      </c>
      <c r="H8" s="403">
        <v>152783</v>
      </c>
    </row>
    <row r="9" spans="1:15" ht="24" customHeight="1">
      <c r="A9" s="370"/>
      <c r="B9" s="377" t="s">
        <v>41</v>
      </c>
      <c r="C9" s="386" t="s">
        <v>92</v>
      </c>
      <c r="D9" s="393">
        <v>393749</v>
      </c>
      <c r="E9" s="349">
        <v>410395</v>
      </c>
      <c r="F9" s="349">
        <v>413544</v>
      </c>
      <c r="G9" s="349">
        <v>406397</v>
      </c>
      <c r="H9" s="403">
        <v>302522</v>
      </c>
    </row>
    <row r="10" spans="1:15" ht="24" customHeight="1">
      <c r="A10" s="370"/>
      <c r="B10" s="377" t="s">
        <v>25</v>
      </c>
      <c r="C10" s="386" t="s">
        <v>92</v>
      </c>
      <c r="D10" s="393">
        <v>1939814</v>
      </c>
      <c r="E10" s="349">
        <v>1924486</v>
      </c>
      <c r="F10" s="349">
        <v>1931767</v>
      </c>
      <c r="G10" s="349">
        <v>1862296</v>
      </c>
      <c r="H10" s="403">
        <v>1518679</v>
      </c>
    </row>
    <row r="11" spans="1:15" ht="24" customHeight="1">
      <c r="A11" s="370"/>
      <c r="B11" s="377" t="s">
        <v>23</v>
      </c>
      <c r="C11" s="386" t="s">
        <v>92</v>
      </c>
      <c r="D11" s="393">
        <v>1650450</v>
      </c>
      <c r="E11" s="349">
        <v>1648398</v>
      </c>
      <c r="F11" s="349">
        <v>1646936</v>
      </c>
      <c r="G11" s="349">
        <v>1607062</v>
      </c>
      <c r="H11" s="403">
        <v>1255589</v>
      </c>
    </row>
    <row r="12" spans="1:15" ht="24" customHeight="1">
      <c r="A12" s="370"/>
      <c r="B12" s="377" t="s">
        <v>44</v>
      </c>
      <c r="C12" s="386" t="s">
        <v>92</v>
      </c>
      <c r="D12" s="393">
        <v>1301471</v>
      </c>
      <c r="E12" s="349">
        <v>1306371</v>
      </c>
      <c r="F12" s="349">
        <v>1310529</v>
      </c>
      <c r="G12" s="349">
        <v>1277333</v>
      </c>
      <c r="H12" s="403">
        <v>1060337</v>
      </c>
    </row>
    <row r="13" spans="1:15" ht="24" customHeight="1">
      <c r="A13" s="370"/>
      <c r="B13" s="377" t="s">
        <v>20</v>
      </c>
      <c r="C13" s="386" t="s">
        <v>92</v>
      </c>
      <c r="D13" s="393">
        <v>762256</v>
      </c>
      <c r="E13" s="349">
        <v>762258</v>
      </c>
      <c r="F13" s="349">
        <v>769846</v>
      </c>
      <c r="G13" s="349">
        <v>759235</v>
      </c>
      <c r="H13" s="403">
        <v>612186</v>
      </c>
    </row>
    <row r="14" spans="1:15" ht="24" customHeight="1">
      <c r="A14" s="371"/>
      <c r="B14" s="378" t="s">
        <v>47</v>
      </c>
      <c r="C14" s="387" t="s">
        <v>92</v>
      </c>
      <c r="D14" s="395">
        <v>337540</v>
      </c>
      <c r="E14" s="400">
        <v>363230</v>
      </c>
      <c r="F14" s="400">
        <v>348935</v>
      </c>
      <c r="G14" s="400">
        <v>356092</v>
      </c>
      <c r="H14" s="404">
        <v>295300</v>
      </c>
    </row>
    <row r="15" spans="1:15" ht="24" customHeight="1">
      <c r="A15" s="747" t="s">
        <v>42</v>
      </c>
      <c r="B15" s="748"/>
      <c r="C15" s="749"/>
      <c r="D15" s="396"/>
      <c r="E15" s="401"/>
      <c r="F15" s="401"/>
      <c r="G15" s="401"/>
      <c r="H15" s="405"/>
    </row>
    <row r="16" spans="1:15" ht="24" customHeight="1">
      <c r="A16" s="370"/>
      <c r="B16" s="379" t="s">
        <v>49</v>
      </c>
      <c r="C16" s="388" t="s">
        <v>204</v>
      </c>
      <c r="D16" s="393">
        <v>427575</v>
      </c>
      <c r="E16" s="349">
        <v>431156</v>
      </c>
      <c r="F16" s="349">
        <v>422318</v>
      </c>
      <c r="G16" s="349">
        <v>426438</v>
      </c>
      <c r="H16" s="403">
        <v>304476</v>
      </c>
    </row>
    <row r="17" spans="1:8" ht="24" customHeight="1">
      <c r="A17" s="370"/>
      <c r="B17" s="380" t="s">
        <v>52</v>
      </c>
      <c r="C17" s="386" t="s">
        <v>92</v>
      </c>
      <c r="D17" s="393">
        <v>611325</v>
      </c>
      <c r="E17" s="349">
        <v>624205</v>
      </c>
      <c r="F17" s="349">
        <v>603730</v>
      </c>
      <c r="G17" s="349">
        <v>604130</v>
      </c>
      <c r="H17" s="403">
        <v>461560</v>
      </c>
    </row>
    <row r="18" spans="1:8" ht="24" customHeight="1">
      <c r="A18" s="370"/>
      <c r="B18" s="377" t="s">
        <v>55</v>
      </c>
      <c r="C18" s="386" t="s">
        <v>92</v>
      </c>
      <c r="D18" s="393">
        <v>264336</v>
      </c>
      <c r="E18" s="349">
        <v>266020</v>
      </c>
      <c r="F18" s="349">
        <v>261250</v>
      </c>
      <c r="G18" s="349">
        <v>265052</v>
      </c>
      <c r="H18" s="403">
        <v>207711</v>
      </c>
    </row>
    <row r="19" spans="1:8" ht="24" customHeight="1">
      <c r="A19" s="371"/>
      <c r="B19" s="378" t="s">
        <v>56</v>
      </c>
      <c r="C19" s="387" t="s">
        <v>92</v>
      </c>
      <c r="D19" s="395">
        <v>486681</v>
      </c>
      <c r="E19" s="400">
        <v>477856</v>
      </c>
      <c r="F19" s="400">
        <v>478216</v>
      </c>
      <c r="G19" s="400">
        <v>496482</v>
      </c>
      <c r="H19" s="404">
        <v>404252</v>
      </c>
    </row>
    <row r="20" spans="1:8" ht="24" customHeight="1">
      <c r="A20" s="747" t="s">
        <v>61</v>
      </c>
      <c r="B20" s="748"/>
      <c r="C20" s="749"/>
      <c r="D20" s="396"/>
      <c r="E20" s="401"/>
      <c r="F20" s="401"/>
      <c r="G20" s="401"/>
      <c r="H20" s="405"/>
    </row>
    <row r="21" spans="1:8" ht="24" customHeight="1">
      <c r="A21" s="370"/>
      <c r="B21" s="379" t="s">
        <v>62</v>
      </c>
      <c r="C21" s="388" t="s">
        <v>204</v>
      </c>
      <c r="D21" s="393">
        <v>592395</v>
      </c>
      <c r="E21" s="349">
        <v>625735</v>
      </c>
      <c r="F21" s="349">
        <v>635372</v>
      </c>
      <c r="G21" s="349">
        <v>629630</v>
      </c>
      <c r="H21" s="403">
        <v>416232</v>
      </c>
    </row>
    <row r="22" spans="1:8" ht="24" customHeight="1">
      <c r="A22" s="371"/>
      <c r="B22" s="381" t="s">
        <v>59</v>
      </c>
      <c r="C22" s="387"/>
      <c r="D22" s="395">
        <v>945783</v>
      </c>
      <c r="E22" s="400">
        <v>962740</v>
      </c>
      <c r="F22" s="400">
        <v>951880</v>
      </c>
      <c r="G22" s="400">
        <v>954035</v>
      </c>
      <c r="H22" s="404">
        <v>686088</v>
      </c>
    </row>
    <row r="23" spans="1:8" ht="24" customHeight="1">
      <c r="A23" s="370" t="s">
        <v>63</v>
      </c>
      <c r="B23" s="382"/>
      <c r="C23" s="389"/>
      <c r="D23" s="396"/>
      <c r="E23" s="401"/>
      <c r="F23" s="401"/>
      <c r="G23" s="401"/>
      <c r="H23" s="405"/>
    </row>
    <row r="24" spans="1:8" ht="24" customHeight="1">
      <c r="A24" s="370"/>
      <c r="B24" s="377" t="s">
        <v>65</v>
      </c>
      <c r="C24" s="386" t="s">
        <v>204</v>
      </c>
      <c r="D24" s="393">
        <v>245726</v>
      </c>
      <c r="E24" s="349">
        <v>243425</v>
      </c>
      <c r="F24" s="349">
        <v>262963</v>
      </c>
      <c r="G24" s="349">
        <v>245209</v>
      </c>
      <c r="H24" s="403">
        <v>191234</v>
      </c>
    </row>
    <row r="25" spans="1:8" ht="24" customHeight="1">
      <c r="A25" s="371" t="s">
        <v>206</v>
      </c>
      <c r="B25" s="378" t="s">
        <v>18</v>
      </c>
      <c r="C25" s="387"/>
      <c r="D25" s="395">
        <v>1636701</v>
      </c>
      <c r="E25" s="400">
        <v>1623396</v>
      </c>
      <c r="F25" s="400">
        <v>1627785</v>
      </c>
      <c r="G25" s="400">
        <v>1563108</v>
      </c>
      <c r="H25" s="404">
        <v>1241542</v>
      </c>
    </row>
    <row r="26" spans="1:8" ht="24" customHeight="1">
      <c r="A26" s="370" t="s">
        <v>66</v>
      </c>
      <c r="B26" s="383"/>
      <c r="C26" s="389"/>
      <c r="D26" s="396"/>
      <c r="E26" s="401"/>
      <c r="F26" s="401"/>
      <c r="G26" s="401"/>
      <c r="H26" s="405"/>
    </row>
    <row r="27" spans="1:8" ht="24" customHeight="1">
      <c r="A27" s="370"/>
      <c r="B27" s="377" t="s">
        <v>72</v>
      </c>
      <c r="C27" s="386" t="s">
        <v>204</v>
      </c>
      <c r="D27" s="393">
        <v>1480166</v>
      </c>
      <c r="E27" s="349">
        <v>1446164</v>
      </c>
      <c r="F27" s="349">
        <v>1463256</v>
      </c>
      <c r="G27" s="349">
        <v>1436761</v>
      </c>
      <c r="H27" s="403">
        <v>1114192</v>
      </c>
    </row>
    <row r="28" spans="1:8" ht="24" customHeight="1">
      <c r="A28" s="372"/>
      <c r="B28" s="384" t="s">
        <v>71</v>
      </c>
      <c r="C28" s="390"/>
      <c r="D28" s="397">
        <v>913497</v>
      </c>
      <c r="E28" s="350">
        <v>901296</v>
      </c>
      <c r="F28" s="350">
        <v>897104</v>
      </c>
      <c r="G28" s="350">
        <v>875197</v>
      </c>
      <c r="H28" s="406">
        <v>737733</v>
      </c>
    </row>
    <row r="29" spans="1:8" s="367" customFormat="1" ht="15" customHeight="1">
      <c r="A29" s="367" t="s">
        <v>191</v>
      </c>
      <c r="C29" s="391"/>
      <c r="D29" s="391"/>
    </row>
    <row r="30" spans="1:8" s="367" customFormat="1" ht="15" customHeight="1">
      <c r="A30" s="367" t="s">
        <v>241</v>
      </c>
      <c r="C30" s="391"/>
      <c r="D30" s="398"/>
    </row>
    <row r="31" spans="1:8" s="367" customFormat="1" ht="15" customHeight="1">
      <c r="A31" s="367" t="s">
        <v>302</v>
      </c>
      <c r="C31" s="391"/>
      <c r="D31" s="398"/>
    </row>
    <row r="32" spans="1:8" ht="13.5">
      <c r="A32" s="373"/>
    </row>
    <row r="33" spans="1:1" ht="13.5">
      <c r="A33" s="374"/>
    </row>
    <row r="34" spans="1:1" ht="13.5">
      <c r="A34" s="375"/>
    </row>
    <row r="35" spans="1:1" ht="18" customHeight="1"/>
    <row r="36" spans="1:1" ht="18" customHeight="1"/>
    <row r="37" spans="1:1" ht="18" customHeight="1"/>
    <row r="38" spans="1:1" ht="18" customHeight="1"/>
    <row r="39" spans="1:1" ht="18" customHeight="1"/>
    <row r="40" spans="1:1" ht="18" customHeight="1"/>
    <row r="41" spans="1:1" ht="18" customHeight="1"/>
    <row r="42" spans="1:1" ht="18" customHeight="1"/>
    <row r="43" spans="1:1" ht="18" customHeight="1"/>
    <row r="44" spans="1:1" ht="18" customHeight="1"/>
    <row r="45" spans="1:1" ht="18" customHeight="1"/>
    <row r="46" spans="1:1" ht="18" customHeight="1"/>
    <row r="47" spans="1:1" ht="18" customHeight="1"/>
    <row r="48" spans="1:1" ht="18" customHeight="1"/>
    <row r="49" ht="18" customHeight="1"/>
    <row r="50" ht="18" customHeight="1"/>
    <row r="51" ht="18" customHeight="1"/>
    <row r="52" ht="18" customHeight="1"/>
  </sheetData>
  <mergeCells count="3">
    <mergeCell ref="A2:C2"/>
    <mergeCell ref="A15:C15"/>
    <mergeCell ref="A20:C20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scale="98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I227"/>
  <sheetViews>
    <sheetView showGridLines="0" zoomScaleSheetLayoutView="100" workbookViewId="0">
      <selection sqref="A1:I33"/>
    </sheetView>
  </sheetViews>
  <sheetFormatPr defaultColWidth="9.625" defaultRowHeight="15" customHeight="1"/>
  <cols>
    <col min="1" max="1" width="9.625" style="336"/>
    <col min="2" max="2" width="8.625" style="352" customWidth="1"/>
    <col min="3" max="3" width="10.625" style="352" customWidth="1"/>
    <col min="4" max="5" width="8.625" style="408" customWidth="1"/>
    <col min="6" max="6" width="8.625" style="352" customWidth="1"/>
    <col min="7" max="7" width="10.625" style="352" customWidth="1"/>
    <col min="8" max="9" width="8.625" style="408" customWidth="1"/>
    <col min="10" max="16384" width="9.625" style="336"/>
  </cols>
  <sheetData>
    <row r="1" spans="1:9" s="344" customFormat="1" ht="20.100000000000001" customHeight="1">
      <c r="A1" s="344">
        <v>1</v>
      </c>
      <c r="B1" s="421"/>
      <c r="C1" s="421"/>
      <c r="D1" s="454"/>
      <c r="E1" s="464"/>
      <c r="F1" s="421"/>
      <c r="G1" s="421"/>
      <c r="H1" s="464"/>
      <c r="I1" s="464"/>
    </row>
    <row r="2" spans="1:9" s="409" customFormat="1" ht="20.100000000000001" customHeight="1">
      <c r="A2" s="411" t="s">
        <v>266</v>
      </c>
      <c r="B2" s="422"/>
      <c r="C2" s="444"/>
      <c r="D2" s="455"/>
      <c r="E2" s="455"/>
      <c r="F2" s="422"/>
      <c r="G2" s="422"/>
      <c r="H2" s="455"/>
      <c r="I2" s="455"/>
    </row>
    <row r="3" spans="1:9" ht="15" customHeight="1">
      <c r="A3" s="757" t="s">
        <v>68</v>
      </c>
      <c r="B3" s="750" t="s">
        <v>15</v>
      </c>
      <c r="C3" s="751"/>
      <c r="D3" s="751"/>
      <c r="E3" s="751"/>
      <c r="F3" s="751"/>
      <c r="G3" s="751"/>
      <c r="H3" s="751"/>
      <c r="I3" s="752"/>
    </row>
    <row r="4" spans="1:9" ht="15" customHeight="1">
      <c r="A4" s="758"/>
      <c r="B4" s="750" t="s">
        <v>14</v>
      </c>
      <c r="C4" s="751"/>
      <c r="D4" s="751"/>
      <c r="E4" s="752"/>
      <c r="F4" s="750" t="s">
        <v>69</v>
      </c>
      <c r="G4" s="751"/>
      <c r="H4" s="751"/>
      <c r="I4" s="752"/>
    </row>
    <row r="5" spans="1:9" ht="15" customHeight="1">
      <c r="A5" s="758"/>
      <c r="B5" s="423" t="s">
        <v>85</v>
      </c>
      <c r="C5" s="432" t="s">
        <v>36</v>
      </c>
      <c r="D5" s="456" t="s">
        <v>87</v>
      </c>
      <c r="E5" s="456" t="s">
        <v>88</v>
      </c>
      <c r="F5" s="432" t="s">
        <v>85</v>
      </c>
      <c r="G5" s="432" t="s">
        <v>36</v>
      </c>
      <c r="H5" s="456" t="s">
        <v>87</v>
      </c>
      <c r="I5" s="456" t="s">
        <v>88</v>
      </c>
    </row>
    <row r="6" spans="1:9" ht="15" customHeight="1">
      <c r="A6" s="759"/>
      <c r="B6" s="424" t="s">
        <v>95</v>
      </c>
      <c r="C6" s="433" t="s">
        <v>97</v>
      </c>
      <c r="D6" s="457" t="s">
        <v>99</v>
      </c>
      <c r="E6" s="457" t="s">
        <v>99</v>
      </c>
      <c r="F6" s="433" t="s">
        <v>95</v>
      </c>
      <c r="G6" s="433" t="s">
        <v>97</v>
      </c>
      <c r="H6" s="457" t="s">
        <v>99</v>
      </c>
      <c r="I6" s="457" t="s">
        <v>99</v>
      </c>
    </row>
    <row r="7" spans="1:9" ht="15" customHeight="1">
      <c r="A7" s="413" t="s">
        <v>171</v>
      </c>
      <c r="B7" s="425">
        <v>1812</v>
      </c>
      <c r="C7" s="425">
        <v>264358</v>
      </c>
      <c r="D7" s="458">
        <v>99</v>
      </c>
      <c r="E7" s="458">
        <v>73.199999999999989</v>
      </c>
      <c r="F7" s="425">
        <v>1815</v>
      </c>
      <c r="G7" s="425">
        <v>257723</v>
      </c>
      <c r="H7" s="458">
        <v>99.199999999999989</v>
      </c>
      <c r="I7" s="451">
        <v>71.199999999999989</v>
      </c>
    </row>
    <row r="8" spans="1:9" ht="15" customHeight="1">
      <c r="A8" s="413" t="s">
        <v>54</v>
      </c>
      <c r="B8" s="426">
        <v>1806</v>
      </c>
      <c r="C8" s="445">
        <v>284146</v>
      </c>
      <c r="D8" s="459">
        <v>99</v>
      </c>
      <c r="E8" s="459">
        <v>71.5</v>
      </c>
      <c r="F8" s="445">
        <v>1803</v>
      </c>
      <c r="G8" s="445">
        <v>277374</v>
      </c>
      <c r="H8" s="458">
        <v>98.799999999999983</v>
      </c>
      <c r="I8" s="451">
        <v>69.899999999999949</v>
      </c>
    </row>
    <row r="9" spans="1:9" ht="15" customHeight="1">
      <c r="A9" s="413" t="s">
        <v>205</v>
      </c>
      <c r="B9" s="427">
        <v>1790</v>
      </c>
      <c r="C9" s="445">
        <v>281986</v>
      </c>
      <c r="D9" s="459">
        <v>98.099999999999966</v>
      </c>
      <c r="E9" s="459">
        <v>71.799999999999983</v>
      </c>
      <c r="F9" s="445">
        <v>1791</v>
      </c>
      <c r="G9" s="445">
        <v>276848</v>
      </c>
      <c r="H9" s="458">
        <v>98.099999999999966</v>
      </c>
      <c r="I9" s="451">
        <v>70.399999999999949</v>
      </c>
    </row>
    <row r="10" spans="1:9" s="410" customFormat="1" ht="15" customHeight="1">
      <c r="A10" s="413" t="s">
        <v>39</v>
      </c>
      <c r="B10" s="427">
        <v>1809</v>
      </c>
      <c r="C10" s="445">
        <v>287969</v>
      </c>
      <c r="D10" s="459">
        <v>99.1</v>
      </c>
      <c r="E10" s="459">
        <v>75.7</v>
      </c>
      <c r="F10" s="445">
        <v>1808</v>
      </c>
      <c r="G10" s="445">
        <v>278515</v>
      </c>
      <c r="H10" s="458">
        <v>99.1</v>
      </c>
      <c r="I10" s="451">
        <v>73.3</v>
      </c>
    </row>
    <row r="11" spans="1:9" ht="15" customHeight="1">
      <c r="A11" s="415" t="s">
        <v>173</v>
      </c>
      <c r="B11" s="428">
        <v>1059</v>
      </c>
      <c r="C11" s="446">
        <v>86752</v>
      </c>
      <c r="D11" s="460">
        <v>99.3</v>
      </c>
      <c r="E11" s="460">
        <v>50.4</v>
      </c>
      <c r="F11" s="446">
        <v>1057</v>
      </c>
      <c r="G11" s="446">
        <v>88158</v>
      </c>
      <c r="H11" s="478">
        <v>99</v>
      </c>
      <c r="I11" s="452">
        <v>51.3</v>
      </c>
    </row>
    <row r="12" spans="1:9" ht="15" customHeight="1">
      <c r="A12" s="416" t="s">
        <v>102</v>
      </c>
      <c r="B12" s="429">
        <v>154</v>
      </c>
      <c r="C12" s="425">
        <v>19836</v>
      </c>
      <c r="D12" s="461">
        <v>99.4</v>
      </c>
      <c r="E12" s="461">
        <v>64.3</v>
      </c>
      <c r="F12" s="425">
        <v>153</v>
      </c>
      <c r="G12" s="425">
        <v>22720</v>
      </c>
      <c r="H12" s="458">
        <v>98.7</v>
      </c>
      <c r="I12" s="451">
        <v>74.099999999999994</v>
      </c>
    </row>
    <row r="13" spans="1:9" ht="15" customHeight="1">
      <c r="A13" s="416" t="s">
        <v>104</v>
      </c>
      <c r="B13" s="429">
        <v>145</v>
      </c>
      <c r="C13" s="447">
        <v>18632</v>
      </c>
      <c r="D13" s="461">
        <v>100</v>
      </c>
      <c r="E13" s="461">
        <v>65.8</v>
      </c>
      <c r="F13" s="425">
        <v>145</v>
      </c>
      <c r="G13" s="425">
        <v>18395</v>
      </c>
      <c r="H13" s="458">
        <v>100</v>
      </c>
      <c r="I13" s="451">
        <v>64.900000000000006</v>
      </c>
    </row>
    <row r="14" spans="1:9" ht="15" customHeight="1">
      <c r="A14" s="416" t="s">
        <v>107</v>
      </c>
      <c r="B14" s="430">
        <v>131</v>
      </c>
      <c r="C14" s="425">
        <v>9237</v>
      </c>
      <c r="D14" s="458">
        <v>99.2</v>
      </c>
      <c r="E14" s="458">
        <v>38.1</v>
      </c>
      <c r="F14" s="425">
        <v>129</v>
      </c>
      <c r="G14" s="425">
        <v>8678</v>
      </c>
      <c r="H14" s="458">
        <v>97.7</v>
      </c>
      <c r="I14" s="451">
        <v>36.299999999999997</v>
      </c>
    </row>
    <row r="15" spans="1:9" ht="15" customHeight="1">
      <c r="A15" s="416" t="s">
        <v>108</v>
      </c>
      <c r="B15" s="430">
        <v>53</v>
      </c>
      <c r="C15" s="425">
        <v>1293</v>
      </c>
      <c r="D15" s="458">
        <v>100</v>
      </c>
      <c r="E15" s="458">
        <v>14.6</v>
      </c>
      <c r="F15" s="425">
        <v>54</v>
      </c>
      <c r="G15" s="425">
        <v>1247</v>
      </c>
      <c r="H15" s="458">
        <v>100</v>
      </c>
      <c r="I15" s="451">
        <v>13.8</v>
      </c>
    </row>
    <row r="16" spans="1:9" ht="15" customHeight="1">
      <c r="A16" s="416" t="s">
        <v>45</v>
      </c>
      <c r="B16" s="430">
        <v>14</v>
      </c>
      <c r="C16" s="425">
        <v>429</v>
      </c>
      <c r="D16" s="458">
        <v>100</v>
      </c>
      <c r="E16" s="458">
        <v>18.2</v>
      </c>
      <c r="F16" s="425">
        <v>14</v>
      </c>
      <c r="G16" s="425">
        <v>534</v>
      </c>
      <c r="H16" s="458">
        <v>100</v>
      </c>
      <c r="I16" s="451">
        <v>22.7</v>
      </c>
    </row>
    <row r="17" spans="1:9" ht="15" customHeight="1">
      <c r="A17" s="416" t="s">
        <v>109</v>
      </c>
      <c r="B17" s="430">
        <v>60</v>
      </c>
      <c r="C17" s="425">
        <v>3442</v>
      </c>
      <c r="D17" s="458">
        <v>100</v>
      </c>
      <c r="E17" s="458">
        <v>48.6</v>
      </c>
      <c r="F17" s="425">
        <v>60</v>
      </c>
      <c r="G17" s="425">
        <v>3447</v>
      </c>
      <c r="H17" s="458">
        <v>100</v>
      </c>
      <c r="I17" s="451">
        <v>48.7</v>
      </c>
    </row>
    <row r="18" spans="1:9" ht="15" customHeight="1">
      <c r="A18" s="416" t="s">
        <v>110</v>
      </c>
      <c r="B18" s="430">
        <v>67</v>
      </c>
      <c r="C18" s="425">
        <v>4386</v>
      </c>
      <c r="D18" s="458">
        <v>100</v>
      </c>
      <c r="E18" s="458">
        <v>43.1</v>
      </c>
      <c r="F18" s="425">
        <v>67</v>
      </c>
      <c r="G18" s="425">
        <v>4424</v>
      </c>
      <c r="H18" s="458">
        <v>100</v>
      </c>
      <c r="I18" s="451">
        <v>43.4</v>
      </c>
    </row>
    <row r="19" spans="1:9" ht="15" customHeight="1">
      <c r="A19" s="416" t="s">
        <v>113</v>
      </c>
      <c r="B19" s="430">
        <v>104</v>
      </c>
      <c r="C19" s="425">
        <v>4537</v>
      </c>
      <c r="D19" s="458">
        <v>100</v>
      </c>
      <c r="E19" s="458">
        <v>27.5</v>
      </c>
      <c r="F19" s="425">
        <v>104</v>
      </c>
      <c r="G19" s="425">
        <v>4464</v>
      </c>
      <c r="H19" s="458">
        <v>100</v>
      </c>
      <c r="I19" s="451">
        <v>27</v>
      </c>
    </row>
    <row r="20" spans="1:9" ht="15" customHeight="1">
      <c r="A20" s="416" t="s">
        <v>93</v>
      </c>
      <c r="B20" s="430">
        <v>60</v>
      </c>
      <c r="C20" s="425">
        <v>4746</v>
      </c>
      <c r="D20" s="458">
        <v>100</v>
      </c>
      <c r="E20" s="458">
        <v>52.8</v>
      </c>
      <c r="F20" s="425">
        <v>60</v>
      </c>
      <c r="G20" s="425">
        <v>4683</v>
      </c>
      <c r="H20" s="458">
        <v>100</v>
      </c>
      <c r="I20" s="451">
        <v>52.1</v>
      </c>
    </row>
    <row r="21" spans="1:9" ht="15" customHeight="1">
      <c r="A21" s="416" t="s">
        <v>114</v>
      </c>
      <c r="B21" s="430">
        <v>93</v>
      </c>
      <c r="C21" s="425">
        <v>6831</v>
      </c>
      <c r="D21" s="458">
        <v>100</v>
      </c>
      <c r="E21" s="458">
        <v>63.4</v>
      </c>
      <c r="F21" s="425">
        <v>93</v>
      </c>
      <c r="G21" s="425">
        <v>6916</v>
      </c>
      <c r="H21" s="458">
        <v>100</v>
      </c>
      <c r="I21" s="451">
        <v>64.2</v>
      </c>
    </row>
    <row r="22" spans="1:9" ht="15" customHeight="1">
      <c r="A22" s="416" t="s">
        <v>84</v>
      </c>
      <c r="B22" s="430">
        <v>90</v>
      </c>
      <c r="C22" s="425">
        <v>7448</v>
      </c>
      <c r="D22" s="458">
        <v>100</v>
      </c>
      <c r="E22" s="458">
        <v>62.6</v>
      </c>
      <c r="F22" s="425">
        <v>90</v>
      </c>
      <c r="G22" s="425">
        <v>7679</v>
      </c>
      <c r="H22" s="458">
        <v>100</v>
      </c>
      <c r="I22" s="451">
        <v>64.5</v>
      </c>
    </row>
    <row r="23" spans="1:9" ht="15" customHeight="1">
      <c r="A23" s="417" t="s">
        <v>96</v>
      </c>
      <c r="B23" s="431">
        <v>88</v>
      </c>
      <c r="C23" s="448">
        <v>5935</v>
      </c>
      <c r="D23" s="462">
        <v>93.6</v>
      </c>
      <c r="E23" s="462">
        <v>49.5</v>
      </c>
      <c r="F23" s="476">
        <v>88</v>
      </c>
      <c r="G23" s="476">
        <v>4971</v>
      </c>
      <c r="H23" s="479">
        <v>93.6</v>
      </c>
      <c r="I23" s="453">
        <v>41.5</v>
      </c>
    </row>
    <row r="24" spans="1:9" ht="15" customHeight="1">
      <c r="A24" s="418" t="s">
        <v>287</v>
      </c>
      <c r="C24" s="425"/>
      <c r="D24" s="458"/>
      <c r="E24" s="458"/>
      <c r="F24" s="425"/>
      <c r="G24" s="425"/>
      <c r="H24" s="458"/>
      <c r="I24" s="458"/>
    </row>
    <row r="25" spans="1:9" ht="15" customHeight="1">
      <c r="A25" s="419" t="s">
        <v>192</v>
      </c>
      <c r="C25" s="425"/>
      <c r="D25" s="458"/>
      <c r="E25" s="458"/>
      <c r="F25" s="425"/>
      <c r="G25" s="425"/>
      <c r="H25" s="458"/>
      <c r="I25" s="458"/>
    </row>
    <row r="26" spans="1:9" ht="15" customHeight="1">
      <c r="A26" s="419" t="s">
        <v>261</v>
      </c>
      <c r="C26" s="425"/>
      <c r="D26" s="458"/>
      <c r="E26" s="458"/>
      <c r="F26" s="425"/>
      <c r="G26" s="425"/>
      <c r="H26" s="458"/>
      <c r="I26" s="458"/>
    </row>
    <row r="27" spans="1:9" ht="15" customHeight="1">
      <c r="C27" s="449"/>
      <c r="D27" s="463"/>
      <c r="E27" s="463"/>
      <c r="F27" s="449"/>
      <c r="G27" s="449"/>
      <c r="H27" s="463"/>
      <c r="I27" s="463"/>
    </row>
    <row r="28" spans="1:9" ht="15" customHeight="1">
      <c r="A28" s="344">
        <v>2</v>
      </c>
      <c r="B28" s="421"/>
      <c r="C28" s="421"/>
      <c r="D28" s="464"/>
      <c r="E28" s="464"/>
      <c r="F28" s="421"/>
      <c r="G28" s="421"/>
      <c r="H28" s="464"/>
      <c r="I28" s="464"/>
    </row>
    <row r="29" spans="1:9" ht="20.100000000000001" customHeight="1">
      <c r="A29" s="411" t="s">
        <v>266</v>
      </c>
      <c r="B29" s="422"/>
      <c r="C29" s="422"/>
      <c r="D29" s="455"/>
      <c r="E29" s="455"/>
      <c r="F29" s="422"/>
      <c r="G29" s="422"/>
      <c r="H29" s="455"/>
      <c r="I29" s="455"/>
    </row>
    <row r="30" spans="1:9" ht="15" customHeight="1">
      <c r="A30" s="757" t="s">
        <v>68</v>
      </c>
      <c r="B30" s="750" t="s">
        <v>75</v>
      </c>
      <c r="C30" s="751"/>
      <c r="D30" s="751"/>
      <c r="E30" s="751"/>
      <c r="F30" s="751"/>
      <c r="G30" s="751"/>
      <c r="H30" s="751"/>
      <c r="I30" s="752"/>
    </row>
    <row r="31" spans="1:9" ht="15" customHeight="1">
      <c r="A31" s="758"/>
      <c r="B31" s="750" t="s">
        <v>14</v>
      </c>
      <c r="C31" s="751"/>
      <c r="D31" s="751"/>
      <c r="E31" s="752"/>
      <c r="F31" s="750" t="s">
        <v>69</v>
      </c>
      <c r="G31" s="751"/>
      <c r="H31" s="751"/>
      <c r="I31" s="752"/>
    </row>
    <row r="32" spans="1:9" ht="15" customHeight="1">
      <c r="A32" s="758"/>
      <c r="B32" s="432" t="s">
        <v>85</v>
      </c>
      <c r="C32" s="432" t="s">
        <v>36</v>
      </c>
      <c r="D32" s="456" t="s">
        <v>87</v>
      </c>
      <c r="E32" s="456" t="s">
        <v>88</v>
      </c>
      <c r="F32" s="432" t="s">
        <v>85</v>
      </c>
      <c r="G32" s="432" t="s">
        <v>36</v>
      </c>
      <c r="H32" s="456" t="s">
        <v>87</v>
      </c>
      <c r="I32" s="456" t="s">
        <v>88</v>
      </c>
    </row>
    <row r="33" spans="1:9" ht="15" customHeight="1">
      <c r="A33" s="759"/>
      <c r="B33" s="433" t="s">
        <v>95</v>
      </c>
      <c r="C33" s="433" t="s">
        <v>97</v>
      </c>
      <c r="D33" s="457" t="s">
        <v>99</v>
      </c>
      <c r="E33" s="457" t="s">
        <v>99</v>
      </c>
      <c r="F33" s="433" t="s">
        <v>95</v>
      </c>
      <c r="G33" s="433" t="s">
        <v>97</v>
      </c>
      <c r="H33" s="457" t="s">
        <v>99</v>
      </c>
      <c r="I33" s="457" t="s">
        <v>99</v>
      </c>
    </row>
    <row r="34" spans="1:9" ht="15" customHeight="1">
      <c r="A34" s="413" t="s">
        <v>171</v>
      </c>
      <c r="B34" s="430">
        <v>1445</v>
      </c>
      <c r="C34" s="425">
        <v>162509</v>
      </c>
      <c r="D34" s="458">
        <v>98.799999999999983</v>
      </c>
      <c r="E34" s="458">
        <v>68.099999999999966</v>
      </c>
      <c r="F34" s="425">
        <v>1444</v>
      </c>
      <c r="G34" s="425">
        <v>161397</v>
      </c>
      <c r="H34" s="458">
        <v>98.699999999999989</v>
      </c>
      <c r="I34" s="451">
        <v>67.699999999999989</v>
      </c>
    </row>
    <row r="35" spans="1:9" ht="15" customHeight="1">
      <c r="A35" s="413" t="s">
        <v>54</v>
      </c>
      <c r="B35" s="430">
        <v>1442</v>
      </c>
      <c r="C35" s="425">
        <v>165347</v>
      </c>
      <c r="D35" s="458">
        <v>98.799999999999983</v>
      </c>
      <c r="E35" s="458">
        <v>69.5</v>
      </c>
      <c r="F35" s="425">
        <v>1441</v>
      </c>
      <c r="G35" s="425">
        <v>166178</v>
      </c>
      <c r="H35" s="458">
        <v>98.699999999999989</v>
      </c>
      <c r="I35" s="451">
        <v>69.899999999999949</v>
      </c>
    </row>
    <row r="36" spans="1:9" ht="15" customHeight="1">
      <c r="A36" s="413" t="s">
        <v>205</v>
      </c>
      <c r="B36" s="427">
        <v>1435</v>
      </c>
      <c r="C36" s="445">
        <v>165694</v>
      </c>
      <c r="D36" s="459">
        <v>98.299999999999983</v>
      </c>
      <c r="E36" s="459">
        <v>70</v>
      </c>
      <c r="F36" s="445">
        <v>1434</v>
      </c>
      <c r="G36" s="445">
        <v>166123</v>
      </c>
      <c r="H36" s="458">
        <v>98.199999999999989</v>
      </c>
      <c r="I36" s="451">
        <v>70.199999999999989</v>
      </c>
    </row>
    <row r="37" spans="1:9" ht="15" customHeight="1">
      <c r="A37" s="413" t="s">
        <v>39</v>
      </c>
      <c r="B37" s="427">
        <v>1448</v>
      </c>
      <c r="C37" s="445">
        <v>169948</v>
      </c>
      <c r="D37" s="459">
        <v>99.2</v>
      </c>
      <c r="E37" s="459">
        <v>71.2</v>
      </c>
      <c r="F37" s="445">
        <v>1447</v>
      </c>
      <c r="G37" s="445">
        <v>169505</v>
      </c>
      <c r="H37" s="458">
        <v>99.1</v>
      </c>
      <c r="I37" s="451">
        <v>71</v>
      </c>
    </row>
    <row r="38" spans="1:9" ht="15" customHeight="1">
      <c r="A38" s="415" t="s">
        <v>173</v>
      </c>
      <c r="B38" s="428">
        <v>734</v>
      </c>
      <c r="C38" s="446">
        <v>51147</v>
      </c>
      <c r="D38" s="460">
        <v>98.7</v>
      </c>
      <c r="E38" s="460">
        <v>43.9</v>
      </c>
      <c r="F38" s="446">
        <v>733</v>
      </c>
      <c r="G38" s="446">
        <v>51460</v>
      </c>
      <c r="H38" s="478">
        <v>98.5</v>
      </c>
      <c r="I38" s="452">
        <v>44.2</v>
      </c>
    </row>
    <row r="39" spans="1:9" ht="15" customHeight="1">
      <c r="A39" s="416" t="s">
        <v>102</v>
      </c>
      <c r="B39" s="429">
        <v>123</v>
      </c>
      <c r="C39" s="425">
        <v>10978</v>
      </c>
      <c r="D39" s="461">
        <v>99.2</v>
      </c>
      <c r="E39" s="461">
        <v>54.1</v>
      </c>
      <c r="F39" s="425">
        <v>123</v>
      </c>
      <c r="G39" s="425">
        <v>12602</v>
      </c>
      <c r="H39" s="458">
        <v>99.2</v>
      </c>
      <c r="I39" s="451">
        <v>62.1</v>
      </c>
    </row>
    <row r="40" spans="1:9" ht="15" customHeight="1">
      <c r="A40" s="416" t="s">
        <v>104</v>
      </c>
      <c r="B40" s="429">
        <v>116</v>
      </c>
      <c r="C40" s="447">
        <v>10914</v>
      </c>
      <c r="D40" s="461">
        <v>100</v>
      </c>
      <c r="E40" s="461">
        <v>57</v>
      </c>
      <c r="F40" s="425">
        <v>116</v>
      </c>
      <c r="G40" s="425">
        <v>10370</v>
      </c>
      <c r="H40" s="458">
        <v>100</v>
      </c>
      <c r="I40" s="451">
        <v>54.2</v>
      </c>
    </row>
    <row r="41" spans="1:9" ht="15" customHeight="1">
      <c r="A41" s="416" t="s">
        <v>107</v>
      </c>
      <c r="B41" s="430">
        <v>91</v>
      </c>
      <c r="C41" s="425">
        <v>5541</v>
      </c>
      <c r="D41" s="458">
        <v>98.9</v>
      </c>
      <c r="E41" s="458">
        <v>37</v>
      </c>
      <c r="F41" s="425">
        <v>91</v>
      </c>
      <c r="G41" s="425">
        <v>5460</v>
      </c>
      <c r="H41" s="458">
        <v>98.9</v>
      </c>
      <c r="I41" s="451">
        <v>36.4</v>
      </c>
    </row>
    <row r="42" spans="1:9" ht="15" customHeight="1">
      <c r="A42" s="416" t="s">
        <v>108</v>
      </c>
      <c r="B42" s="430">
        <v>48</v>
      </c>
      <c r="C42" s="425">
        <v>870</v>
      </c>
      <c r="D42" s="458">
        <v>98</v>
      </c>
      <c r="E42" s="458">
        <v>16</v>
      </c>
      <c r="F42" s="425">
        <v>48</v>
      </c>
      <c r="G42" s="425">
        <v>885</v>
      </c>
      <c r="H42" s="458">
        <v>98</v>
      </c>
      <c r="I42" s="451">
        <v>16.3</v>
      </c>
    </row>
    <row r="43" spans="1:9" ht="15" customHeight="1">
      <c r="A43" s="416" t="s">
        <v>45</v>
      </c>
      <c r="B43" s="430">
        <v>6</v>
      </c>
      <c r="C43" s="425">
        <v>98</v>
      </c>
      <c r="D43" s="458">
        <v>100</v>
      </c>
      <c r="E43" s="458">
        <v>17.2</v>
      </c>
      <c r="F43" s="425">
        <v>6</v>
      </c>
      <c r="G43" s="425">
        <v>101</v>
      </c>
      <c r="H43" s="458">
        <v>100</v>
      </c>
      <c r="I43" s="451">
        <v>17.7</v>
      </c>
    </row>
    <row r="44" spans="1:9" ht="15" customHeight="1">
      <c r="A44" s="416" t="s">
        <v>109</v>
      </c>
      <c r="B44" s="430">
        <v>16</v>
      </c>
      <c r="C44" s="425">
        <v>865</v>
      </c>
      <c r="D44" s="458">
        <v>100</v>
      </c>
      <c r="E44" s="458">
        <v>37.799999999999997</v>
      </c>
      <c r="F44" s="425">
        <v>16</v>
      </c>
      <c r="G44" s="425">
        <v>679</v>
      </c>
      <c r="H44" s="458">
        <v>100</v>
      </c>
      <c r="I44" s="451">
        <v>29.7</v>
      </c>
    </row>
    <row r="45" spans="1:9" ht="15" customHeight="1">
      <c r="A45" s="416" t="s">
        <v>110</v>
      </c>
      <c r="B45" s="430">
        <v>47</v>
      </c>
      <c r="C45" s="425">
        <v>2682</v>
      </c>
      <c r="D45" s="458">
        <v>100</v>
      </c>
      <c r="E45" s="458">
        <v>36</v>
      </c>
      <c r="F45" s="425">
        <v>46</v>
      </c>
      <c r="G45" s="425">
        <v>2289</v>
      </c>
      <c r="H45" s="458">
        <v>97.9</v>
      </c>
      <c r="I45" s="451">
        <v>31.4</v>
      </c>
    </row>
    <row r="46" spans="1:9" ht="15" customHeight="1">
      <c r="A46" s="416" t="s">
        <v>113</v>
      </c>
      <c r="B46" s="430">
        <v>57</v>
      </c>
      <c r="C46" s="425">
        <v>2140</v>
      </c>
      <c r="D46" s="458">
        <v>100</v>
      </c>
      <c r="E46" s="458">
        <v>23.2</v>
      </c>
      <c r="F46" s="425">
        <v>57</v>
      </c>
      <c r="G46" s="425">
        <v>2353</v>
      </c>
      <c r="H46" s="458">
        <v>100</v>
      </c>
      <c r="I46" s="451">
        <v>25.5</v>
      </c>
    </row>
    <row r="47" spans="1:9" ht="15" customHeight="1">
      <c r="A47" s="416" t="s">
        <v>93</v>
      </c>
      <c r="B47" s="430">
        <v>34</v>
      </c>
      <c r="C47" s="425">
        <v>2752</v>
      </c>
      <c r="D47" s="458">
        <v>100</v>
      </c>
      <c r="E47" s="458">
        <v>49.2</v>
      </c>
      <c r="F47" s="425">
        <v>34</v>
      </c>
      <c r="G47" s="425">
        <v>2561</v>
      </c>
      <c r="H47" s="458">
        <v>100</v>
      </c>
      <c r="I47" s="451">
        <v>45.8</v>
      </c>
    </row>
    <row r="48" spans="1:9" ht="15" customHeight="1">
      <c r="A48" s="416" t="s">
        <v>114</v>
      </c>
      <c r="B48" s="430">
        <v>62</v>
      </c>
      <c r="C48" s="425">
        <v>4886</v>
      </c>
      <c r="D48" s="458">
        <v>100</v>
      </c>
      <c r="E48" s="458">
        <v>48.8</v>
      </c>
      <c r="F48" s="425">
        <v>62</v>
      </c>
      <c r="G48" s="425">
        <v>4914</v>
      </c>
      <c r="H48" s="458">
        <v>100</v>
      </c>
      <c r="I48" s="451">
        <v>49.1</v>
      </c>
    </row>
    <row r="49" spans="1:9" ht="15" customHeight="1">
      <c r="A49" s="416" t="s">
        <v>84</v>
      </c>
      <c r="B49" s="430">
        <v>69</v>
      </c>
      <c r="C49" s="425">
        <v>5788</v>
      </c>
      <c r="D49" s="458">
        <v>100</v>
      </c>
      <c r="E49" s="458">
        <v>51.5</v>
      </c>
      <c r="F49" s="425">
        <v>69</v>
      </c>
      <c r="G49" s="425">
        <v>6023</v>
      </c>
      <c r="H49" s="458">
        <v>100</v>
      </c>
      <c r="I49" s="451">
        <v>53.6</v>
      </c>
    </row>
    <row r="50" spans="1:9" ht="15" customHeight="1">
      <c r="A50" s="417" t="s">
        <v>96</v>
      </c>
      <c r="B50" s="431">
        <v>65</v>
      </c>
      <c r="C50" s="448">
        <v>3633</v>
      </c>
      <c r="D50" s="462">
        <v>90.3</v>
      </c>
      <c r="E50" s="462">
        <v>35</v>
      </c>
      <c r="F50" s="476">
        <v>65</v>
      </c>
      <c r="G50" s="476">
        <v>3223</v>
      </c>
      <c r="H50" s="479">
        <v>90.3</v>
      </c>
      <c r="I50" s="453">
        <v>31</v>
      </c>
    </row>
    <row r="51" spans="1:9" ht="15" customHeight="1">
      <c r="A51" s="420"/>
      <c r="B51" s="434"/>
      <c r="C51" s="434"/>
      <c r="D51" s="465"/>
      <c r="E51" s="465"/>
      <c r="F51" s="434"/>
      <c r="G51" s="434"/>
      <c r="H51" s="465"/>
      <c r="I51" s="465"/>
    </row>
    <row r="52" spans="1:9" ht="15" customHeight="1">
      <c r="A52" s="344">
        <v>3</v>
      </c>
      <c r="B52" s="421"/>
      <c r="C52" s="421"/>
      <c r="D52" s="464"/>
      <c r="E52" s="464"/>
      <c r="F52" s="421"/>
      <c r="G52" s="421"/>
      <c r="H52" s="464"/>
      <c r="I52" s="464"/>
    </row>
    <row r="53" spans="1:9" ht="20.100000000000001" customHeight="1">
      <c r="A53" s="411" t="s">
        <v>266</v>
      </c>
      <c r="B53" s="435"/>
      <c r="C53" s="422"/>
      <c r="D53" s="455"/>
      <c r="E53" s="455"/>
      <c r="F53" s="422"/>
      <c r="G53" s="422"/>
      <c r="H53" s="455"/>
      <c r="I53" s="455"/>
    </row>
    <row r="54" spans="1:9" ht="15" customHeight="1">
      <c r="A54" s="757" t="s">
        <v>68</v>
      </c>
      <c r="B54" s="750" t="s">
        <v>76</v>
      </c>
      <c r="C54" s="751"/>
      <c r="D54" s="751"/>
      <c r="E54" s="751"/>
      <c r="F54" s="751"/>
      <c r="G54" s="751"/>
      <c r="H54" s="751"/>
      <c r="I54" s="752"/>
    </row>
    <row r="55" spans="1:9" ht="15" customHeight="1">
      <c r="A55" s="758"/>
      <c r="B55" s="750" t="s">
        <v>74</v>
      </c>
      <c r="C55" s="751"/>
      <c r="D55" s="751"/>
      <c r="E55" s="752"/>
      <c r="F55" s="750" t="s">
        <v>58</v>
      </c>
      <c r="G55" s="751"/>
      <c r="H55" s="751"/>
      <c r="I55" s="752"/>
    </row>
    <row r="56" spans="1:9" ht="15" customHeight="1">
      <c r="A56" s="758"/>
      <c r="B56" s="432" t="s">
        <v>85</v>
      </c>
      <c r="C56" s="432" t="s">
        <v>36</v>
      </c>
      <c r="D56" s="456" t="s">
        <v>87</v>
      </c>
      <c r="E56" s="456" t="s">
        <v>88</v>
      </c>
      <c r="F56" s="432" t="s">
        <v>85</v>
      </c>
      <c r="G56" s="432" t="s">
        <v>36</v>
      </c>
      <c r="H56" s="456" t="s">
        <v>87</v>
      </c>
      <c r="I56" s="456" t="s">
        <v>88</v>
      </c>
    </row>
    <row r="57" spans="1:9" ht="15" customHeight="1">
      <c r="A57" s="759"/>
      <c r="B57" s="433" t="s">
        <v>95</v>
      </c>
      <c r="C57" s="433" t="s">
        <v>97</v>
      </c>
      <c r="D57" s="457" t="s">
        <v>99</v>
      </c>
      <c r="E57" s="457" t="s">
        <v>99</v>
      </c>
      <c r="F57" s="433" t="s">
        <v>95</v>
      </c>
      <c r="G57" s="433" t="s">
        <v>97</v>
      </c>
      <c r="H57" s="457" t="s">
        <v>99</v>
      </c>
      <c r="I57" s="457" t="s">
        <v>99</v>
      </c>
    </row>
    <row r="58" spans="1:9" ht="15" customHeight="1">
      <c r="A58" s="413" t="s">
        <v>171</v>
      </c>
      <c r="B58" s="430">
        <v>1091</v>
      </c>
      <c r="C58" s="425">
        <v>53183</v>
      </c>
      <c r="D58" s="458">
        <v>98.899999999999963</v>
      </c>
      <c r="E58" s="458">
        <v>65.699999999999989</v>
      </c>
      <c r="F58" s="425">
        <v>1083</v>
      </c>
      <c r="G58" s="425">
        <v>53153</v>
      </c>
      <c r="H58" s="458">
        <v>98.599999999999966</v>
      </c>
      <c r="I58" s="451">
        <v>66.099999999999966</v>
      </c>
    </row>
    <row r="59" spans="1:9" ht="15" customHeight="1">
      <c r="A59" s="413" t="s">
        <v>54</v>
      </c>
      <c r="B59" s="430">
        <v>1086</v>
      </c>
      <c r="C59" s="425">
        <v>54937</v>
      </c>
      <c r="D59" s="458">
        <v>98.5</v>
      </c>
      <c r="E59" s="458">
        <v>68.399999999999949</v>
      </c>
      <c r="F59" s="425">
        <v>1083</v>
      </c>
      <c r="G59" s="425">
        <v>56401</v>
      </c>
      <c r="H59" s="458">
        <v>98.299999999999983</v>
      </c>
      <c r="I59" s="451">
        <v>70.299999999999983</v>
      </c>
    </row>
    <row r="60" spans="1:9" ht="15" customHeight="1">
      <c r="A60" s="413" t="s">
        <v>205</v>
      </c>
      <c r="B60" s="430">
        <v>1079</v>
      </c>
      <c r="C60" s="425">
        <v>52761</v>
      </c>
      <c r="D60" s="458">
        <v>98.5</v>
      </c>
      <c r="E60" s="458">
        <v>66.099999999999966</v>
      </c>
      <c r="F60" s="425">
        <v>1070</v>
      </c>
      <c r="G60" s="425">
        <v>53141</v>
      </c>
      <c r="H60" s="458">
        <v>97.699999999999989</v>
      </c>
      <c r="I60" s="451">
        <v>67.099999999999966</v>
      </c>
    </row>
    <row r="61" spans="1:9" ht="15" customHeight="1">
      <c r="A61" s="413" t="s">
        <v>39</v>
      </c>
      <c r="B61" s="427">
        <v>1088</v>
      </c>
      <c r="C61" s="445">
        <v>56698</v>
      </c>
      <c r="D61" s="459">
        <v>99.4</v>
      </c>
      <c r="E61" s="459">
        <v>70.099999999999994</v>
      </c>
      <c r="F61" s="445">
        <v>1087</v>
      </c>
      <c r="G61" s="445">
        <v>55784</v>
      </c>
      <c r="H61" s="458">
        <v>99.3</v>
      </c>
      <c r="I61" s="451">
        <v>69.2</v>
      </c>
    </row>
    <row r="62" spans="1:9" ht="15" customHeight="1">
      <c r="A62" s="415" t="s">
        <v>173</v>
      </c>
      <c r="B62" s="428">
        <v>693</v>
      </c>
      <c r="C62" s="446">
        <v>21797</v>
      </c>
      <c r="D62" s="460">
        <v>99.7</v>
      </c>
      <c r="E62" s="460">
        <v>42.4</v>
      </c>
      <c r="F62" s="446">
        <v>687</v>
      </c>
      <c r="G62" s="446">
        <v>21441</v>
      </c>
      <c r="H62" s="478">
        <v>98.7</v>
      </c>
      <c r="I62" s="452">
        <v>42.1</v>
      </c>
    </row>
    <row r="63" spans="1:9" ht="15" customHeight="1">
      <c r="A63" s="416" t="s">
        <v>102</v>
      </c>
      <c r="B63" s="429">
        <v>93</v>
      </c>
      <c r="C63" s="425">
        <v>4069</v>
      </c>
      <c r="D63" s="461">
        <v>100</v>
      </c>
      <c r="E63" s="461">
        <v>59.1</v>
      </c>
      <c r="F63" s="425">
        <v>91</v>
      </c>
      <c r="G63" s="425">
        <v>4138</v>
      </c>
      <c r="H63" s="458">
        <v>97.8</v>
      </c>
      <c r="I63" s="451">
        <v>61.4</v>
      </c>
    </row>
    <row r="64" spans="1:9" ht="15" customHeight="1">
      <c r="A64" s="416" t="s">
        <v>104</v>
      </c>
      <c r="B64" s="429">
        <v>87</v>
      </c>
      <c r="C64" s="447">
        <v>3792</v>
      </c>
      <c r="D64" s="461">
        <v>100</v>
      </c>
      <c r="E64" s="461">
        <v>58.9</v>
      </c>
      <c r="F64" s="425">
        <v>85</v>
      </c>
      <c r="G64" s="425">
        <v>3747</v>
      </c>
      <c r="H64" s="458">
        <v>97.7</v>
      </c>
      <c r="I64" s="451">
        <v>59.6</v>
      </c>
    </row>
    <row r="65" spans="1:9" ht="15" customHeight="1">
      <c r="A65" s="416" t="s">
        <v>107</v>
      </c>
      <c r="B65" s="430">
        <v>93</v>
      </c>
      <c r="C65" s="425">
        <v>2053</v>
      </c>
      <c r="D65" s="458">
        <v>100</v>
      </c>
      <c r="E65" s="458">
        <v>29.8</v>
      </c>
      <c r="F65" s="425">
        <v>92</v>
      </c>
      <c r="G65" s="425">
        <v>1937</v>
      </c>
      <c r="H65" s="458">
        <v>98.9</v>
      </c>
      <c r="I65" s="451">
        <v>28.2</v>
      </c>
    </row>
    <row r="66" spans="1:9" ht="15" customHeight="1">
      <c r="A66" s="416" t="s">
        <v>108</v>
      </c>
      <c r="B66" s="430">
        <v>47</v>
      </c>
      <c r="C66" s="425">
        <v>445</v>
      </c>
      <c r="D66" s="458">
        <v>100</v>
      </c>
      <c r="E66" s="458">
        <v>12.8</v>
      </c>
      <c r="F66" s="425">
        <v>48</v>
      </c>
      <c r="G66" s="425">
        <v>453</v>
      </c>
      <c r="H66" s="458">
        <v>100</v>
      </c>
      <c r="I66" s="451">
        <v>12.8</v>
      </c>
    </row>
    <row r="67" spans="1:9" ht="15" customHeight="1">
      <c r="A67" s="416" t="s">
        <v>45</v>
      </c>
      <c r="B67" s="430">
        <v>31</v>
      </c>
      <c r="C67" s="425">
        <v>247</v>
      </c>
      <c r="D67" s="458">
        <v>100</v>
      </c>
      <c r="E67" s="458">
        <v>10.8</v>
      </c>
      <c r="F67" s="425">
        <v>31</v>
      </c>
      <c r="G67" s="425">
        <v>254</v>
      </c>
      <c r="H67" s="458">
        <v>100</v>
      </c>
      <c r="I67" s="451">
        <v>11.1</v>
      </c>
    </row>
    <row r="68" spans="1:9" ht="15" customHeight="1">
      <c r="A68" s="416" t="s">
        <v>109</v>
      </c>
      <c r="B68" s="430">
        <v>30</v>
      </c>
      <c r="C68" s="425">
        <v>814</v>
      </c>
      <c r="D68" s="458">
        <v>100</v>
      </c>
      <c r="E68" s="458">
        <v>36.700000000000003</v>
      </c>
      <c r="F68" s="425">
        <v>30</v>
      </c>
      <c r="G68" s="425">
        <v>810</v>
      </c>
      <c r="H68" s="458">
        <v>100</v>
      </c>
      <c r="I68" s="451">
        <v>36.5</v>
      </c>
    </row>
    <row r="69" spans="1:9" ht="15" customHeight="1">
      <c r="A69" s="416" t="s">
        <v>110</v>
      </c>
      <c r="B69" s="430">
        <v>36</v>
      </c>
      <c r="C69" s="425">
        <v>1375</v>
      </c>
      <c r="D69" s="458">
        <v>100</v>
      </c>
      <c r="E69" s="458">
        <v>49.9</v>
      </c>
      <c r="F69" s="425">
        <v>36</v>
      </c>
      <c r="G69" s="425">
        <v>1340</v>
      </c>
      <c r="H69" s="458">
        <v>100</v>
      </c>
      <c r="I69" s="451">
        <v>48.6</v>
      </c>
    </row>
    <row r="70" spans="1:9" ht="15" customHeight="1">
      <c r="A70" s="416" t="s">
        <v>113</v>
      </c>
      <c r="B70" s="430">
        <v>93</v>
      </c>
      <c r="C70" s="425">
        <v>1614</v>
      </c>
      <c r="D70" s="458">
        <v>100</v>
      </c>
      <c r="E70" s="458">
        <v>23.3</v>
      </c>
      <c r="F70" s="425">
        <v>92</v>
      </c>
      <c r="G70" s="425">
        <v>1553</v>
      </c>
      <c r="H70" s="458">
        <v>100</v>
      </c>
      <c r="I70" s="451">
        <v>22.8</v>
      </c>
    </row>
    <row r="71" spans="1:9" ht="15" customHeight="1">
      <c r="A71" s="416" t="s">
        <v>93</v>
      </c>
      <c r="B71" s="430">
        <v>32</v>
      </c>
      <c r="C71" s="425">
        <v>1537</v>
      </c>
      <c r="D71" s="458">
        <v>100</v>
      </c>
      <c r="E71" s="458">
        <v>64.900000000000006</v>
      </c>
      <c r="F71" s="425">
        <v>33</v>
      </c>
      <c r="G71" s="425">
        <v>1463</v>
      </c>
      <c r="H71" s="458">
        <v>100</v>
      </c>
      <c r="I71" s="451">
        <v>59.9</v>
      </c>
    </row>
    <row r="72" spans="1:9" ht="15" customHeight="1">
      <c r="A72" s="416" t="s">
        <v>114</v>
      </c>
      <c r="B72" s="430">
        <v>31</v>
      </c>
      <c r="C72" s="425">
        <v>1929</v>
      </c>
      <c r="D72" s="458">
        <v>100</v>
      </c>
      <c r="E72" s="458">
        <v>84.1</v>
      </c>
      <c r="F72" s="425">
        <v>31</v>
      </c>
      <c r="G72" s="425">
        <v>1780</v>
      </c>
      <c r="H72" s="458">
        <v>100</v>
      </c>
      <c r="I72" s="451">
        <v>77.599999999999994</v>
      </c>
    </row>
    <row r="73" spans="1:9" ht="15" customHeight="1">
      <c r="A73" s="416" t="s">
        <v>84</v>
      </c>
      <c r="B73" s="430">
        <v>60</v>
      </c>
      <c r="C73" s="425">
        <v>2544</v>
      </c>
      <c r="D73" s="458">
        <v>100</v>
      </c>
      <c r="E73" s="458">
        <v>57.3</v>
      </c>
      <c r="F73" s="425">
        <v>60</v>
      </c>
      <c r="G73" s="425">
        <v>2509</v>
      </c>
      <c r="H73" s="458">
        <v>100</v>
      </c>
      <c r="I73" s="451">
        <v>56.5</v>
      </c>
    </row>
    <row r="74" spans="1:9" ht="15" customHeight="1">
      <c r="A74" s="417" t="s">
        <v>96</v>
      </c>
      <c r="B74" s="431">
        <v>60</v>
      </c>
      <c r="C74" s="448">
        <v>1378</v>
      </c>
      <c r="D74" s="462">
        <v>96.8</v>
      </c>
      <c r="E74" s="462">
        <v>31</v>
      </c>
      <c r="F74" s="476">
        <v>58</v>
      </c>
      <c r="G74" s="476">
        <v>1457</v>
      </c>
      <c r="H74" s="479">
        <v>93.5</v>
      </c>
      <c r="I74" s="453">
        <v>33.9</v>
      </c>
    </row>
    <row r="77" spans="1:9" ht="15" customHeight="1">
      <c r="A77" s="344">
        <v>4</v>
      </c>
      <c r="B77" s="421"/>
      <c r="C77" s="421"/>
      <c r="D77" s="464"/>
      <c r="E77" s="464"/>
      <c r="F77" s="421"/>
      <c r="G77" s="421"/>
      <c r="H77" s="464"/>
      <c r="I77" s="464"/>
    </row>
    <row r="78" spans="1:9" ht="20.100000000000001" customHeight="1">
      <c r="A78" s="411" t="s">
        <v>266</v>
      </c>
      <c r="B78" s="435"/>
      <c r="C78" s="422"/>
      <c r="D78" s="455"/>
      <c r="E78" s="455"/>
      <c r="F78" s="422"/>
      <c r="G78" s="422"/>
      <c r="H78" s="455"/>
      <c r="I78" s="455"/>
    </row>
    <row r="79" spans="1:9" ht="15" customHeight="1">
      <c r="A79" s="757" t="s">
        <v>68</v>
      </c>
      <c r="B79" s="750" t="s">
        <v>75</v>
      </c>
      <c r="C79" s="751"/>
      <c r="D79" s="751"/>
      <c r="E79" s="751"/>
      <c r="F79" s="751"/>
      <c r="G79" s="751"/>
      <c r="H79" s="751"/>
      <c r="I79" s="752"/>
    </row>
    <row r="80" spans="1:9" ht="15" customHeight="1">
      <c r="A80" s="758"/>
      <c r="B80" s="750" t="s">
        <v>74</v>
      </c>
      <c r="C80" s="751"/>
      <c r="D80" s="751"/>
      <c r="E80" s="752"/>
      <c r="F80" s="750" t="s">
        <v>58</v>
      </c>
      <c r="G80" s="751"/>
      <c r="H80" s="751"/>
      <c r="I80" s="752"/>
    </row>
    <row r="81" spans="1:9" ht="15" customHeight="1">
      <c r="A81" s="758"/>
      <c r="B81" s="423" t="s">
        <v>85</v>
      </c>
      <c r="C81" s="432" t="s">
        <v>36</v>
      </c>
      <c r="D81" s="456" t="s">
        <v>87</v>
      </c>
      <c r="E81" s="456" t="s">
        <v>88</v>
      </c>
      <c r="F81" s="432" t="s">
        <v>85</v>
      </c>
      <c r="G81" s="432" t="s">
        <v>36</v>
      </c>
      <c r="H81" s="456" t="s">
        <v>87</v>
      </c>
      <c r="I81" s="456" t="s">
        <v>88</v>
      </c>
    </row>
    <row r="82" spans="1:9" ht="15" customHeight="1">
      <c r="A82" s="759"/>
      <c r="B82" s="424" t="s">
        <v>95</v>
      </c>
      <c r="C82" s="433" t="s">
        <v>97</v>
      </c>
      <c r="D82" s="457" t="s">
        <v>99</v>
      </c>
      <c r="E82" s="457" t="s">
        <v>99</v>
      </c>
      <c r="F82" s="433" t="s">
        <v>95</v>
      </c>
      <c r="G82" s="433" t="s">
        <v>97</v>
      </c>
      <c r="H82" s="457" t="s">
        <v>99</v>
      </c>
      <c r="I82" s="457" t="s">
        <v>99</v>
      </c>
    </row>
    <row r="83" spans="1:9" ht="15" customHeight="1">
      <c r="A83" s="413" t="s">
        <v>171</v>
      </c>
      <c r="B83" s="425">
        <v>1083</v>
      </c>
      <c r="C83" s="425">
        <v>41294</v>
      </c>
      <c r="D83" s="458">
        <v>98.599999999999966</v>
      </c>
      <c r="E83" s="458">
        <v>71.5</v>
      </c>
      <c r="F83" s="425">
        <v>1076</v>
      </c>
      <c r="G83" s="425">
        <v>41273</v>
      </c>
      <c r="H83" s="458">
        <v>98</v>
      </c>
      <c r="I83" s="451">
        <v>71.899999999999949</v>
      </c>
    </row>
    <row r="84" spans="1:9" ht="15" customHeight="1">
      <c r="A84" s="413" t="s">
        <v>54</v>
      </c>
      <c r="B84" s="425">
        <v>1063</v>
      </c>
      <c r="C84" s="425">
        <v>46599</v>
      </c>
      <c r="D84" s="458">
        <v>97.099999999999966</v>
      </c>
      <c r="E84" s="458">
        <v>70.399999999999949</v>
      </c>
      <c r="F84" s="425">
        <v>1052</v>
      </c>
      <c r="G84" s="425">
        <v>44720</v>
      </c>
      <c r="H84" s="458">
        <v>96.099999999999966</v>
      </c>
      <c r="I84" s="451">
        <v>68.099999999999966</v>
      </c>
    </row>
    <row r="85" spans="1:9" ht="15" customHeight="1">
      <c r="A85" s="413" t="s">
        <v>205</v>
      </c>
      <c r="B85" s="427">
        <v>1074</v>
      </c>
      <c r="C85" s="445">
        <v>58714</v>
      </c>
      <c r="D85" s="459">
        <v>98.099999999999966</v>
      </c>
      <c r="E85" s="459">
        <v>61.599999999999973</v>
      </c>
      <c r="F85" s="445">
        <v>1074</v>
      </c>
      <c r="G85" s="445">
        <v>57374</v>
      </c>
      <c r="H85" s="458">
        <v>98.099999999999966</v>
      </c>
      <c r="I85" s="451">
        <v>60.2</v>
      </c>
    </row>
    <row r="86" spans="1:9" ht="15" customHeight="1">
      <c r="A86" s="413" t="s">
        <v>39</v>
      </c>
      <c r="B86" s="427">
        <v>1090</v>
      </c>
      <c r="C86" s="445">
        <v>63668</v>
      </c>
      <c r="D86" s="459">
        <v>99.5</v>
      </c>
      <c r="E86" s="459">
        <v>61.7</v>
      </c>
      <c r="F86" s="445">
        <v>1091</v>
      </c>
      <c r="G86" s="445">
        <v>64976</v>
      </c>
      <c r="H86" s="458">
        <v>99.6</v>
      </c>
      <c r="I86" s="451">
        <v>62.9</v>
      </c>
    </row>
    <row r="87" spans="1:9" ht="15" customHeight="1">
      <c r="A87" s="415" t="s">
        <v>173</v>
      </c>
      <c r="B87" s="428">
        <v>652</v>
      </c>
      <c r="C87" s="446">
        <v>24171</v>
      </c>
      <c r="D87" s="460">
        <v>98.8</v>
      </c>
      <c r="E87" s="460">
        <v>40.9</v>
      </c>
      <c r="F87" s="446">
        <v>649</v>
      </c>
      <c r="G87" s="446">
        <v>25449</v>
      </c>
      <c r="H87" s="478">
        <v>98.3</v>
      </c>
      <c r="I87" s="452">
        <v>43.3</v>
      </c>
    </row>
    <row r="88" spans="1:9" ht="15" customHeight="1">
      <c r="A88" s="416" t="s">
        <v>102</v>
      </c>
      <c r="B88" s="429">
        <v>91</v>
      </c>
      <c r="C88" s="425">
        <v>4579</v>
      </c>
      <c r="D88" s="461">
        <v>97.8</v>
      </c>
      <c r="E88" s="461">
        <v>53</v>
      </c>
      <c r="F88" s="425">
        <v>90</v>
      </c>
      <c r="G88" s="425">
        <v>4591</v>
      </c>
      <c r="H88" s="458">
        <v>96.8</v>
      </c>
      <c r="I88" s="481">
        <v>53.7</v>
      </c>
    </row>
    <row r="89" spans="1:9" ht="15" customHeight="1">
      <c r="A89" s="416" t="s">
        <v>104</v>
      </c>
      <c r="B89" s="429">
        <v>87</v>
      </c>
      <c r="C89" s="447">
        <v>4281</v>
      </c>
      <c r="D89" s="461">
        <v>100</v>
      </c>
      <c r="E89" s="461">
        <v>51.8</v>
      </c>
      <c r="F89" s="425">
        <v>86</v>
      </c>
      <c r="G89" s="425">
        <v>4331</v>
      </c>
      <c r="H89" s="458">
        <v>98.9</v>
      </c>
      <c r="I89" s="451">
        <v>53</v>
      </c>
    </row>
    <row r="90" spans="1:9" ht="15" customHeight="1">
      <c r="A90" s="416" t="s">
        <v>107</v>
      </c>
      <c r="B90" s="430">
        <v>74</v>
      </c>
      <c r="C90" s="425">
        <v>1981</v>
      </c>
      <c r="D90" s="458">
        <v>98.7</v>
      </c>
      <c r="E90" s="458">
        <v>28.8</v>
      </c>
      <c r="F90" s="425">
        <v>74</v>
      </c>
      <c r="G90" s="425">
        <v>2067</v>
      </c>
      <c r="H90" s="458">
        <v>98.7</v>
      </c>
      <c r="I90" s="451">
        <v>30.1</v>
      </c>
    </row>
    <row r="91" spans="1:9" ht="15" customHeight="1">
      <c r="A91" s="416" t="s">
        <v>108</v>
      </c>
      <c r="B91" s="430">
        <v>42</v>
      </c>
      <c r="C91" s="425">
        <v>524</v>
      </c>
      <c r="D91" s="458">
        <v>100</v>
      </c>
      <c r="E91" s="458">
        <v>16</v>
      </c>
      <c r="F91" s="425">
        <v>42</v>
      </c>
      <c r="G91" s="425">
        <v>472</v>
      </c>
      <c r="H91" s="458">
        <v>100</v>
      </c>
      <c r="I91" s="451">
        <v>14.4</v>
      </c>
    </row>
    <row r="92" spans="1:9" ht="15" customHeight="1">
      <c r="A92" s="416" t="s">
        <v>45</v>
      </c>
      <c r="B92" s="430">
        <v>31</v>
      </c>
      <c r="C92" s="425">
        <v>373</v>
      </c>
      <c r="D92" s="458">
        <v>100</v>
      </c>
      <c r="E92" s="458">
        <v>12.7</v>
      </c>
      <c r="F92" s="425">
        <v>31</v>
      </c>
      <c r="G92" s="425">
        <v>384</v>
      </c>
      <c r="H92" s="458">
        <v>100</v>
      </c>
      <c r="I92" s="451">
        <v>13</v>
      </c>
    </row>
    <row r="93" spans="1:9" ht="15" customHeight="1">
      <c r="A93" s="416" t="s">
        <v>109</v>
      </c>
      <c r="B93" s="430">
        <v>40</v>
      </c>
      <c r="C93" s="425">
        <v>950</v>
      </c>
      <c r="D93" s="458">
        <v>100</v>
      </c>
      <c r="E93" s="458">
        <v>31.3</v>
      </c>
      <c r="F93" s="425">
        <v>40</v>
      </c>
      <c r="G93" s="425">
        <v>915</v>
      </c>
      <c r="H93" s="458">
        <v>100</v>
      </c>
      <c r="I93" s="451">
        <v>30.1</v>
      </c>
    </row>
    <row r="94" spans="1:9" ht="15" customHeight="1">
      <c r="A94" s="416" t="s">
        <v>110</v>
      </c>
      <c r="B94" s="430">
        <v>35</v>
      </c>
      <c r="C94" s="425">
        <v>1492</v>
      </c>
      <c r="D94" s="458">
        <v>100</v>
      </c>
      <c r="E94" s="458">
        <v>54.2</v>
      </c>
      <c r="F94" s="425">
        <v>35</v>
      </c>
      <c r="G94" s="425">
        <v>1403</v>
      </c>
      <c r="H94" s="458">
        <v>100</v>
      </c>
      <c r="I94" s="451">
        <v>50.9</v>
      </c>
    </row>
    <row r="95" spans="1:9" ht="15" customHeight="1">
      <c r="A95" s="416" t="s">
        <v>113</v>
      </c>
      <c r="B95" s="430">
        <v>60</v>
      </c>
      <c r="C95" s="425">
        <v>1393</v>
      </c>
      <c r="D95" s="458">
        <v>100</v>
      </c>
      <c r="E95" s="458">
        <v>24.5</v>
      </c>
      <c r="F95" s="425">
        <v>60</v>
      </c>
      <c r="G95" s="425">
        <v>1481</v>
      </c>
      <c r="H95" s="458">
        <v>100</v>
      </c>
      <c r="I95" s="451">
        <v>26.1</v>
      </c>
    </row>
    <row r="96" spans="1:9" ht="15" customHeight="1">
      <c r="A96" s="416" t="s">
        <v>93</v>
      </c>
      <c r="B96" s="430">
        <v>36</v>
      </c>
      <c r="C96" s="425">
        <v>1844</v>
      </c>
      <c r="D96" s="458">
        <v>100</v>
      </c>
      <c r="E96" s="458">
        <v>53.9</v>
      </c>
      <c r="F96" s="425">
        <v>36</v>
      </c>
      <c r="G96" s="425">
        <v>1927</v>
      </c>
      <c r="H96" s="458">
        <v>100</v>
      </c>
      <c r="I96" s="451">
        <v>56.3</v>
      </c>
    </row>
    <row r="97" spans="1:9" ht="15" customHeight="1">
      <c r="A97" s="416" t="s">
        <v>114</v>
      </c>
      <c r="B97" s="430">
        <v>47</v>
      </c>
      <c r="C97" s="425">
        <v>2409</v>
      </c>
      <c r="D97" s="458">
        <v>100</v>
      </c>
      <c r="E97" s="458">
        <v>54.2</v>
      </c>
      <c r="F97" s="425">
        <v>47</v>
      </c>
      <c r="G97" s="425">
        <v>3032</v>
      </c>
      <c r="H97" s="458">
        <v>100</v>
      </c>
      <c r="I97" s="451">
        <v>68.2</v>
      </c>
    </row>
    <row r="98" spans="1:9" ht="15" customHeight="1">
      <c r="A98" s="416" t="s">
        <v>84</v>
      </c>
      <c r="B98" s="430">
        <v>64</v>
      </c>
      <c r="C98" s="425">
        <v>3006</v>
      </c>
      <c r="D98" s="458">
        <v>100</v>
      </c>
      <c r="E98" s="458">
        <v>55.1</v>
      </c>
      <c r="F98" s="425">
        <v>63</v>
      </c>
      <c r="G98" s="425">
        <v>3374</v>
      </c>
      <c r="H98" s="458">
        <v>98.4</v>
      </c>
      <c r="I98" s="451">
        <v>63</v>
      </c>
    </row>
    <row r="99" spans="1:9" ht="15" customHeight="1">
      <c r="A99" s="417" t="s">
        <v>96</v>
      </c>
      <c r="B99" s="431">
        <v>45</v>
      </c>
      <c r="C99" s="448">
        <v>1339</v>
      </c>
      <c r="D99" s="462">
        <v>90</v>
      </c>
      <c r="E99" s="462">
        <v>31.3</v>
      </c>
      <c r="F99" s="476">
        <v>45</v>
      </c>
      <c r="G99" s="476">
        <v>1472</v>
      </c>
      <c r="H99" s="479">
        <v>90</v>
      </c>
      <c r="I99" s="453">
        <v>34.4</v>
      </c>
    </row>
    <row r="100" spans="1:9" ht="15" customHeight="1">
      <c r="A100" s="420"/>
      <c r="B100" s="434"/>
      <c r="C100" s="434"/>
      <c r="D100" s="465"/>
      <c r="E100" s="465"/>
      <c r="F100" s="434"/>
      <c r="G100" s="434"/>
      <c r="H100" s="465"/>
      <c r="I100" s="465"/>
    </row>
    <row r="102" spans="1:9" ht="15" customHeight="1">
      <c r="A102" s="344">
        <v>5</v>
      </c>
      <c r="B102" s="421"/>
      <c r="C102" s="421"/>
      <c r="D102" s="464"/>
      <c r="E102" s="464"/>
      <c r="F102" s="421"/>
      <c r="G102" s="421"/>
      <c r="H102" s="464"/>
      <c r="I102" s="464"/>
    </row>
    <row r="103" spans="1:9" ht="20.100000000000001" customHeight="1">
      <c r="A103" s="411" t="s">
        <v>266</v>
      </c>
      <c r="B103" s="435"/>
      <c r="C103" s="422"/>
      <c r="D103" s="455"/>
      <c r="E103" s="455"/>
      <c r="F103" s="422"/>
      <c r="G103" s="422"/>
      <c r="H103" s="455"/>
      <c r="I103" s="455"/>
    </row>
    <row r="104" spans="1:9" ht="15" customHeight="1">
      <c r="A104" s="757" t="s">
        <v>68</v>
      </c>
      <c r="B104" s="750" t="s">
        <v>15</v>
      </c>
      <c r="C104" s="751"/>
      <c r="D104" s="751"/>
      <c r="E104" s="751"/>
      <c r="F104" s="751"/>
      <c r="G104" s="751"/>
      <c r="H104" s="751"/>
      <c r="I104" s="752"/>
    </row>
    <row r="105" spans="1:9" ht="15" customHeight="1">
      <c r="A105" s="758"/>
      <c r="B105" s="750" t="s">
        <v>4</v>
      </c>
      <c r="C105" s="751"/>
      <c r="D105" s="751"/>
      <c r="E105" s="752"/>
      <c r="F105" s="750" t="s">
        <v>77</v>
      </c>
      <c r="G105" s="751"/>
      <c r="H105" s="751"/>
      <c r="I105" s="752"/>
    </row>
    <row r="106" spans="1:9" ht="15" customHeight="1">
      <c r="A106" s="758"/>
      <c r="B106" s="432" t="s">
        <v>85</v>
      </c>
      <c r="C106" s="432" t="s">
        <v>36</v>
      </c>
      <c r="D106" s="456" t="s">
        <v>87</v>
      </c>
      <c r="E106" s="456" t="s">
        <v>88</v>
      </c>
      <c r="F106" s="432" t="s">
        <v>85</v>
      </c>
      <c r="G106" s="432" t="s">
        <v>36</v>
      </c>
      <c r="H106" s="456" t="s">
        <v>87</v>
      </c>
      <c r="I106" s="456" t="s">
        <v>88</v>
      </c>
    </row>
    <row r="107" spans="1:9" ht="15" customHeight="1">
      <c r="A107" s="759"/>
      <c r="B107" s="433" t="s">
        <v>95</v>
      </c>
      <c r="C107" s="433" t="s">
        <v>97</v>
      </c>
      <c r="D107" s="457" t="s">
        <v>99</v>
      </c>
      <c r="E107" s="457" t="s">
        <v>99</v>
      </c>
      <c r="F107" s="433" t="s">
        <v>95</v>
      </c>
      <c r="G107" s="433" t="s">
        <v>97</v>
      </c>
      <c r="H107" s="457" t="s">
        <v>99</v>
      </c>
      <c r="I107" s="457" t="s">
        <v>99</v>
      </c>
    </row>
    <row r="108" spans="1:9" ht="15" customHeight="1">
      <c r="A108" s="413" t="s">
        <v>171</v>
      </c>
      <c r="B108" s="425">
        <v>741</v>
      </c>
      <c r="C108" s="425">
        <v>32479</v>
      </c>
      <c r="D108" s="458">
        <v>99.099999999999966</v>
      </c>
      <c r="E108" s="458">
        <v>59.2</v>
      </c>
      <c r="F108" s="425">
        <v>738</v>
      </c>
      <c r="G108" s="425">
        <v>34180</v>
      </c>
      <c r="H108" s="458">
        <v>98.699999999999989</v>
      </c>
      <c r="I108" s="451">
        <v>62.5</v>
      </c>
    </row>
    <row r="109" spans="1:9" ht="15" customHeight="1">
      <c r="A109" s="413" t="s">
        <v>54</v>
      </c>
      <c r="B109" s="425">
        <v>737</v>
      </c>
      <c r="C109" s="425">
        <v>36363</v>
      </c>
      <c r="D109" s="458">
        <v>97.5</v>
      </c>
      <c r="E109" s="458">
        <v>66.5</v>
      </c>
      <c r="F109" s="425">
        <v>736</v>
      </c>
      <c r="G109" s="425">
        <v>37136</v>
      </c>
      <c r="H109" s="458">
        <v>97.399999999999963</v>
      </c>
      <c r="I109" s="451">
        <v>68.099999999999966</v>
      </c>
    </row>
    <row r="110" spans="1:9" ht="15" customHeight="1">
      <c r="A110" s="413" t="s">
        <v>205</v>
      </c>
      <c r="B110" s="427">
        <v>713</v>
      </c>
      <c r="C110" s="445">
        <v>36062</v>
      </c>
      <c r="D110" s="459">
        <v>97.699999999999989</v>
      </c>
      <c r="E110" s="459">
        <v>68.299999999999983</v>
      </c>
      <c r="F110" s="445">
        <v>712</v>
      </c>
      <c r="G110" s="445">
        <v>36777</v>
      </c>
      <c r="H110" s="458">
        <v>97.5</v>
      </c>
      <c r="I110" s="451">
        <v>69.799999999999983</v>
      </c>
    </row>
    <row r="111" spans="1:9" ht="15" customHeight="1">
      <c r="A111" s="413" t="s">
        <v>39</v>
      </c>
      <c r="B111" s="427">
        <v>723</v>
      </c>
      <c r="C111" s="445">
        <v>37795</v>
      </c>
      <c r="D111" s="459">
        <v>99</v>
      </c>
      <c r="E111" s="459">
        <v>70.400000000000006</v>
      </c>
      <c r="F111" s="445">
        <v>721</v>
      </c>
      <c r="G111" s="445">
        <v>38473</v>
      </c>
      <c r="H111" s="458">
        <v>98.8</v>
      </c>
      <c r="I111" s="451">
        <v>71.8</v>
      </c>
    </row>
    <row r="112" spans="1:9" ht="15" customHeight="1">
      <c r="A112" s="415" t="s">
        <v>173</v>
      </c>
      <c r="B112" s="428">
        <v>564</v>
      </c>
      <c r="C112" s="446">
        <v>15176</v>
      </c>
      <c r="D112" s="460">
        <v>99.1</v>
      </c>
      <c r="E112" s="460">
        <v>35</v>
      </c>
      <c r="F112" s="446">
        <v>563</v>
      </c>
      <c r="G112" s="446">
        <v>15215</v>
      </c>
      <c r="H112" s="478">
        <v>98.9</v>
      </c>
      <c r="I112" s="452">
        <v>35.200000000000003</v>
      </c>
    </row>
    <row r="113" spans="1:9" ht="15" customHeight="1">
      <c r="A113" s="416" t="s">
        <v>102</v>
      </c>
      <c r="B113" s="429">
        <v>61</v>
      </c>
      <c r="C113" s="425">
        <v>2186</v>
      </c>
      <c r="D113" s="461">
        <v>98.4</v>
      </c>
      <c r="E113" s="461">
        <v>48.4</v>
      </c>
      <c r="F113" s="425">
        <v>61</v>
      </c>
      <c r="G113" s="425">
        <v>2533</v>
      </c>
      <c r="H113" s="458">
        <v>98.4</v>
      </c>
      <c r="I113" s="451">
        <v>56.1</v>
      </c>
    </row>
    <row r="114" spans="1:9" ht="15" customHeight="1">
      <c r="A114" s="416" t="s">
        <v>104</v>
      </c>
      <c r="B114" s="429">
        <v>57</v>
      </c>
      <c r="C114" s="447">
        <v>2268</v>
      </c>
      <c r="D114" s="461">
        <v>98.3</v>
      </c>
      <c r="E114" s="461">
        <v>53.8</v>
      </c>
      <c r="F114" s="425">
        <v>56</v>
      </c>
      <c r="G114" s="425">
        <v>2285</v>
      </c>
      <c r="H114" s="458">
        <v>96.6</v>
      </c>
      <c r="I114" s="451">
        <v>55.1</v>
      </c>
    </row>
    <row r="115" spans="1:9" ht="15" customHeight="1">
      <c r="A115" s="416" t="s">
        <v>107</v>
      </c>
      <c r="B115" s="430">
        <v>62</v>
      </c>
      <c r="C115" s="425">
        <v>1411</v>
      </c>
      <c r="D115" s="458">
        <v>100</v>
      </c>
      <c r="E115" s="458">
        <v>30.8</v>
      </c>
      <c r="F115" s="425">
        <v>62</v>
      </c>
      <c r="G115" s="425">
        <v>1422</v>
      </c>
      <c r="H115" s="458">
        <v>100</v>
      </c>
      <c r="I115" s="451">
        <v>31</v>
      </c>
    </row>
    <row r="116" spans="1:9" ht="15" customHeight="1">
      <c r="A116" s="416" t="s">
        <v>108</v>
      </c>
      <c r="B116" s="430">
        <v>38</v>
      </c>
      <c r="C116" s="425">
        <v>436</v>
      </c>
      <c r="D116" s="458">
        <v>100</v>
      </c>
      <c r="E116" s="458">
        <v>15.5</v>
      </c>
      <c r="F116" s="425">
        <v>38</v>
      </c>
      <c r="G116" s="425">
        <v>425</v>
      </c>
      <c r="H116" s="458">
        <v>100</v>
      </c>
      <c r="I116" s="451">
        <v>15.1</v>
      </c>
    </row>
    <row r="117" spans="1:9" ht="15" customHeight="1">
      <c r="A117" s="416" t="s">
        <v>45</v>
      </c>
      <c r="B117" s="430">
        <v>31</v>
      </c>
      <c r="C117" s="425">
        <v>326</v>
      </c>
      <c r="D117" s="458">
        <v>100</v>
      </c>
      <c r="E117" s="458">
        <v>14.2</v>
      </c>
      <c r="F117" s="425">
        <v>31</v>
      </c>
      <c r="G117" s="425">
        <v>323</v>
      </c>
      <c r="H117" s="458">
        <v>100</v>
      </c>
      <c r="I117" s="451">
        <v>14.4</v>
      </c>
    </row>
    <row r="118" spans="1:9" ht="15" customHeight="1">
      <c r="A118" s="416" t="s">
        <v>109</v>
      </c>
      <c r="B118" s="430">
        <v>30</v>
      </c>
      <c r="C118" s="425">
        <v>779</v>
      </c>
      <c r="D118" s="458">
        <v>100</v>
      </c>
      <c r="E118" s="458">
        <v>35.1</v>
      </c>
      <c r="F118" s="425">
        <v>30</v>
      </c>
      <c r="G118" s="425">
        <v>658</v>
      </c>
      <c r="H118" s="458">
        <v>100</v>
      </c>
      <c r="I118" s="451">
        <v>29.6</v>
      </c>
    </row>
    <row r="119" spans="1:9" ht="15" customHeight="1">
      <c r="A119" s="416" t="s">
        <v>110</v>
      </c>
      <c r="B119" s="430">
        <v>36</v>
      </c>
      <c r="C119" s="425">
        <v>1112</v>
      </c>
      <c r="D119" s="458">
        <v>100</v>
      </c>
      <c r="E119" s="458">
        <v>41.7</v>
      </c>
      <c r="F119" s="425">
        <v>36</v>
      </c>
      <c r="G119" s="425">
        <v>1048</v>
      </c>
      <c r="H119" s="458">
        <v>100</v>
      </c>
      <c r="I119" s="451">
        <v>39.299999999999997</v>
      </c>
    </row>
    <row r="120" spans="1:9" ht="15" customHeight="1">
      <c r="A120" s="416" t="s">
        <v>113</v>
      </c>
      <c r="B120" s="430">
        <v>62</v>
      </c>
      <c r="C120" s="425">
        <v>1243</v>
      </c>
      <c r="D120" s="458">
        <v>100</v>
      </c>
      <c r="E120" s="458">
        <v>21.2</v>
      </c>
      <c r="F120" s="425">
        <v>62</v>
      </c>
      <c r="G120" s="425">
        <v>1231</v>
      </c>
      <c r="H120" s="458">
        <v>100</v>
      </c>
      <c r="I120" s="451">
        <v>20.9</v>
      </c>
    </row>
    <row r="121" spans="1:9" ht="15" customHeight="1">
      <c r="A121" s="416" t="s">
        <v>93</v>
      </c>
      <c r="B121" s="430">
        <v>30</v>
      </c>
      <c r="C121" s="425">
        <v>932</v>
      </c>
      <c r="D121" s="458">
        <v>100</v>
      </c>
      <c r="E121" s="458">
        <v>42</v>
      </c>
      <c r="F121" s="425">
        <v>30</v>
      </c>
      <c r="G121" s="425">
        <v>892</v>
      </c>
      <c r="H121" s="458">
        <v>100</v>
      </c>
      <c r="I121" s="451">
        <v>40.200000000000003</v>
      </c>
    </row>
    <row r="122" spans="1:9" ht="15" customHeight="1">
      <c r="A122" s="416" t="s">
        <v>114</v>
      </c>
      <c r="B122" s="430">
        <v>38</v>
      </c>
      <c r="C122" s="425">
        <v>1477</v>
      </c>
      <c r="D122" s="458">
        <v>100</v>
      </c>
      <c r="E122" s="458">
        <v>50.1</v>
      </c>
      <c r="F122" s="425">
        <v>38</v>
      </c>
      <c r="G122" s="425">
        <v>1277</v>
      </c>
      <c r="H122" s="458">
        <v>100</v>
      </c>
      <c r="I122" s="451">
        <v>43.3</v>
      </c>
    </row>
    <row r="123" spans="1:9" ht="15" customHeight="1">
      <c r="A123" s="416" t="s">
        <v>84</v>
      </c>
      <c r="B123" s="430">
        <v>60</v>
      </c>
      <c r="C123" s="425">
        <v>1724</v>
      </c>
      <c r="D123" s="458">
        <v>100</v>
      </c>
      <c r="E123" s="458">
        <v>38.799999999999997</v>
      </c>
      <c r="F123" s="425">
        <v>60</v>
      </c>
      <c r="G123" s="425">
        <v>1888</v>
      </c>
      <c r="H123" s="458">
        <v>100</v>
      </c>
      <c r="I123" s="451">
        <v>42.5</v>
      </c>
    </row>
    <row r="124" spans="1:9" ht="15" customHeight="1">
      <c r="A124" s="417" t="s">
        <v>96</v>
      </c>
      <c r="B124" s="431">
        <v>59</v>
      </c>
      <c r="C124" s="448">
        <v>1282</v>
      </c>
      <c r="D124" s="462">
        <v>95.2</v>
      </c>
      <c r="E124" s="462">
        <v>28.2</v>
      </c>
      <c r="F124" s="476">
        <v>59</v>
      </c>
      <c r="G124" s="476">
        <v>1233</v>
      </c>
      <c r="H124" s="479">
        <v>95.2</v>
      </c>
      <c r="I124" s="453">
        <v>27.1</v>
      </c>
    </row>
    <row r="125" spans="1:9" ht="15" customHeight="1">
      <c r="A125" s="420"/>
    </row>
    <row r="127" spans="1:9" ht="15" customHeight="1">
      <c r="A127" s="344">
        <v>6</v>
      </c>
      <c r="B127" s="421"/>
      <c r="C127" s="421"/>
      <c r="D127" s="464"/>
      <c r="E127" s="464"/>
      <c r="F127" s="421"/>
      <c r="G127" s="421"/>
      <c r="H127" s="464"/>
      <c r="I127" s="464"/>
    </row>
    <row r="128" spans="1:9" ht="20.100000000000001" customHeight="1">
      <c r="A128" s="411" t="s">
        <v>266</v>
      </c>
      <c r="B128" s="435"/>
      <c r="C128" s="422"/>
      <c r="D128" s="455"/>
      <c r="E128" s="455"/>
      <c r="F128" s="422"/>
      <c r="G128" s="422"/>
      <c r="H128" s="455"/>
      <c r="I128" s="455"/>
    </row>
    <row r="129" spans="1:9" ht="15" customHeight="1">
      <c r="A129" s="757" t="s">
        <v>68</v>
      </c>
      <c r="B129" s="750" t="s">
        <v>75</v>
      </c>
      <c r="C129" s="751"/>
      <c r="D129" s="751"/>
      <c r="E129" s="751"/>
      <c r="F129" s="751"/>
      <c r="G129" s="751"/>
      <c r="H129" s="751"/>
      <c r="I129" s="752"/>
    </row>
    <row r="130" spans="1:9" ht="15" customHeight="1">
      <c r="A130" s="758"/>
      <c r="B130" s="750" t="s">
        <v>11</v>
      </c>
      <c r="C130" s="751"/>
      <c r="D130" s="751"/>
      <c r="E130" s="752"/>
      <c r="F130" s="750" t="s">
        <v>80</v>
      </c>
      <c r="G130" s="751"/>
      <c r="H130" s="751"/>
      <c r="I130" s="752"/>
    </row>
    <row r="131" spans="1:9" ht="15" customHeight="1">
      <c r="A131" s="758"/>
      <c r="B131" s="432" t="s">
        <v>85</v>
      </c>
      <c r="C131" s="432" t="s">
        <v>36</v>
      </c>
      <c r="D131" s="456" t="s">
        <v>87</v>
      </c>
      <c r="E131" s="456" t="s">
        <v>88</v>
      </c>
      <c r="F131" s="432" t="s">
        <v>85</v>
      </c>
      <c r="G131" s="432" t="s">
        <v>36</v>
      </c>
      <c r="H131" s="456" t="s">
        <v>87</v>
      </c>
      <c r="I131" s="456" t="s">
        <v>88</v>
      </c>
    </row>
    <row r="132" spans="1:9" ht="15" customHeight="1">
      <c r="A132" s="759"/>
      <c r="B132" s="433" t="s">
        <v>95</v>
      </c>
      <c r="C132" s="433" t="s">
        <v>97</v>
      </c>
      <c r="D132" s="457" t="s">
        <v>99</v>
      </c>
      <c r="E132" s="457" t="s">
        <v>99</v>
      </c>
      <c r="F132" s="433" t="s">
        <v>95</v>
      </c>
      <c r="G132" s="433" t="s">
        <v>97</v>
      </c>
      <c r="H132" s="457" t="s">
        <v>99</v>
      </c>
      <c r="I132" s="457" t="s">
        <v>99</v>
      </c>
    </row>
    <row r="133" spans="1:9" ht="15" customHeight="1">
      <c r="A133" s="413" t="s">
        <v>171</v>
      </c>
      <c r="B133" s="425">
        <v>697</v>
      </c>
      <c r="C133" s="425">
        <v>26521</v>
      </c>
      <c r="D133" s="458">
        <v>95.199999999999989</v>
      </c>
      <c r="E133" s="458">
        <v>57.5</v>
      </c>
      <c r="F133" s="425">
        <v>695</v>
      </c>
      <c r="G133" s="425">
        <v>23412</v>
      </c>
      <c r="H133" s="458">
        <v>94.899999999999963</v>
      </c>
      <c r="I133" s="451">
        <v>51.2</v>
      </c>
    </row>
    <row r="134" spans="1:9" ht="15" customHeight="1">
      <c r="A134" s="413" t="s">
        <v>54</v>
      </c>
      <c r="B134" s="425">
        <v>705</v>
      </c>
      <c r="C134" s="425">
        <v>28922</v>
      </c>
      <c r="D134" s="458">
        <v>96.599999999999966</v>
      </c>
      <c r="E134" s="458">
        <v>54.099999999999973</v>
      </c>
      <c r="F134" s="425">
        <v>704</v>
      </c>
      <c r="G134" s="425">
        <v>26001</v>
      </c>
      <c r="H134" s="458">
        <v>96.399999999999963</v>
      </c>
      <c r="I134" s="451">
        <v>48.7</v>
      </c>
    </row>
    <row r="135" spans="1:9" ht="15" customHeight="1">
      <c r="A135" s="413" t="s">
        <v>205</v>
      </c>
      <c r="B135" s="427">
        <v>705</v>
      </c>
      <c r="C135" s="445">
        <v>28975</v>
      </c>
      <c r="D135" s="459">
        <v>96.599999999999966</v>
      </c>
      <c r="E135" s="459">
        <v>54</v>
      </c>
      <c r="F135" s="445">
        <v>702</v>
      </c>
      <c r="G135" s="445">
        <v>26177</v>
      </c>
      <c r="H135" s="458">
        <v>96.199999999999989</v>
      </c>
      <c r="I135" s="451">
        <v>49</v>
      </c>
    </row>
    <row r="136" spans="1:9" ht="15" customHeight="1">
      <c r="A136" s="413" t="s">
        <v>39</v>
      </c>
      <c r="B136" s="427">
        <v>720</v>
      </c>
      <c r="C136" s="445">
        <v>31761</v>
      </c>
      <c r="D136" s="459">
        <v>98.6</v>
      </c>
      <c r="E136" s="459">
        <v>58</v>
      </c>
      <c r="F136" s="445">
        <v>720</v>
      </c>
      <c r="G136" s="445">
        <v>28653</v>
      </c>
      <c r="H136" s="458">
        <v>98.6</v>
      </c>
      <c r="I136" s="451">
        <v>52.3</v>
      </c>
    </row>
    <row r="137" spans="1:9" ht="15" customHeight="1">
      <c r="A137" s="415" t="s">
        <v>173</v>
      </c>
      <c r="B137" s="428">
        <v>366</v>
      </c>
      <c r="C137" s="446">
        <v>9366</v>
      </c>
      <c r="D137" s="460">
        <v>97.6</v>
      </c>
      <c r="E137" s="460">
        <v>33.700000000000003</v>
      </c>
      <c r="F137" s="446">
        <v>365</v>
      </c>
      <c r="G137" s="446">
        <v>8828</v>
      </c>
      <c r="H137" s="478">
        <v>97.3</v>
      </c>
      <c r="I137" s="452">
        <v>31.8</v>
      </c>
    </row>
    <row r="138" spans="1:9" ht="15" customHeight="1">
      <c r="A138" s="416" t="s">
        <v>102</v>
      </c>
      <c r="B138" s="429">
        <v>62</v>
      </c>
      <c r="C138" s="425">
        <v>1855</v>
      </c>
      <c r="D138" s="461">
        <v>100</v>
      </c>
      <c r="E138" s="461">
        <v>39.4</v>
      </c>
      <c r="F138" s="425">
        <v>62</v>
      </c>
      <c r="G138" s="425">
        <v>1960</v>
      </c>
      <c r="H138" s="458">
        <v>100</v>
      </c>
      <c r="I138" s="451">
        <v>41.6</v>
      </c>
    </row>
    <row r="139" spans="1:9" ht="15" customHeight="1">
      <c r="A139" s="416" t="s">
        <v>104</v>
      </c>
      <c r="B139" s="429">
        <v>55</v>
      </c>
      <c r="C139" s="447">
        <v>1781</v>
      </c>
      <c r="D139" s="461">
        <v>94.8</v>
      </c>
      <c r="E139" s="461">
        <v>42.6</v>
      </c>
      <c r="F139" s="425">
        <v>55</v>
      </c>
      <c r="G139" s="425">
        <v>1624</v>
      </c>
      <c r="H139" s="458">
        <v>94.8</v>
      </c>
      <c r="I139" s="451">
        <v>38.9</v>
      </c>
    </row>
    <row r="140" spans="1:9" ht="15" customHeight="1">
      <c r="A140" s="416" t="s">
        <v>107</v>
      </c>
      <c r="B140" s="430">
        <v>61</v>
      </c>
      <c r="C140" s="425">
        <v>868</v>
      </c>
      <c r="D140" s="458">
        <v>98.4</v>
      </c>
      <c r="E140" s="458">
        <v>18.7</v>
      </c>
      <c r="F140" s="425">
        <v>61</v>
      </c>
      <c r="G140" s="425">
        <v>798</v>
      </c>
      <c r="H140" s="458">
        <v>98.4</v>
      </c>
      <c r="I140" s="451">
        <v>17.2</v>
      </c>
    </row>
    <row r="141" spans="1:9" ht="15" customHeight="1">
      <c r="A141" s="416" t="s">
        <v>108</v>
      </c>
      <c r="B141" s="430">
        <v>12</v>
      </c>
      <c r="C141" s="425">
        <v>145</v>
      </c>
      <c r="D141" s="458">
        <v>100</v>
      </c>
      <c r="E141" s="458">
        <v>15.9</v>
      </c>
      <c r="F141" s="425">
        <v>12</v>
      </c>
      <c r="G141" s="425">
        <v>169</v>
      </c>
      <c r="H141" s="458">
        <v>100</v>
      </c>
      <c r="I141" s="451">
        <v>18.5</v>
      </c>
    </row>
    <row r="142" spans="1:9" ht="15" customHeight="1">
      <c r="A142" s="416" t="s">
        <v>45</v>
      </c>
      <c r="B142" s="430">
        <v>0</v>
      </c>
      <c r="C142" s="447" t="s">
        <v>111</v>
      </c>
      <c r="D142" s="461" t="s">
        <v>111</v>
      </c>
      <c r="E142" s="461" t="s">
        <v>111</v>
      </c>
      <c r="F142" s="425">
        <v>0</v>
      </c>
      <c r="G142" s="447" t="s">
        <v>111</v>
      </c>
      <c r="H142" s="461" t="s">
        <v>111</v>
      </c>
      <c r="I142" s="473" t="s">
        <v>111</v>
      </c>
    </row>
    <row r="143" spans="1:9" ht="15" customHeight="1">
      <c r="A143" s="416" t="s">
        <v>109</v>
      </c>
      <c r="B143" s="430">
        <v>0</v>
      </c>
      <c r="C143" s="447" t="s">
        <v>111</v>
      </c>
      <c r="D143" s="461" t="s">
        <v>111</v>
      </c>
      <c r="E143" s="461" t="s">
        <v>111</v>
      </c>
      <c r="F143" s="425">
        <v>0</v>
      </c>
      <c r="G143" s="447" t="s">
        <v>111</v>
      </c>
      <c r="H143" s="461" t="s">
        <v>111</v>
      </c>
      <c r="I143" s="473" t="s">
        <v>111</v>
      </c>
    </row>
    <row r="144" spans="1:9" ht="15" customHeight="1">
      <c r="A144" s="416" t="s">
        <v>110</v>
      </c>
      <c r="B144" s="430">
        <v>9</v>
      </c>
      <c r="C144" s="425">
        <v>194</v>
      </c>
      <c r="D144" s="458">
        <v>100</v>
      </c>
      <c r="E144" s="458">
        <v>28.4</v>
      </c>
      <c r="F144" s="425">
        <v>9</v>
      </c>
      <c r="G144" s="425">
        <v>140</v>
      </c>
      <c r="H144" s="458">
        <v>100</v>
      </c>
      <c r="I144" s="451">
        <v>20.5</v>
      </c>
    </row>
    <row r="145" spans="1:9" ht="15" customHeight="1">
      <c r="A145" s="416" t="s">
        <v>113</v>
      </c>
      <c r="B145" s="430">
        <v>43</v>
      </c>
      <c r="C145" s="425">
        <v>881</v>
      </c>
      <c r="D145" s="458">
        <v>100</v>
      </c>
      <c r="E145" s="458">
        <v>27</v>
      </c>
      <c r="F145" s="425">
        <v>43</v>
      </c>
      <c r="G145" s="425">
        <v>813</v>
      </c>
      <c r="H145" s="458">
        <v>100</v>
      </c>
      <c r="I145" s="451">
        <v>24.9</v>
      </c>
    </row>
    <row r="146" spans="1:9" ht="15" customHeight="1">
      <c r="A146" s="416" t="s">
        <v>93</v>
      </c>
      <c r="B146" s="430">
        <v>33</v>
      </c>
      <c r="C146" s="425">
        <v>1000</v>
      </c>
      <c r="D146" s="458">
        <v>100</v>
      </c>
      <c r="E146" s="458">
        <v>39.9</v>
      </c>
      <c r="F146" s="425">
        <v>33</v>
      </c>
      <c r="G146" s="425">
        <v>956</v>
      </c>
      <c r="H146" s="458">
        <v>100</v>
      </c>
      <c r="I146" s="451">
        <v>38.1</v>
      </c>
    </row>
    <row r="147" spans="1:9" ht="15" customHeight="1">
      <c r="A147" s="416" t="s">
        <v>114</v>
      </c>
      <c r="B147" s="430">
        <v>35</v>
      </c>
      <c r="C147" s="425">
        <v>1234</v>
      </c>
      <c r="D147" s="458">
        <v>100</v>
      </c>
      <c r="E147" s="458">
        <v>46.4</v>
      </c>
      <c r="F147" s="425">
        <v>35</v>
      </c>
      <c r="G147" s="425">
        <v>1145</v>
      </c>
      <c r="H147" s="458">
        <v>100</v>
      </c>
      <c r="I147" s="451">
        <v>43</v>
      </c>
    </row>
    <row r="148" spans="1:9" ht="15" customHeight="1">
      <c r="A148" s="416" t="s">
        <v>84</v>
      </c>
      <c r="B148" s="430">
        <v>30</v>
      </c>
      <c r="C148" s="425">
        <v>875</v>
      </c>
      <c r="D148" s="458">
        <v>100</v>
      </c>
      <c r="E148" s="458">
        <v>38.4</v>
      </c>
      <c r="F148" s="425">
        <v>30</v>
      </c>
      <c r="G148" s="425">
        <v>802</v>
      </c>
      <c r="H148" s="458">
        <v>100</v>
      </c>
      <c r="I148" s="451">
        <v>35.200000000000003</v>
      </c>
    </row>
    <row r="149" spans="1:9" ht="15" customHeight="1">
      <c r="A149" s="417" t="s">
        <v>96</v>
      </c>
      <c r="B149" s="431">
        <v>26</v>
      </c>
      <c r="C149" s="448">
        <v>533</v>
      </c>
      <c r="D149" s="462">
        <v>83.9</v>
      </c>
      <c r="E149" s="462">
        <v>27</v>
      </c>
      <c r="F149" s="476">
        <v>25</v>
      </c>
      <c r="G149" s="476">
        <v>421</v>
      </c>
      <c r="H149" s="479">
        <v>80.599999999999994</v>
      </c>
      <c r="I149" s="453">
        <v>22.2</v>
      </c>
    </row>
    <row r="150" spans="1:9" ht="15" customHeight="1">
      <c r="A150" s="420"/>
      <c r="B150" s="434"/>
      <c r="C150" s="434"/>
      <c r="D150" s="465"/>
      <c r="E150" s="465"/>
      <c r="F150" s="434"/>
      <c r="G150" s="434"/>
      <c r="H150" s="465"/>
      <c r="I150" s="465"/>
    </row>
    <row r="152" spans="1:9" ht="15" customHeight="1">
      <c r="A152" s="344">
        <v>7</v>
      </c>
      <c r="B152" s="421"/>
      <c r="C152" s="421"/>
      <c r="D152" s="464"/>
      <c r="E152" s="464"/>
      <c r="F152" s="421"/>
      <c r="G152" s="421"/>
      <c r="H152" s="464"/>
      <c r="I152" s="464"/>
    </row>
    <row r="153" spans="1:9" ht="20.100000000000001" customHeight="1">
      <c r="A153" s="411" t="s">
        <v>266</v>
      </c>
      <c r="B153" s="435"/>
      <c r="C153" s="422"/>
      <c r="D153" s="455"/>
      <c r="E153" s="455"/>
      <c r="F153" s="422"/>
      <c r="G153" s="422"/>
      <c r="H153" s="455"/>
      <c r="I153" s="455"/>
    </row>
    <row r="154" spans="1:9" ht="15" customHeight="1">
      <c r="A154" s="757" t="s">
        <v>68</v>
      </c>
      <c r="B154" s="750" t="s">
        <v>15</v>
      </c>
      <c r="C154" s="751"/>
      <c r="D154" s="751"/>
      <c r="E154" s="751"/>
      <c r="F154" s="751"/>
      <c r="G154" s="751"/>
      <c r="H154" s="751"/>
      <c r="I154" s="752"/>
    </row>
    <row r="155" spans="1:9" ht="15" customHeight="1">
      <c r="A155" s="758"/>
      <c r="B155" s="750" t="s">
        <v>11</v>
      </c>
      <c r="C155" s="751"/>
      <c r="D155" s="751"/>
      <c r="E155" s="752"/>
      <c r="F155" s="750" t="s">
        <v>80</v>
      </c>
      <c r="G155" s="751"/>
      <c r="H155" s="751"/>
      <c r="I155" s="752"/>
    </row>
    <row r="156" spans="1:9" ht="15" customHeight="1">
      <c r="A156" s="758"/>
      <c r="B156" s="432" t="s">
        <v>85</v>
      </c>
      <c r="C156" s="432" t="s">
        <v>36</v>
      </c>
      <c r="D156" s="456" t="s">
        <v>87</v>
      </c>
      <c r="E156" s="456" t="s">
        <v>88</v>
      </c>
      <c r="F156" s="432" t="s">
        <v>85</v>
      </c>
      <c r="G156" s="432" t="s">
        <v>36</v>
      </c>
      <c r="H156" s="456" t="s">
        <v>87</v>
      </c>
      <c r="I156" s="456" t="s">
        <v>88</v>
      </c>
    </row>
    <row r="157" spans="1:9" ht="15" customHeight="1">
      <c r="A157" s="759"/>
      <c r="B157" s="433" t="s">
        <v>95</v>
      </c>
      <c r="C157" s="433" t="s">
        <v>97</v>
      </c>
      <c r="D157" s="457" t="s">
        <v>99</v>
      </c>
      <c r="E157" s="457" t="s">
        <v>99</v>
      </c>
      <c r="F157" s="433" t="s">
        <v>95</v>
      </c>
      <c r="G157" s="433" t="s">
        <v>97</v>
      </c>
      <c r="H157" s="457" t="s">
        <v>99</v>
      </c>
      <c r="I157" s="457" t="s">
        <v>99</v>
      </c>
    </row>
    <row r="158" spans="1:9" ht="15" customHeight="1">
      <c r="A158" s="413" t="s">
        <v>171</v>
      </c>
      <c r="B158" s="425">
        <v>709</v>
      </c>
      <c r="C158" s="425">
        <v>25886</v>
      </c>
      <c r="D158" s="458">
        <v>96.899999999999963</v>
      </c>
      <c r="E158" s="458">
        <v>49.299999999999983</v>
      </c>
      <c r="F158" s="425">
        <v>713</v>
      </c>
      <c r="G158" s="425">
        <v>28354</v>
      </c>
      <c r="H158" s="458">
        <v>97.399999999999963</v>
      </c>
      <c r="I158" s="451">
        <v>53.7</v>
      </c>
    </row>
    <row r="159" spans="1:9" ht="15" customHeight="1">
      <c r="A159" s="413" t="s">
        <v>54</v>
      </c>
      <c r="B159" s="430">
        <v>722</v>
      </c>
      <c r="C159" s="425">
        <v>28372</v>
      </c>
      <c r="D159" s="458">
        <v>98.399999999999963</v>
      </c>
      <c r="E159" s="458">
        <v>53</v>
      </c>
      <c r="F159" s="425">
        <v>719</v>
      </c>
      <c r="G159" s="425">
        <v>30945</v>
      </c>
      <c r="H159" s="458">
        <v>98</v>
      </c>
      <c r="I159" s="451">
        <v>58.099999999999973</v>
      </c>
    </row>
    <row r="160" spans="1:9" ht="15" customHeight="1">
      <c r="A160" s="413" t="s">
        <v>205</v>
      </c>
      <c r="B160" s="427">
        <v>713</v>
      </c>
      <c r="C160" s="445">
        <v>28446</v>
      </c>
      <c r="D160" s="459">
        <v>97.699999999999989</v>
      </c>
      <c r="E160" s="459">
        <v>53.9</v>
      </c>
      <c r="F160" s="445">
        <v>716</v>
      </c>
      <c r="G160" s="445">
        <v>31109</v>
      </c>
      <c r="H160" s="458">
        <v>98.099999999999966</v>
      </c>
      <c r="I160" s="451">
        <v>58.7</v>
      </c>
    </row>
    <row r="161" spans="1:9" ht="15" customHeight="1">
      <c r="A161" s="413" t="s">
        <v>39</v>
      </c>
      <c r="B161" s="427">
        <v>726</v>
      </c>
      <c r="C161" s="445">
        <v>30190</v>
      </c>
      <c r="D161" s="459">
        <v>99.5</v>
      </c>
      <c r="E161" s="459">
        <v>56.2</v>
      </c>
      <c r="F161" s="445">
        <v>725</v>
      </c>
      <c r="G161" s="445">
        <v>33357</v>
      </c>
      <c r="H161" s="458">
        <v>99.3</v>
      </c>
      <c r="I161" s="451">
        <v>62</v>
      </c>
    </row>
    <row r="162" spans="1:9" ht="15" customHeight="1">
      <c r="A162" s="415" t="s">
        <v>173</v>
      </c>
      <c r="B162" s="428">
        <v>591</v>
      </c>
      <c r="C162" s="446">
        <v>11044</v>
      </c>
      <c r="D162" s="460">
        <v>99.2</v>
      </c>
      <c r="E162" s="460">
        <v>25.1</v>
      </c>
      <c r="F162" s="446">
        <v>593</v>
      </c>
      <c r="G162" s="446">
        <v>11361</v>
      </c>
      <c r="H162" s="478">
        <v>99.5</v>
      </c>
      <c r="I162" s="452">
        <v>25.8</v>
      </c>
    </row>
    <row r="163" spans="1:9" ht="15" customHeight="1">
      <c r="A163" s="416" t="s">
        <v>102</v>
      </c>
      <c r="B163" s="429">
        <v>62</v>
      </c>
      <c r="C163" s="425">
        <v>1780</v>
      </c>
      <c r="D163" s="461">
        <v>100</v>
      </c>
      <c r="E163" s="461">
        <v>38.799999999999997</v>
      </c>
      <c r="F163" s="425">
        <v>62</v>
      </c>
      <c r="G163" s="425">
        <v>1957</v>
      </c>
      <c r="H163" s="458">
        <v>100</v>
      </c>
      <c r="I163" s="451">
        <v>42.7</v>
      </c>
    </row>
    <row r="164" spans="1:9" ht="15" customHeight="1">
      <c r="A164" s="416" t="s">
        <v>104</v>
      </c>
      <c r="B164" s="429">
        <v>57</v>
      </c>
      <c r="C164" s="447">
        <v>1655</v>
      </c>
      <c r="D164" s="461">
        <v>98.3</v>
      </c>
      <c r="E164" s="461">
        <v>39.200000000000003</v>
      </c>
      <c r="F164" s="425">
        <v>58</v>
      </c>
      <c r="G164" s="425">
        <v>1702</v>
      </c>
      <c r="H164" s="458">
        <v>100</v>
      </c>
      <c r="I164" s="451">
        <v>39.700000000000003</v>
      </c>
    </row>
    <row r="165" spans="1:9" ht="15" customHeight="1">
      <c r="A165" s="416" t="s">
        <v>107</v>
      </c>
      <c r="B165" s="430">
        <v>62</v>
      </c>
      <c r="C165" s="425">
        <v>789</v>
      </c>
      <c r="D165" s="458">
        <v>100</v>
      </c>
      <c r="E165" s="458">
        <v>17</v>
      </c>
      <c r="F165" s="425">
        <v>62</v>
      </c>
      <c r="G165" s="425">
        <v>898</v>
      </c>
      <c r="H165" s="458">
        <v>100</v>
      </c>
      <c r="I165" s="451">
        <v>19.600000000000001</v>
      </c>
    </row>
    <row r="166" spans="1:9" ht="15" customHeight="1">
      <c r="A166" s="416" t="s">
        <v>108</v>
      </c>
      <c r="B166" s="430">
        <v>59</v>
      </c>
      <c r="C166" s="425">
        <v>421</v>
      </c>
      <c r="D166" s="458">
        <v>98.3</v>
      </c>
      <c r="E166" s="458">
        <v>9.6</v>
      </c>
      <c r="F166" s="425">
        <v>59</v>
      </c>
      <c r="G166" s="425">
        <v>451</v>
      </c>
      <c r="H166" s="458">
        <v>98.3</v>
      </c>
      <c r="I166" s="451">
        <v>10.3</v>
      </c>
    </row>
    <row r="167" spans="1:9" ht="15" customHeight="1">
      <c r="A167" s="416" t="s">
        <v>45</v>
      </c>
      <c r="B167" s="430">
        <v>62</v>
      </c>
      <c r="C167" s="425">
        <v>292</v>
      </c>
      <c r="D167" s="458">
        <v>100</v>
      </c>
      <c r="E167" s="458">
        <v>6.4</v>
      </c>
      <c r="F167" s="425">
        <v>62</v>
      </c>
      <c r="G167" s="425">
        <v>307</v>
      </c>
      <c r="H167" s="458">
        <v>100</v>
      </c>
      <c r="I167" s="451">
        <v>6.7</v>
      </c>
    </row>
    <row r="168" spans="1:9" ht="15" customHeight="1">
      <c r="A168" s="416" t="s">
        <v>109</v>
      </c>
      <c r="B168" s="430">
        <v>45</v>
      </c>
      <c r="C168" s="425">
        <v>726</v>
      </c>
      <c r="D168" s="458">
        <v>100</v>
      </c>
      <c r="E168" s="458">
        <v>21.8</v>
      </c>
      <c r="F168" s="425">
        <v>45</v>
      </c>
      <c r="G168" s="425">
        <v>698</v>
      </c>
      <c r="H168" s="458">
        <v>100</v>
      </c>
      <c r="I168" s="451">
        <v>21</v>
      </c>
    </row>
    <row r="169" spans="1:9" ht="15" customHeight="1">
      <c r="A169" s="416" t="s">
        <v>110</v>
      </c>
      <c r="B169" s="430">
        <v>62</v>
      </c>
      <c r="C169" s="425">
        <v>1251</v>
      </c>
      <c r="D169" s="458">
        <v>100</v>
      </c>
      <c r="E169" s="458">
        <v>26.7</v>
      </c>
      <c r="F169" s="425">
        <v>62</v>
      </c>
      <c r="G169" s="425">
        <v>1309</v>
      </c>
      <c r="H169" s="458">
        <v>100</v>
      </c>
      <c r="I169" s="451">
        <v>28</v>
      </c>
    </row>
    <row r="170" spans="1:9" ht="15" customHeight="1">
      <c r="A170" s="416" t="s">
        <v>113</v>
      </c>
      <c r="B170" s="430">
        <v>61</v>
      </c>
      <c r="C170" s="425">
        <v>1022</v>
      </c>
      <c r="D170" s="458">
        <v>98.4</v>
      </c>
      <c r="E170" s="458">
        <v>22.2</v>
      </c>
      <c r="F170" s="425">
        <v>62</v>
      </c>
      <c r="G170" s="425">
        <v>1037</v>
      </c>
      <c r="H170" s="458">
        <v>100</v>
      </c>
      <c r="I170" s="451">
        <v>21.9</v>
      </c>
    </row>
    <row r="171" spans="1:9" ht="15" customHeight="1">
      <c r="A171" s="416" t="s">
        <v>93</v>
      </c>
      <c r="B171" s="430">
        <v>31</v>
      </c>
      <c r="C171" s="425">
        <v>868</v>
      </c>
      <c r="D171" s="458">
        <v>100</v>
      </c>
      <c r="E171" s="458">
        <v>37.799999999999997</v>
      </c>
      <c r="F171" s="425">
        <v>31</v>
      </c>
      <c r="G171" s="425">
        <v>1007</v>
      </c>
      <c r="H171" s="458">
        <v>100</v>
      </c>
      <c r="I171" s="451">
        <v>43.9</v>
      </c>
    </row>
    <row r="172" spans="1:9" ht="15" customHeight="1">
      <c r="A172" s="416" t="s">
        <v>114</v>
      </c>
      <c r="B172" s="430">
        <v>31</v>
      </c>
      <c r="C172" s="425">
        <v>912</v>
      </c>
      <c r="D172" s="458">
        <v>100</v>
      </c>
      <c r="E172" s="458">
        <v>39.799999999999997</v>
      </c>
      <c r="F172" s="425">
        <v>31</v>
      </c>
      <c r="G172" s="425">
        <v>898</v>
      </c>
      <c r="H172" s="458">
        <v>100</v>
      </c>
      <c r="I172" s="451">
        <v>39.1</v>
      </c>
    </row>
    <row r="173" spans="1:9" ht="15" customHeight="1">
      <c r="A173" s="416" t="s">
        <v>84</v>
      </c>
      <c r="B173" s="430">
        <v>30</v>
      </c>
      <c r="C173" s="425">
        <v>739</v>
      </c>
      <c r="D173" s="458">
        <v>100</v>
      </c>
      <c r="E173" s="458">
        <v>33.299999999999997</v>
      </c>
      <c r="F173" s="425">
        <v>29</v>
      </c>
      <c r="G173" s="425">
        <v>628</v>
      </c>
      <c r="H173" s="458">
        <v>96.7</v>
      </c>
      <c r="I173" s="451">
        <v>29.3</v>
      </c>
    </row>
    <row r="174" spans="1:9" ht="15" customHeight="1">
      <c r="A174" s="417" t="s">
        <v>96</v>
      </c>
      <c r="B174" s="431">
        <v>29</v>
      </c>
      <c r="C174" s="448">
        <v>589</v>
      </c>
      <c r="D174" s="462">
        <v>93.5</v>
      </c>
      <c r="E174" s="462">
        <v>27.4</v>
      </c>
      <c r="F174" s="476">
        <v>30</v>
      </c>
      <c r="G174" s="476">
        <v>469</v>
      </c>
      <c r="H174" s="479">
        <v>96.8</v>
      </c>
      <c r="I174" s="453">
        <v>21.1</v>
      </c>
    </row>
    <row r="177" spans="1:9" ht="15" customHeight="1">
      <c r="A177" s="344">
        <v>8</v>
      </c>
      <c r="B177" s="421"/>
      <c r="C177" s="421"/>
      <c r="D177" s="464"/>
      <c r="E177" s="464"/>
      <c r="F177" s="421"/>
      <c r="G177" s="421"/>
      <c r="H177" s="464"/>
      <c r="I177" s="464"/>
    </row>
    <row r="178" spans="1:9" ht="20.100000000000001" customHeight="1">
      <c r="A178" s="411" t="s">
        <v>266</v>
      </c>
      <c r="B178" s="435"/>
      <c r="C178" s="422"/>
      <c r="D178" s="455"/>
      <c r="E178" s="455"/>
      <c r="F178" s="422"/>
      <c r="G178" s="422"/>
      <c r="H178" s="455"/>
      <c r="I178" s="455"/>
    </row>
    <row r="179" spans="1:9" ht="15" customHeight="1">
      <c r="A179" s="757" t="s">
        <v>68</v>
      </c>
      <c r="B179" s="750" t="s">
        <v>28</v>
      </c>
      <c r="C179" s="751"/>
      <c r="D179" s="751"/>
      <c r="E179" s="751"/>
      <c r="F179" s="751"/>
      <c r="G179" s="751"/>
      <c r="H179" s="751"/>
      <c r="I179" s="752"/>
    </row>
    <row r="180" spans="1:9" ht="15" customHeight="1">
      <c r="A180" s="758"/>
      <c r="B180" s="750" t="s">
        <v>81</v>
      </c>
      <c r="C180" s="751"/>
      <c r="D180" s="751"/>
      <c r="E180" s="752"/>
      <c r="F180" s="750" t="s">
        <v>82</v>
      </c>
      <c r="G180" s="751"/>
      <c r="H180" s="751"/>
      <c r="I180" s="752"/>
    </row>
    <row r="181" spans="1:9" ht="15" customHeight="1">
      <c r="A181" s="758"/>
      <c r="B181" s="432" t="s">
        <v>85</v>
      </c>
      <c r="C181" s="432" t="s">
        <v>36</v>
      </c>
      <c r="D181" s="456" t="s">
        <v>87</v>
      </c>
      <c r="E181" s="456" t="s">
        <v>88</v>
      </c>
      <c r="F181" s="432" t="s">
        <v>85</v>
      </c>
      <c r="G181" s="432" t="s">
        <v>36</v>
      </c>
      <c r="H181" s="456" t="s">
        <v>87</v>
      </c>
      <c r="I181" s="456" t="s">
        <v>88</v>
      </c>
    </row>
    <row r="182" spans="1:9" ht="15" customHeight="1">
      <c r="A182" s="759"/>
      <c r="B182" s="433" t="s">
        <v>95</v>
      </c>
      <c r="C182" s="433" t="s">
        <v>97</v>
      </c>
      <c r="D182" s="457" t="s">
        <v>99</v>
      </c>
      <c r="E182" s="457" t="s">
        <v>99</v>
      </c>
      <c r="F182" s="433" t="s">
        <v>95</v>
      </c>
      <c r="G182" s="433" t="s">
        <v>97</v>
      </c>
      <c r="H182" s="457" t="s">
        <v>99</v>
      </c>
      <c r="I182" s="457" t="s">
        <v>99</v>
      </c>
    </row>
    <row r="183" spans="1:9" ht="15" customHeight="1">
      <c r="A183" s="413" t="s">
        <v>171</v>
      </c>
      <c r="B183" s="429" t="s">
        <v>111</v>
      </c>
      <c r="C183" s="447" t="s">
        <v>111</v>
      </c>
      <c r="D183" s="461" t="s">
        <v>111</v>
      </c>
      <c r="E183" s="461" t="s">
        <v>111</v>
      </c>
      <c r="F183" s="447" t="s">
        <v>111</v>
      </c>
      <c r="G183" s="447" t="s">
        <v>111</v>
      </c>
      <c r="H183" s="461" t="s">
        <v>111</v>
      </c>
      <c r="I183" s="473" t="s">
        <v>111</v>
      </c>
    </row>
    <row r="184" spans="1:9" ht="15" customHeight="1">
      <c r="A184" s="413" t="s">
        <v>54</v>
      </c>
      <c r="B184" s="429" t="s">
        <v>111</v>
      </c>
      <c r="C184" s="447" t="s">
        <v>111</v>
      </c>
      <c r="D184" s="461" t="s">
        <v>111</v>
      </c>
      <c r="E184" s="461" t="s">
        <v>111</v>
      </c>
      <c r="F184" s="447" t="s">
        <v>111</v>
      </c>
      <c r="G184" s="447" t="s">
        <v>111</v>
      </c>
      <c r="H184" s="461" t="s">
        <v>111</v>
      </c>
      <c r="I184" s="473" t="s">
        <v>111</v>
      </c>
    </row>
    <row r="185" spans="1:9" ht="15" customHeight="1">
      <c r="A185" s="413" t="s">
        <v>205</v>
      </c>
      <c r="B185" s="436" t="s">
        <v>111</v>
      </c>
      <c r="C185" s="445" t="s">
        <v>111</v>
      </c>
      <c r="D185" s="459" t="s">
        <v>111</v>
      </c>
      <c r="E185" s="459" t="s">
        <v>111</v>
      </c>
      <c r="F185" s="445" t="s">
        <v>111</v>
      </c>
      <c r="G185" s="445" t="s">
        <v>111</v>
      </c>
      <c r="H185" s="461" t="s">
        <v>111</v>
      </c>
      <c r="I185" s="473" t="s">
        <v>111</v>
      </c>
    </row>
    <row r="186" spans="1:9" ht="15" customHeight="1">
      <c r="A186" s="413" t="s">
        <v>39</v>
      </c>
      <c r="B186" s="436" t="s">
        <v>111</v>
      </c>
      <c r="C186" s="445" t="s">
        <v>111</v>
      </c>
      <c r="D186" s="459" t="s">
        <v>111</v>
      </c>
      <c r="E186" s="459" t="s">
        <v>111</v>
      </c>
      <c r="F186" s="445" t="s">
        <v>111</v>
      </c>
      <c r="G186" s="445" t="s">
        <v>111</v>
      </c>
      <c r="H186" s="461" t="s">
        <v>111</v>
      </c>
      <c r="I186" s="473" t="s">
        <v>111</v>
      </c>
    </row>
    <row r="187" spans="1:9" ht="15" customHeight="1">
      <c r="A187" s="415" t="s">
        <v>173</v>
      </c>
      <c r="B187" s="437" t="s">
        <v>111</v>
      </c>
      <c r="C187" s="446" t="s">
        <v>111</v>
      </c>
      <c r="D187" s="460" t="s">
        <v>111</v>
      </c>
      <c r="E187" s="460" t="s">
        <v>111</v>
      </c>
      <c r="F187" s="446" t="s">
        <v>111</v>
      </c>
      <c r="G187" s="446" t="s">
        <v>111</v>
      </c>
      <c r="H187" s="469" t="s">
        <v>111</v>
      </c>
      <c r="I187" s="474" t="s">
        <v>111</v>
      </c>
    </row>
    <row r="188" spans="1:9" ht="15" customHeight="1">
      <c r="A188" s="416" t="s">
        <v>102</v>
      </c>
      <c r="B188" s="429" t="s">
        <v>111</v>
      </c>
      <c r="C188" s="447" t="s">
        <v>111</v>
      </c>
      <c r="D188" s="461" t="s">
        <v>111</v>
      </c>
      <c r="E188" s="461" t="s">
        <v>111</v>
      </c>
      <c r="F188" s="447" t="s">
        <v>111</v>
      </c>
      <c r="G188" s="447" t="s">
        <v>111</v>
      </c>
      <c r="H188" s="461" t="s">
        <v>111</v>
      </c>
      <c r="I188" s="473" t="s">
        <v>111</v>
      </c>
    </row>
    <row r="189" spans="1:9" ht="15" customHeight="1">
      <c r="A189" s="416" t="s">
        <v>104</v>
      </c>
      <c r="B189" s="429" t="s">
        <v>111</v>
      </c>
      <c r="C189" s="447" t="s">
        <v>111</v>
      </c>
      <c r="D189" s="461" t="s">
        <v>111</v>
      </c>
      <c r="E189" s="461" t="s">
        <v>111</v>
      </c>
      <c r="F189" s="447" t="s">
        <v>111</v>
      </c>
      <c r="G189" s="447" t="s">
        <v>111</v>
      </c>
      <c r="H189" s="461" t="s">
        <v>111</v>
      </c>
      <c r="I189" s="473" t="s">
        <v>111</v>
      </c>
    </row>
    <row r="190" spans="1:9" ht="15" customHeight="1">
      <c r="A190" s="416" t="s">
        <v>107</v>
      </c>
      <c r="B190" s="429" t="s">
        <v>111</v>
      </c>
      <c r="C190" s="447" t="s">
        <v>111</v>
      </c>
      <c r="D190" s="461" t="s">
        <v>111</v>
      </c>
      <c r="E190" s="461" t="s">
        <v>111</v>
      </c>
      <c r="F190" s="447" t="s">
        <v>111</v>
      </c>
      <c r="G190" s="447" t="s">
        <v>111</v>
      </c>
      <c r="H190" s="461" t="s">
        <v>111</v>
      </c>
      <c r="I190" s="473" t="s">
        <v>111</v>
      </c>
    </row>
    <row r="191" spans="1:9" ht="15" customHeight="1">
      <c r="A191" s="416" t="s">
        <v>108</v>
      </c>
      <c r="B191" s="429" t="s">
        <v>111</v>
      </c>
      <c r="C191" s="447" t="s">
        <v>111</v>
      </c>
      <c r="D191" s="461" t="s">
        <v>111</v>
      </c>
      <c r="E191" s="461" t="s">
        <v>111</v>
      </c>
      <c r="F191" s="447" t="s">
        <v>111</v>
      </c>
      <c r="G191" s="447" t="s">
        <v>111</v>
      </c>
      <c r="H191" s="461" t="s">
        <v>111</v>
      </c>
      <c r="I191" s="473" t="s">
        <v>111</v>
      </c>
    </row>
    <row r="192" spans="1:9" ht="15" customHeight="1">
      <c r="A192" s="416" t="s">
        <v>45</v>
      </c>
      <c r="B192" s="429" t="s">
        <v>111</v>
      </c>
      <c r="C192" s="447" t="s">
        <v>111</v>
      </c>
      <c r="D192" s="461" t="s">
        <v>111</v>
      </c>
      <c r="E192" s="461" t="s">
        <v>111</v>
      </c>
      <c r="F192" s="447" t="s">
        <v>111</v>
      </c>
      <c r="G192" s="447" t="s">
        <v>111</v>
      </c>
      <c r="H192" s="461" t="s">
        <v>111</v>
      </c>
      <c r="I192" s="473" t="s">
        <v>111</v>
      </c>
    </row>
    <row r="193" spans="1:9" ht="15" customHeight="1">
      <c r="A193" s="416" t="s">
        <v>109</v>
      </c>
      <c r="B193" s="429" t="s">
        <v>111</v>
      </c>
      <c r="C193" s="447" t="s">
        <v>111</v>
      </c>
      <c r="D193" s="461" t="s">
        <v>111</v>
      </c>
      <c r="E193" s="461" t="s">
        <v>111</v>
      </c>
      <c r="F193" s="447" t="s">
        <v>111</v>
      </c>
      <c r="G193" s="447" t="s">
        <v>111</v>
      </c>
      <c r="H193" s="461" t="s">
        <v>111</v>
      </c>
      <c r="I193" s="473" t="s">
        <v>111</v>
      </c>
    </row>
    <row r="194" spans="1:9" ht="15" customHeight="1">
      <c r="A194" s="416" t="s">
        <v>110</v>
      </c>
      <c r="B194" s="429" t="s">
        <v>111</v>
      </c>
      <c r="C194" s="447" t="s">
        <v>111</v>
      </c>
      <c r="D194" s="461" t="s">
        <v>111</v>
      </c>
      <c r="E194" s="461" t="s">
        <v>111</v>
      </c>
      <c r="F194" s="447" t="s">
        <v>111</v>
      </c>
      <c r="G194" s="447" t="s">
        <v>111</v>
      </c>
      <c r="H194" s="461" t="s">
        <v>111</v>
      </c>
      <c r="I194" s="473" t="s">
        <v>111</v>
      </c>
    </row>
    <row r="195" spans="1:9" ht="15" customHeight="1">
      <c r="A195" s="416" t="s">
        <v>113</v>
      </c>
      <c r="B195" s="429" t="s">
        <v>111</v>
      </c>
      <c r="C195" s="447" t="s">
        <v>111</v>
      </c>
      <c r="D195" s="461" t="s">
        <v>111</v>
      </c>
      <c r="E195" s="461" t="s">
        <v>111</v>
      </c>
      <c r="F195" s="447" t="s">
        <v>111</v>
      </c>
      <c r="G195" s="447" t="s">
        <v>111</v>
      </c>
      <c r="H195" s="461" t="s">
        <v>111</v>
      </c>
      <c r="I195" s="473" t="s">
        <v>111</v>
      </c>
    </row>
    <row r="196" spans="1:9" ht="15" customHeight="1">
      <c r="A196" s="416" t="s">
        <v>93</v>
      </c>
      <c r="B196" s="429" t="s">
        <v>111</v>
      </c>
      <c r="C196" s="447" t="s">
        <v>111</v>
      </c>
      <c r="D196" s="461" t="s">
        <v>111</v>
      </c>
      <c r="E196" s="461" t="s">
        <v>111</v>
      </c>
      <c r="F196" s="447" t="s">
        <v>111</v>
      </c>
      <c r="G196" s="447" t="s">
        <v>111</v>
      </c>
      <c r="H196" s="461" t="s">
        <v>111</v>
      </c>
      <c r="I196" s="473" t="s">
        <v>111</v>
      </c>
    </row>
    <row r="197" spans="1:9" ht="15" customHeight="1">
      <c r="A197" s="416" t="s">
        <v>114</v>
      </c>
      <c r="B197" s="429" t="s">
        <v>111</v>
      </c>
      <c r="C197" s="447" t="s">
        <v>111</v>
      </c>
      <c r="D197" s="461" t="s">
        <v>111</v>
      </c>
      <c r="E197" s="461" t="s">
        <v>111</v>
      </c>
      <c r="F197" s="447" t="s">
        <v>111</v>
      </c>
      <c r="G197" s="447" t="s">
        <v>111</v>
      </c>
      <c r="H197" s="461" t="s">
        <v>111</v>
      </c>
      <c r="I197" s="473" t="s">
        <v>111</v>
      </c>
    </row>
    <row r="198" spans="1:9" ht="15" customHeight="1">
      <c r="A198" s="416" t="s">
        <v>84</v>
      </c>
      <c r="B198" s="429" t="s">
        <v>111</v>
      </c>
      <c r="C198" s="447" t="s">
        <v>111</v>
      </c>
      <c r="D198" s="461" t="s">
        <v>111</v>
      </c>
      <c r="E198" s="461" t="s">
        <v>111</v>
      </c>
      <c r="F198" s="447" t="s">
        <v>111</v>
      </c>
      <c r="G198" s="447" t="s">
        <v>111</v>
      </c>
      <c r="H198" s="461" t="s">
        <v>111</v>
      </c>
      <c r="I198" s="473" t="s">
        <v>111</v>
      </c>
    </row>
    <row r="199" spans="1:9" ht="15" customHeight="1">
      <c r="A199" s="417" t="s">
        <v>96</v>
      </c>
      <c r="B199" s="431" t="s">
        <v>111</v>
      </c>
      <c r="C199" s="448" t="s">
        <v>111</v>
      </c>
      <c r="D199" s="462" t="s">
        <v>111</v>
      </c>
      <c r="E199" s="462" t="s">
        <v>111</v>
      </c>
      <c r="F199" s="448" t="s">
        <v>111</v>
      </c>
      <c r="G199" s="448" t="s">
        <v>111</v>
      </c>
      <c r="H199" s="462" t="s">
        <v>111</v>
      </c>
      <c r="I199" s="475" t="s">
        <v>111</v>
      </c>
    </row>
    <row r="200" spans="1:9" ht="15" customHeight="1">
      <c r="A200" s="419" t="s">
        <v>181</v>
      </c>
      <c r="B200" s="434"/>
      <c r="C200" s="434"/>
      <c r="D200" s="465"/>
      <c r="E200" s="465"/>
      <c r="F200" s="434"/>
      <c r="G200" s="434"/>
      <c r="H200" s="465"/>
      <c r="I200" s="465"/>
    </row>
    <row r="202" spans="1:9" ht="15" customHeight="1">
      <c r="A202" s="344">
        <v>9</v>
      </c>
      <c r="B202" s="421"/>
      <c r="C202" s="421"/>
      <c r="D202" s="464"/>
      <c r="E202" s="464"/>
      <c r="F202" s="421"/>
      <c r="G202" s="421"/>
      <c r="H202" s="464"/>
      <c r="I202" s="464"/>
    </row>
    <row r="203" spans="1:9" ht="20.100000000000001" customHeight="1">
      <c r="A203" s="411" t="s">
        <v>266</v>
      </c>
      <c r="B203" s="435"/>
      <c r="C203" s="422"/>
      <c r="D203" s="455"/>
      <c r="E203" s="455"/>
      <c r="F203" s="422"/>
      <c r="G203" s="422"/>
      <c r="H203" s="455"/>
      <c r="I203" s="455"/>
    </row>
    <row r="204" spans="1:9" ht="15" customHeight="1">
      <c r="A204" s="757" t="s">
        <v>68</v>
      </c>
      <c r="B204" s="753" t="s">
        <v>37</v>
      </c>
      <c r="C204" s="754"/>
      <c r="D204" s="755" t="s">
        <v>46</v>
      </c>
      <c r="E204" s="756"/>
    </row>
    <row r="205" spans="1:9" ht="15" customHeight="1">
      <c r="A205" s="758"/>
      <c r="B205" s="438"/>
      <c r="C205" s="450"/>
      <c r="D205" s="466"/>
      <c r="E205" s="470"/>
    </row>
    <row r="206" spans="1:9" ht="15" customHeight="1">
      <c r="A206" s="758"/>
      <c r="B206" s="439" t="s">
        <v>90</v>
      </c>
      <c r="C206" s="439" t="s">
        <v>94</v>
      </c>
      <c r="D206" s="467" t="s">
        <v>90</v>
      </c>
      <c r="E206" s="471" t="s">
        <v>94</v>
      </c>
    </row>
    <row r="207" spans="1:9" ht="15" customHeight="1">
      <c r="A207" s="759"/>
      <c r="B207" s="440"/>
      <c r="C207" s="440"/>
      <c r="D207" s="468"/>
      <c r="E207" s="472"/>
    </row>
    <row r="208" spans="1:9" ht="15" customHeight="1">
      <c r="A208" s="413" t="s">
        <v>171</v>
      </c>
      <c r="B208" s="441">
        <v>604</v>
      </c>
      <c r="C208" s="451">
        <v>777.9</v>
      </c>
      <c r="D208" s="458">
        <v>67.699999999999989</v>
      </c>
      <c r="E208" s="451">
        <v>359.6</v>
      </c>
    </row>
    <row r="209" spans="1:9" ht="15" customHeight="1">
      <c r="A209" s="413" t="s">
        <v>54</v>
      </c>
      <c r="B209" s="441">
        <v>547.79999999999973</v>
      </c>
      <c r="C209" s="451">
        <v>874</v>
      </c>
      <c r="D209" s="458">
        <v>64.799999999999983</v>
      </c>
      <c r="E209" s="451">
        <v>315.5</v>
      </c>
    </row>
    <row r="210" spans="1:9" ht="15" customHeight="1">
      <c r="A210" s="413" t="s">
        <v>205</v>
      </c>
      <c r="B210" s="441">
        <v>604.4</v>
      </c>
      <c r="C210" s="451">
        <v>815.79999999999973</v>
      </c>
      <c r="D210" s="458">
        <v>39.099999999999973</v>
      </c>
      <c r="E210" s="451">
        <v>203.89999999999998</v>
      </c>
    </row>
    <row r="211" spans="1:9" ht="15" customHeight="1">
      <c r="A211" s="413" t="s">
        <v>39</v>
      </c>
      <c r="B211" s="441">
        <v>656.95299999999997</v>
      </c>
      <c r="C211" s="451">
        <v>694.57100000000003</v>
      </c>
      <c r="D211" s="461" t="s">
        <v>111</v>
      </c>
      <c r="E211" s="473" t="s">
        <v>111</v>
      </c>
      <c r="F211" s="477"/>
      <c r="G211" s="477"/>
      <c r="H211" s="480"/>
      <c r="I211" s="480"/>
    </row>
    <row r="212" spans="1:9" ht="15" customHeight="1">
      <c r="A212" s="415" t="s">
        <v>310</v>
      </c>
      <c r="B212" s="442">
        <v>263.04809999999998</v>
      </c>
      <c r="C212" s="452">
        <v>336.98110000000003</v>
      </c>
      <c r="D212" s="469" t="s">
        <v>111</v>
      </c>
      <c r="E212" s="474" t="s">
        <v>111</v>
      </c>
    </row>
    <row r="213" spans="1:9" ht="15" customHeight="1">
      <c r="A213" s="416" t="s">
        <v>102</v>
      </c>
      <c r="B213" s="441">
        <v>40.499000000000002</v>
      </c>
      <c r="C213" s="451">
        <v>51.537999999999997</v>
      </c>
      <c r="D213" s="461" t="s">
        <v>111</v>
      </c>
      <c r="E213" s="473" t="s">
        <v>111</v>
      </c>
    </row>
    <row r="214" spans="1:9" ht="15" customHeight="1">
      <c r="A214" s="416" t="s">
        <v>104</v>
      </c>
      <c r="B214" s="441">
        <v>38.64</v>
      </c>
      <c r="C214" s="451">
        <v>59.119</v>
      </c>
      <c r="D214" s="461" t="s">
        <v>111</v>
      </c>
      <c r="E214" s="473" t="s">
        <v>111</v>
      </c>
    </row>
    <row r="215" spans="1:9" ht="15" customHeight="1">
      <c r="A215" s="416" t="s">
        <v>107</v>
      </c>
      <c r="B215" s="441">
        <v>42.502000000000002</v>
      </c>
      <c r="C215" s="451">
        <v>48.134999999999998</v>
      </c>
      <c r="D215" s="461" t="s">
        <v>111</v>
      </c>
      <c r="E215" s="473" t="s">
        <v>111</v>
      </c>
    </row>
    <row r="216" spans="1:9" ht="15" customHeight="1">
      <c r="A216" s="416" t="s">
        <v>108</v>
      </c>
      <c r="B216" s="441">
        <v>17.117999999999999</v>
      </c>
      <c r="C216" s="451">
        <v>22.175599999999999</v>
      </c>
      <c r="D216" s="461" t="s">
        <v>111</v>
      </c>
      <c r="E216" s="473" t="s">
        <v>111</v>
      </c>
    </row>
    <row r="217" spans="1:9" ht="15" customHeight="1">
      <c r="A217" s="416" t="s">
        <v>45</v>
      </c>
      <c r="B217" s="441">
        <v>3.88</v>
      </c>
      <c r="C217" s="451">
        <v>7.3540000000000001</v>
      </c>
      <c r="D217" s="461" t="s">
        <v>111</v>
      </c>
      <c r="E217" s="473" t="s">
        <v>111</v>
      </c>
    </row>
    <row r="218" spans="1:9" ht="15" customHeight="1">
      <c r="A218" s="416" t="s">
        <v>109</v>
      </c>
      <c r="B218" s="441">
        <v>10.267099999999999</v>
      </c>
      <c r="C218" s="451">
        <v>18.623999999999999</v>
      </c>
      <c r="D218" s="461" t="s">
        <v>111</v>
      </c>
      <c r="E218" s="473" t="s">
        <v>111</v>
      </c>
    </row>
    <row r="219" spans="1:9" ht="15" customHeight="1">
      <c r="A219" s="416" t="s">
        <v>110</v>
      </c>
      <c r="B219" s="441">
        <v>15.82</v>
      </c>
      <c r="C219" s="451">
        <v>21.331</v>
      </c>
      <c r="D219" s="461" t="s">
        <v>111</v>
      </c>
      <c r="E219" s="473" t="s">
        <v>111</v>
      </c>
    </row>
    <row r="220" spans="1:9" ht="15" customHeight="1">
      <c r="A220" s="416" t="s">
        <v>113</v>
      </c>
      <c r="B220" s="441">
        <v>17.280999999999999</v>
      </c>
      <c r="C220" s="451">
        <v>23.744</v>
      </c>
      <c r="D220" s="461" t="s">
        <v>111</v>
      </c>
      <c r="E220" s="473" t="s">
        <v>111</v>
      </c>
    </row>
    <row r="221" spans="1:9" ht="15" customHeight="1">
      <c r="A221" s="416" t="s">
        <v>93</v>
      </c>
      <c r="B221" s="441">
        <v>18.358000000000001</v>
      </c>
      <c r="C221" s="451">
        <v>21.966999999999999</v>
      </c>
      <c r="D221" s="461" t="s">
        <v>111</v>
      </c>
      <c r="E221" s="473" t="s">
        <v>111</v>
      </c>
    </row>
    <row r="222" spans="1:9" ht="15" customHeight="1">
      <c r="A222" s="416" t="s">
        <v>114</v>
      </c>
      <c r="B222" s="441">
        <v>17.015000000000001</v>
      </c>
      <c r="C222" s="451">
        <v>19.081099999999999</v>
      </c>
      <c r="D222" s="461" t="s">
        <v>111</v>
      </c>
      <c r="E222" s="473" t="s">
        <v>111</v>
      </c>
    </row>
    <row r="223" spans="1:9" ht="15" customHeight="1">
      <c r="A223" s="416" t="s">
        <v>84</v>
      </c>
      <c r="B223" s="441">
        <v>20.744</v>
      </c>
      <c r="C223" s="451">
        <v>21.806999999999999</v>
      </c>
      <c r="D223" s="461" t="s">
        <v>111</v>
      </c>
      <c r="E223" s="473" t="s">
        <v>111</v>
      </c>
    </row>
    <row r="224" spans="1:9" ht="15" customHeight="1">
      <c r="A224" s="417" t="s">
        <v>96</v>
      </c>
      <c r="B224" s="443">
        <v>20.923999999999999</v>
      </c>
      <c r="C224" s="453">
        <v>22.105399999999999</v>
      </c>
      <c r="D224" s="462" t="s">
        <v>111</v>
      </c>
      <c r="E224" s="475" t="s">
        <v>111</v>
      </c>
    </row>
    <row r="225" spans="1:1" ht="15" customHeight="1">
      <c r="A225" s="419" t="s">
        <v>70</v>
      </c>
    </row>
    <row r="227" spans="1:1" ht="15" customHeight="1">
      <c r="A227" s="420"/>
    </row>
  </sheetData>
  <mergeCells count="35">
    <mergeCell ref="B204:C204"/>
    <mergeCell ref="D204:E204"/>
    <mergeCell ref="A3:A6"/>
    <mergeCell ref="A30:A33"/>
    <mergeCell ref="A54:A57"/>
    <mergeCell ref="A79:A82"/>
    <mergeCell ref="A104:A107"/>
    <mergeCell ref="A129:A132"/>
    <mergeCell ref="A154:A157"/>
    <mergeCell ref="A179:A182"/>
    <mergeCell ref="A204:A207"/>
    <mergeCell ref="B154:I154"/>
    <mergeCell ref="B155:E155"/>
    <mergeCell ref="F155:I155"/>
    <mergeCell ref="B179:I179"/>
    <mergeCell ref="B180:E180"/>
    <mergeCell ref="F180:I180"/>
    <mergeCell ref="B104:I104"/>
    <mergeCell ref="B105:E105"/>
    <mergeCell ref="F105:I105"/>
    <mergeCell ref="B129:I129"/>
    <mergeCell ref="B130:E130"/>
    <mergeCell ref="F130:I130"/>
    <mergeCell ref="B54:I54"/>
    <mergeCell ref="B55:E55"/>
    <mergeCell ref="F55:I55"/>
    <mergeCell ref="B79:I79"/>
    <mergeCell ref="B80:E80"/>
    <mergeCell ref="F80:I80"/>
    <mergeCell ref="B3:I3"/>
    <mergeCell ref="B4:E4"/>
    <mergeCell ref="F4:I4"/>
    <mergeCell ref="B30:I30"/>
    <mergeCell ref="B31:E31"/>
    <mergeCell ref="F31:I31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fitToHeight="0" orientation="portrait" r:id="rId1"/>
  <headerFooter scaleWithDoc="0" alignWithMargins="0"/>
  <rowBreaks count="4" manualBreakCount="4">
    <brk id="51" max="8" man="1"/>
    <brk id="101" max="8" man="1"/>
    <brk id="151" max="8" man="1"/>
    <brk id="201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L28"/>
  <sheetViews>
    <sheetView showGridLines="0" workbookViewId="0">
      <selection sqref="A1:I30"/>
    </sheetView>
  </sheetViews>
  <sheetFormatPr defaultColWidth="9.375" defaultRowHeight="15" customHeight="1"/>
  <cols>
    <col min="1" max="1" width="9.625" style="336" customWidth="1"/>
    <col min="2" max="2" width="7.625" style="336" customWidth="1"/>
    <col min="3" max="3" width="8.625" style="336" customWidth="1"/>
    <col min="4" max="6" width="7.625" style="336" customWidth="1"/>
    <col min="7" max="7" width="8.625" style="336" customWidth="1"/>
    <col min="8" max="9" width="7.625" style="336" customWidth="1"/>
    <col min="10" max="11" width="6.625" style="336" customWidth="1"/>
    <col min="12" max="12" width="14" style="336" customWidth="1"/>
    <col min="13" max="16384" width="9.375" style="336"/>
  </cols>
  <sheetData>
    <row r="1" spans="1:12" ht="20.100000000000001" customHeight="1">
      <c r="A1" s="411" t="s">
        <v>267</v>
      </c>
      <c r="C1" s="487"/>
    </row>
    <row r="2" spans="1:12" ht="15" customHeight="1">
      <c r="A2" s="757" t="s">
        <v>68</v>
      </c>
      <c r="B2" s="708" t="s">
        <v>101</v>
      </c>
      <c r="C2" s="746"/>
      <c r="D2" s="746"/>
      <c r="E2" s="746"/>
      <c r="F2" s="746"/>
      <c r="G2" s="746"/>
      <c r="H2" s="746"/>
      <c r="I2" s="709"/>
      <c r="J2" s="760" t="s">
        <v>37</v>
      </c>
      <c r="K2" s="761"/>
      <c r="L2" s="501"/>
    </row>
    <row r="3" spans="1:12" ht="15" customHeight="1">
      <c r="A3" s="758"/>
      <c r="B3" s="762" t="s">
        <v>115</v>
      </c>
      <c r="C3" s="763"/>
      <c r="D3" s="763"/>
      <c r="E3" s="764"/>
      <c r="F3" s="762" t="s">
        <v>116</v>
      </c>
      <c r="G3" s="763"/>
      <c r="H3" s="763"/>
      <c r="I3" s="764"/>
      <c r="J3" s="491"/>
      <c r="K3" s="496"/>
      <c r="L3" s="501"/>
    </row>
    <row r="4" spans="1:12" ht="15" customHeight="1">
      <c r="A4" s="758"/>
      <c r="B4" s="485" t="s">
        <v>117</v>
      </c>
      <c r="C4" s="485" t="s">
        <v>48</v>
      </c>
      <c r="D4" s="485" t="s">
        <v>118</v>
      </c>
      <c r="E4" s="485" t="s">
        <v>120</v>
      </c>
      <c r="F4" s="485" t="s">
        <v>117</v>
      </c>
      <c r="G4" s="485" t="s">
        <v>48</v>
      </c>
      <c r="H4" s="485" t="s">
        <v>118</v>
      </c>
      <c r="I4" s="412" t="s">
        <v>120</v>
      </c>
      <c r="J4" s="492" t="s">
        <v>90</v>
      </c>
      <c r="K4" s="497" t="s">
        <v>94</v>
      </c>
      <c r="L4" s="501"/>
    </row>
    <row r="5" spans="1:12" ht="15" customHeight="1">
      <c r="A5" s="759"/>
      <c r="B5" s="486" t="s">
        <v>122</v>
      </c>
      <c r="C5" s="486" t="s">
        <v>124</v>
      </c>
      <c r="D5" s="486" t="s">
        <v>99</v>
      </c>
      <c r="E5" s="486" t="s">
        <v>99</v>
      </c>
      <c r="F5" s="486" t="s">
        <v>122</v>
      </c>
      <c r="G5" s="486" t="s">
        <v>124</v>
      </c>
      <c r="H5" s="486" t="s">
        <v>99</v>
      </c>
      <c r="I5" s="414" t="s">
        <v>99</v>
      </c>
      <c r="J5" s="493"/>
      <c r="K5" s="498"/>
      <c r="L5" s="501"/>
    </row>
    <row r="6" spans="1:12" ht="15" customHeight="1">
      <c r="A6" s="413" t="s">
        <v>171</v>
      </c>
      <c r="B6" s="430">
        <v>724</v>
      </c>
      <c r="C6" s="447">
        <v>65360</v>
      </c>
      <c r="D6" s="461">
        <v>98.899999999999963</v>
      </c>
      <c r="E6" s="461">
        <v>54.299999999999983</v>
      </c>
      <c r="F6" s="425">
        <v>724</v>
      </c>
      <c r="G6" s="425">
        <v>64071</v>
      </c>
      <c r="H6" s="461">
        <v>98.899999999999963</v>
      </c>
      <c r="I6" s="473">
        <v>53.2</v>
      </c>
      <c r="J6" s="458">
        <v>20.799999999999994</v>
      </c>
      <c r="K6" s="451">
        <v>50.7</v>
      </c>
      <c r="L6" s="501"/>
    </row>
    <row r="7" spans="1:12" ht="15" customHeight="1">
      <c r="A7" s="413" t="s">
        <v>54</v>
      </c>
      <c r="B7" s="427">
        <v>721</v>
      </c>
      <c r="C7" s="445">
        <v>69123</v>
      </c>
      <c r="D7" s="459">
        <v>98.799999999999983</v>
      </c>
      <c r="E7" s="459">
        <v>58.9</v>
      </c>
      <c r="F7" s="426">
        <v>721</v>
      </c>
      <c r="G7" s="426">
        <v>68945</v>
      </c>
      <c r="H7" s="459">
        <v>98.799999999999983</v>
      </c>
      <c r="I7" s="489">
        <v>58.799999999999983</v>
      </c>
      <c r="J7" s="494">
        <v>20.099999999999998</v>
      </c>
      <c r="K7" s="499">
        <v>51.2</v>
      </c>
      <c r="L7" s="501"/>
    </row>
    <row r="8" spans="1:12" ht="15" customHeight="1">
      <c r="A8" s="413" t="s">
        <v>205</v>
      </c>
      <c r="B8" s="427">
        <v>718</v>
      </c>
      <c r="C8" s="445">
        <v>73323</v>
      </c>
      <c r="D8" s="459">
        <v>98.399999999999963</v>
      </c>
      <c r="E8" s="459">
        <v>64.699999999999989</v>
      </c>
      <c r="F8" s="445">
        <v>713</v>
      </c>
      <c r="G8" s="445">
        <v>73465</v>
      </c>
      <c r="H8" s="458">
        <v>97.5</v>
      </c>
      <c r="I8" s="451">
        <v>65.099999999999966</v>
      </c>
      <c r="J8" s="494">
        <v>20.799999999999994</v>
      </c>
      <c r="K8" s="499">
        <v>63.9</v>
      </c>
      <c r="L8" s="501"/>
    </row>
    <row r="9" spans="1:12" s="410" customFormat="1" ht="15" customHeight="1">
      <c r="A9" s="413" t="s">
        <v>39</v>
      </c>
      <c r="B9" s="427">
        <v>724</v>
      </c>
      <c r="C9" s="445">
        <v>77189</v>
      </c>
      <c r="D9" s="459">
        <v>99.2</v>
      </c>
      <c r="E9" s="459">
        <v>62.7</v>
      </c>
      <c r="F9" s="445">
        <v>724</v>
      </c>
      <c r="G9" s="445">
        <v>76880</v>
      </c>
      <c r="H9" s="458">
        <v>99.2</v>
      </c>
      <c r="I9" s="451">
        <v>62.5</v>
      </c>
      <c r="J9" s="494">
        <v>84.586800000000011</v>
      </c>
      <c r="K9" s="499">
        <v>75.023200000000003</v>
      </c>
      <c r="L9" s="501"/>
    </row>
    <row r="10" spans="1:12" ht="15" customHeight="1">
      <c r="A10" s="415" t="s">
        <v>173</v>
      </c>
      <c r="B10" s="428">
        <v>459</v>
      </c>
      <c r="C10" s="446">
        <v>24511</v>
      </c>
      <c r="D10" s="460">
        <v>98.9</v>
      </c>
      <c r="E10" s="460">
        <v>35</v>
      </c>
      <c r="F10" s="446">
        <v>459</v>
      </c>
      <c r="G10" s="446">
        <v>22325</v>
      </c>
      <c r="H10" s="478">
        <v>98.9</v>
      </c>
      <c r="I10" s="452">
        <v>31.8</v>
      </c>
      <c r="J10" s="495">
        <v>94.565200000000004</v>
      </c>
      <c r="K10" s="500">
        <v>65.200399999999988</v>
      </c>
      <c r="L10" s="501"/>
    </row>
    <row r="11" spans="1:12" ht="15" customHeight="1">
      <c r="A11" s="416" t="s">
        <v>102</v>
      </c>
      <c r="B11" s="429">
        <v>61</v>
      </c>
      <c r="C11" s="425">
        <v>4866</v>
      </c>
      <c r="D11" s="461">
        <v>98.387096774193552</v>
      </c>
      <c r="E11" s="461">
        <v>48.264233287046224</v>
      </c>
      <c r="F11" s="425">
        <v>61</v>
      </c>
      <c r="G11" s="425">
        <v>5926</v>
      </c>
      <c r="H11" s="458">
        <v>98.387096774193552</v>
      </c>
      <c r="I11" s="451">
        <v>58.778020234080543</v>
      </c>
      <c r="J11" s="441">
        <v>4.9838000000000005</v>
      </c>
      <c r="K11" s="451">
        <v>4.9233000000000002</v>
      </c>
      <c r="L11" s="501"/>
    </row>
    <row r="12" spans="1:12" ht="15" customHeight="1">
      <c r="A12" s="416" t="s">
        <v>104</v>
      </c>
      <c r="B12" s="429">
        <v>58</v>
      </c>
      <c r="C12" s="447">
        <v>4716</v>
      </c>
      <c r="D12" s="461">
        <v>100</v>
      </c>
      <c r="E12" s="461">
        <v>49.094316052467207</v>
      </c>
      <c r="F12" s="425">
        <v>58</v>
      </c>
      <c r="G12" s="425">
        <v>4553</v>
      </c>
      <c r="H12" s="458">
        <v>100</v>
      </c>
      <c r="I12" s="451">
        <v>47.397459920882781</v>
      </c>
      <c r="J12" s="441">
        <v>8.5305</v>
      </c>
      <c r="K12" s="451">
        <v>4.7563000000000004</v>
      </c>
      <c r="L12" s="501"/>
    </row>
    <row r="13" spans="1:12" ht="15" customHeight="1">
      <c r="A13" s="416" t="s">
        <v>107</v>
      </c>
      <c r="B13" s="430">
        <v>62</v>
      </c>
      <c r="C13" s="425">
        <v>2937</v>
      </c>
      <c r="D13" s="458">
        <v>100</v>
      </c>
      <c r="E13" s="458">
        <v>28.497962352027944</v>
      </c>
      <c r="F13" s="425">
        <v>62</v>
      </c>
      <c r="G13" s="425">
        <v>2917</v>
      </c>
      <c r="H13" s="458">
        <v>100</v>
      </c>
      <c r="I13" s="451">
        <v>28.303900640403651</v>
      </c>
      <c r="J13" s="441">
        <v>11.1869</v>
      </c>
      <c r="K13" s="451">
        <v>6.6814</v>
      </c>
      <c r="L13" s="501"/>
    </row>
    <row r="14" spans="1:12" ht="15" customHeight="1">
      <c r="A14" s="416" t="s">
        <v>108</v>
      </c>
      <c r="B14" s="430">
        <v>32</v>
      </c>
      <c r="C14" s="425">
        <v>442</v>
      </c>
      <c r="D14" s="458">
        <v>100</v>
      </c>
      <c r="E14" s="458">
        <v>8.4222560975609753</v>
      </c>
      <c r="F14" s="425">
        <v>32</v>
      </c>
      <c r="G14" s="425">
        <v>406</v>
      </c>
      <c r="H14" s="458">
        <v>100</v>
      </c>
      <c r="I14" s="451">
        <v>7.7362804878048781</v>
      </c>
      <c r="J14" s="441">
        <v>3.2174</v>
      </c>
      <c r="K14" s="451">
        <v>5.3608000000000002</v>
      </c>
      <c r="L14" s="501"/>
    </row>
    <row r="15" spans="1:12" ht="15" customHeight="1">
      <c r="A15" s="416" t="s">
        <v>45</v>
      </c>
      <c r="B15" s="430">
        <v>17</v>
      </c>
      <c r="C15" s="425">
        <v>257</v>
      </c>
      <c r="D15" s="458">
        <v>100</v>
      </c>
      <c r="E15" s="458">
        <v>11.20313862249346</v>
      </c>
      <c r="F15" s="425">
        <v>17</v>
      </c>
      <c r="G15" s="425">
        <v>292</v>
      </c>
      <c r="H15" s="458">
        <v>100</v>
      </c>
      <c r="I15" s="451">
        <v>12.728857890148213</v>
      </c>
      <c r="J15" s="441">
        <v>5.0235000000000003</v>
      </c>
      <c r="K15" s="451">
        <v>2.7179000000000002</v>
      </c>
      <c r="L15" s="501"/>
    </row>
    <row r="16" spans="1:12" ht="15" customHeight="1">
      <c r="A16" s="416" t="s">
        <v>109</v>
      </c>
      <c r="B16" s="430">
        <v>23</v>
      </c>
      <c r="C16" s="425">
        <v>873</v>
      </c>
      <c r="D16" s="458">
        <v>100</v>
      </c>
      <c r="E16" s="458">
        <v>23.865500273373428</v>
      </c>
      <c r="F16" s="425">
        <v>23</v>
      </c>
      <c r="G16" s="425">
        <v>701</v>
      </c>
      <c r="H16" s="458">
        <v>100</v>
      </c>
      <c r="I16" s="451">
        <v>19.163477310005465</v>
      </c>
      <c r="J16" s="441">
        <v>4.1055000000000001</v>
      </c>
      <c r="K16" s="451">
        <v>4.0629</v>
      </c>
      <c r="L16" s="501"/>
    </row>
    <row r="17" spans="1:12" ht="15" customHeight="1">
      <c r="A17" s="416" t="s">
        <v>110</v>
      </c>
      <c r="B17" s="430">
        <v>36</v>
      </c>
      <c r="C17" s="425">
        <v>1490</v>
      </c>
      <c r="D17" s="458">
        <v>100</v>
      </c>
      <c r="E17" s="458">
        <v>38.362512873326466</v>
      </c>
      <c r="F17" s="425">
        <v>36</v>
      </c>
      <c r="G17" s="425">
        <v>1113</v>
      </c>
      <c r="H17" s="458">
        <v>100</v>
      </c>
      <c r="I17" s="451">
        <v>28.656024716786817</v>
      </c>
      <c r="J17" s="441">
        <v>8.0847999999999995</v>
      </c>
      <c r="K17" s="451">
        <v>6.3230000000000004</v>
      </c>
      <c r="L17" s="501"/>
    </row>
    <row r="18" spans="1:12" ht="15" customHeight="1">
      <c r="A18" s="416" t="s">
        <v>113</v>
      </c>
      <c r="B18" s="430">
        <v>42</v>
      </c>
      <c r="C18" s="425">
        <v>1532</v>
      </c>
      <c r="D18" s="458">
        <v>100</v>
      </c>
      <c r="E18" s="458">
        <v>22.676139727649495</v>
      </c>
      <c r="F18" s="425">
        <v>42</v>
      </c>
      <c r="G18" s="425">
        <v>1357</v>
      </c>
      <c r="H18" s="458">
        <v>100</v>
      </c>
      <c r="I18" s="451">
        <v>20.085849615156899</v>
      </c>
      <c r="J18" s="441">
        <v>6.3468</v>
      </c>
      <c r="K18" s="451">
        <v>4.6596000000000002</v>
      </c>
      <c r="L18" s="501"/>
    </row>
    <row r="19" spans="1:12" ht="15" customHeight="1">
      <c r="A19" s="416" t="s">
        <v>93</v>
      </c>
      <c r="B19" s="430">
        <v>30</v>
      </c>
      <c r="C19" s="425">
        <v>1700</v>
      </c>
      <c r="D19" s="458">
        <v>100</v>
      </c>
      <c r="E19" s="458">
        <v>33.945686900958464</v>
      </c>
      <c r="F19" s="425">
        <v>30</v>
      </c>
      <c r="G19" s="425">
        <v>1212</v>
      </c>
      <c r="H19" s="458">
        <v>100</v>
      </c>
      <c r="I19" s="451">
        <v>24.201277955271568</v>
      </c>
      <c r="J19" s="441">
        <v>21.206599999999998</v>
      </c>
      <c r="K19" s="451">
        <v>5.8135000000000003</v>
      </c>
      <c r="L19" s="501"/>
    </row>
    <row r="20" spans="1:12" ht="15" customHeight="1">
      <c r="A20" s="416" t="s">
        <v>114</v>
      </c>
      <c r="B20" s="430">
        <v>31</v>
      </c>
      <c r="C20" s="425">
        <v>2307</v>
      </c>
      <c r="D20" s="458">
        <v>100</v>
      </c>
      <c r="E20" s="458">
        <v>47.567010309278352</v>
      </c>
      <c r="F20" s="425">
        <v>31</v>
      </c>
      <c r="G20" s="425">
        <v>1315</v>
      </c>
      <c r="H20" s="458">
        <v>100</v>
      </c>
      <c r="I20" s="451">
        <v>27.11340206185567</v>
      </c>
      <c r="J20" s="441">
        <v>13.7189</v>
      </c>
      <c r="K20" s="451">
        <v>7.5813000000000006</v>
      </c>
      <c r="L20" s="501"/>
    </row>
    <row r="21" spans="1:12" ht="15" customHeight="1">
      <c r="A21" s="416" t="s">
        <v>84</v>
      </c>
      <c r="B21" s="430">
        <v>30</v>
      </c>
      <c r="C21" s="425">
        <v>1849</v>
      </c>
      <c r="D21" s="458">
        <v>100</v>
      </c>
      <c r="E21" s="458">
        <v>48.863636363636367</v>
      </c>
      <c r="F21" s="425">
        <v>30</v>
      </c>
      <c r="G21" s="425">
        <v>1574</v>
      </c>
      <c r="H21" s="458">
        <v>100</v>
      </c>
      <c r="I21" s="451">
        <v>41.596194503171247</v>
      </c>
      <c r="J21" s="441">
        <v>3.9518</v>
      </c>
      <c r="K21" s="451">
        <v>5.1616999999999997</v>
      </c>
      <c r="L21" s="501"/>
    </row>
    <row r="22" spans="1:12" ht="15" customHeight="1">
      <c r="A22" s="417" t="s">
        <v>96</v>
      </c>
      <c r="B22" s="431">
        <v>37</v>
      </c>
      <c r="C22" s="448">
        <v>1542</v>
      </c>
      <c r="D22" s="462">
        <v>90.243902439024396</v>
      </c>
      <c r="E22" s="462">
        <v>33.3477508650519</v>
      </c>
      <c r="F22" s="476">
        <v>37</v>
      </c>
      <c r="G22" s="476">
        <v>959</v>
      </c>
      <c r="H22" s="479">
        <v>90.243902439024396</v>
      </c>
      <c r="I22" s="453">
        <v>20.739619377162629</v>
      </c>
      <c r="J22" s="443">
        <v>4.2086999999999994</v>
      </c>
      <c r="K22" s="453">
        <v>7.1586999999999996</v>
      </c>
    </row>
    <row r="23" spans="1:12" ht="15" customHeight="1">
      <c r="A23" s="482" t="s">
        <v>287</v>
      </c>
      <c r="C23" s="420"/>
      <c r="D23" s="420"/>
      <c r="E23" s="420"/>
      <c r="F23" s="420"/>
      <c r="G23" s="420"/>
      <c r="H23" s="420"/>
      <c r="I23" s="490"/>
      <c r="J23" s="420"/>
    </row>
    <row r="24" spans="1:12" ht="15" customHeight="1">
      <c r="A24" s="419" t="s">
        <v>192</v>
      </c>
      <c r="C24" s="420"/>
      <c r="D24" s="420"/>
      <c r="E24" s="420"/>
      <c r="F24" s="420"/>
      <c r="G24" s="420"/>
      <c r="H24" s="420"/>
      <c r="I24" s="420"/>
      <c r="J24" s="420"/>
    </row>
    <row r="25" spans="1:12" ht="15" customHeight="1">
      <c r="A25" s="419" t="s">
        <v>261</v>
      </c>
      <c r="C25" s="420"/>
      <c r="D25" s="420"/>
      <c r="E25" s="420"/>
      <c r="F25" s="420"/>
      <c r="G25" s="420"/>
      <c r="H25" s="420"/>
      <c r="I25" s="420"/>
      <c r="J25" s="420"/>
    </row>
    <row r="28" spans="1:12" ht="15" customHeight="1">
      <c r="A28" s="483"/>
    </row>
  </sheetData>
  <mergeCells count="5">
    <mergeCell ref="B2:I2"/>
    <mergeCell ref="J2:K2"/>
    <mergeCell ref="B3:E3"/>
    <mergeCell ref="F3:I3"/>
    <mergeCell ref="A2:A5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scale="91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H14"/>
  <sheetViews>
    <sheetView showGridLines="0" workbookViewId="0">
      <selection sqref="A1:I30"/>
    </sheetView>
  </sheetViews>
  <sheetFormatPr defaultColWidth="12.625" defaultRowHeight="14.1" customHeight="1"/>
  <cols>
    <col min="1" max="1" width="12.875" style="336" customWidth="1"/>
    <col min="2" max="2" width="15.125" style="336" customWidth="1"/>
    <col min="3" max="3" width="11.875" style="336" customWidth="1"/>
    <col min="4" max="7" width="10.625" style="336" customWidth="1"/>
    <col min="8" max="8" width="5.625" style="336" customWidth="1"/>
    <col min="9" max="16384" width="12.625" style="336"/>
  </cols>
  <sheetData>
    <row r="1" spans="1:8" ht="20.100000000000001" customHeight="1">
      <c r="A1" s="502" t="s">
        <v>268</v>
      </c>
      <c r="B1" s="487"/>
      <c r="C1" s="487"/>
      <c r="D1" s="487"/>
      <c r="E1" s="487"/>
      <c r="F1" s="514"/>
      <c r="G1" s="356" t="s">
        <v>306</v>
      </c>
    </row>
    <row r="2" spans="1:8" ht="45" customHeight="1">
      <c r="A2" s="412" t="s">
        <v>209</v>
      </c>
      <c r="B2" s="412" t="s">
        <v>53</v>
      </c>
      <c r="C2" s="509" t="s">
        <v>211</v>
      </c>
      <c r="D2" s="509" t="s">
        <v>213</v>
      </c>
      <c r="E2" s="509" t="s">
        <v>215</v>
      </c>
      <c r="F2" s="515" t="s">
        <v>174</v>
      </c>
      <c r="G2" s="517" t="s">
        <v>216</v>
      </c>
    </row>
    <row r="3" spans="1:8" ht="20.100000000000001" customHeight="1">
      <c r="A3" s="503" t="s">
        <v>253</v>
      </c>
      <c r="B3" s="506"/>
      <c r="C3" s="510">
        <f>SUM(C4:C12)</f>
        <v>572</v>
      </c>
      <c r="D3" s="511">
        <f>SUM(D4:D12)</f>
        <v>13</v>
      </c>
      <c r="E3" s="511">
        <f>SUM(E4:E12)</f>
        <v>15</v>
      </c>
      <c r="F3" s="511">
        <f>SUM(F4:F12)</f>
        <v>120</v>
      </c>
      <c r="G3" s="511">
        <f>SUM(G4:G12)</f>
        <v>148</v>
      </c>
    </row>
    <row r="4" spans="1:8" s="410" customFormat="1" ht="20.100000000000001" customHeight="1">
      <c r="A4" s="504" t="s">
        <v>218</v>
      </c>
      <c r="B4" s="507" t="s">
        <v>83</v>
      </c>
      <c r="C4" s="451">
        <v>223.1</v>
      </c>
      <c r="D4" s="512">
        <v>5</v>
      </c>
      <c r="E4" s="512">
        <v>6</v>
      </c>
      <c r="F4" s="516">
        <v>34</v>
      </c>
      <c r="G4" s="518">
        <v>45</v>
      </c>
    </row>
    <row r="5" spans="1:8" s="410" customFormat="1" ht="20.100000000000001" customHeight="1">
      <c r="A5" s="504" t="s">
        <v>220</v>
      </c>
      <c r="B5" s="507" t="s">
        <v>165</v>
      </c>
      <c r="C5" s="451">
        <v>76.900000000000006</v>
      </c>
      <c r="D5" s="512">
        <v>1</v>
      </c>
      <c r="E5" s="512">
        <v>3</v>
      </c>
      <c r="F5" s="512">
        <v>12</v>
      </c>
      <c r="G5" s="518">
        <v>16</v>
      </c>
    </row>
    <row r="6" spans="1:8" s="410" customFormat="1" ht="20.100000000000001" customHeight="1">
      <c r="A6" s="504" t="s">
        <v>162</v>
      </c>
      <c r="B6" s="507" t="s">
        <v>221</v>
      </c>
      <c r="C6" s="451">
        <v>35.5</v>
      </c>
      <c r="D6" s="512" t="s">
        <v>111</v>
      </c>
      <c r="E6" s="512">
        <v>2</v>
      </c>
      <c r="F6" s="512">
        <v>8</v>
      </c>
      <c r="G6" s="518">
        <v>10</v>
      </c>
    </row>
    <row r="7" spans="1:8" s="410" customFormat="1" ht="20.100000000000001" customHeight="1">
      <c r="A7" s="504" t="s">
        <v>125</v>
      </c>
      <c r="B7" s="507" t="s">
        <v>210</v>
      </c>
      <c r="C7" s="451">
        <v>26.4</v>
      </c>
      <c r="D7" s="512" t="s">
        <v>111</v>
      </c>
      <c r="E7" s="512">
        <v>2</v>
      </c>
      <c r="F7" s="512">
        <v>6</v>
      </c>
      <c r="G7" s="518">
        <v>8</v>
      </c>
    </row>
    <row r="8" spans="1:8" s="410" customFormat="1" ht="20.100000000000001" customHeight="1">
      <c r="A8" s="504" t="s">
        <v>126</v>
      </c>
      <c r="B8" s="507" t="s">
        <v>222</v>
      </c>
      <c r="C8" s="451">
        <v>29.1</v>
      </c>
      <c r="D8" s="512" t="s">
        <v>111</v>
      </c>
      <c r="E8" s="512">
        <v>1</v>
      </c>
      <c r="F8" s="512">
        <v>9</v>
      </c>
      <c r="G8" s="518">
        <v>10</v>
      </c>
    </row>
    <row r="9" spans="1:8" s="410" customFormat="1" ht="20.100000000000001" customHeight="1">
      <c r="A9" s="504" t="s">
        <v>127</v>
      </c>
      <c r="B9" s="507" t="s">
        <v>223</v>
      </c>
      <c r="C9" s="451">
        <v>16.8</v>
      </c>
      <c r="D9" s="512" t="s">
        <v>111</v>
      </c>
      <c r="E9" s="512" t="s">
        <v>111</v>
      </c>
      <c r="F9" s="512">
        <v>5</v>
      </c>
      <c r="G9" s="518">
        <v>5</v>
      </c>
    </row>
    <row r="10" spans="1:8" s="410" customFormat="1" ht="20.100000000000001" customHeight="1">
      <c r="A10" s="504" t="s">
        <v>128</v>
      </c>
      <c r="B10" s="507" t="s">
        <v>224</v>
      </c>
      <c r="C10" s="451">
        <v>47</v>
      </c>
      <c r="D10" s="512">
        <v>1</v>
      </c>
      <c r="E10" s="512">
        <v>1</v>
      </c>
      <c r="F10" s="512">
        <v>11</v>
      </c>
      <c r="G10" s="518">
        <v>13</v>
      </c>
    </row>
    <row r="11" spans="1:8" s="410" customFormat="1" ht="20.100000000000001" customHeight="1">
      <c r="A11" s="504" t="s">
        <v>225</v>
      </c>
      <c r="B11" s="507" t="s">
        <v>226</v>
      </c>
      <c r="C11" s="451">
        <v>23</v>
      </c>
      <c r="D11" s="512">
        <v>3</v>
      </c>
      <c r="E11" s="512" t="s">
        <v>111</v>
      </c>
      <c r="F11" s="512">
        <v>9</v>
      </c>
      <c r="G11" s="518">
        <v>12</v>
      </c>
    </row>
    <row r="12" spans="1:8" s="410" customFormat="1" ht="20.100000000000001" customHeight="1">
      <c r="A12" s="505" t="s">
        <v>7</v>
      </c>
      <c r="B12" s="508" t="s">
        <v>98</v>
      </c>
      <c r="C12" s="453">
        <v>94.2</v>
      </c>
      <c r="D12" s="513">
        <v>3</v>
      </c>
      <c r="E12" s="512" t="s">
        <v>111</v>
      </c>
      <c r="F12" s="513">
        <v>26</v>
      </c>
      <c r="G12" s="519">
        <v>29</v>
      </c>
      <c r="H12" s="520"/>
    </row>
    <row r="13" spans="1:8" s="410" customFormat="1" ht="20.100000000000001" customHeight="1">
      <c r="A13" s="482" t="s">
        <v>129</v>
      </c>
      <c r="B13" s="490"/>
      <c r="C13" s="490"/>
      <c r="D13" s="490"/>
      <c r="E13" s="490"/>
      <c r="F13" s="490"/>
      <c r="G13" s="490"/>
      <c r="H13" s="420"/>
    </row>
    <row r="14" spans="1:8" ht="15" customHeight="1">
      <c r="A14" s="487"/>
      <c r="B14" s="487"/>
      <c r="C14" s="487"/>
      <c r="D14" s="487"/>
      <c r="E14" s="487"/>
      <c r="F14" s="487"/>
    </row>
  </sheetData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scale="9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O52"/>
  <sheetViews>
    <sheetView showGridLines="0" view="pageBreakPreview" zoomScaleSheetLayoutView="10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2.625" style="1" customWidth="1"/>
    <col min="2" max="2" width="16.625" style="1" customWidth="1"/>
    <col min="3" max="3" width="4.625" style="28" customWidth="1"/>
    <col min="4" max="4" width="12.625" style="28" customWidth="1"/>
    <col min="5" max="8" width="12.625" style="1" customWidth="1"/>
    <col min="9" max="9" width="9" style="1" customWidth="1"/>
    <col min="10" max="16384" width="9" style="1"/>
  </cols>
  <sheetData>
    <row r="1" spans="1:15" ht="20.100000000000001" customHeight="1">
      <c r="A1" s="30" t="s">
        <v>31</v>
      </c>
      <c r="G1" s="19"/>
      <c r="H1" s="21" t="s">
        <v>138</v>
      </c>
    </row>
    <row r="2" spans="1:15" ht="24" customHeight="1">
      <c r="A2" s="626" t="s">
        <v>33</v>
      </c>
      <c r="B2" s="664"/>
      <c r="C2" s="627"/>
      <c r="D2" s="12" t="s">
        <v>22</v>
      </c>
      <c r="E2" s="12" t="s">
        <v>280</v>
      </c>
      <c r="F2" s="12" t="s">
        <v>305</v>
      </c>
      <c r="G2" s="12" t="s">
        <v>313</v>
      </c>
      <c r="H2" s="12" t="s">
        <v>339</v>
      </c>
    </row>
    <row r="3" spans="1:15" ht="24" customHeight="1">
      <c r="A3" s="31" t="s">
        <v>34</v>
      </c>
      <c r="B3" s="38"/>
      <c r="C3" s="47"/>
      <c r="D3" s="54"/>
      <c r="E3" s="54"/>
      <c r="F3" s="54"/>
      <c r="G3" s="54"/>
      <c r="H3" s="65"/>
    </row>
    <row r="4" spans="1:15" ht="24" customHeight="1">
      <c r="A4" s="32"/>
      <c r="B4" s="39" t="s">
        <v>38</v>
      </c>
      <c r="C4" s="48" t="s">
        <v>204</v>
      </c>
      <c r="D4" s="55">
        <v>295378</v>
      </c>
      <c r="E4" s="14">
        <v>319522</v>
      </c>
      <c r="F4" s="14">
        <v>275744</v>
      </c>
      <c r="G4" s="14">
        <v>247233</v>
      </c>
      <c r="H4" s="23">
        <v>271297</v>
      </c>
    </row>
    <row r="5" spans="1:15" ht="24" customHeight="1">
      <c r="A5" s="32"/>
      <c r="B5" s="39" t="s">
        <v>3</v>
      </c>
      <c r="C5" s="48" t="s">
        <v>92</v>
      </c>
      <c r="D5" s="55">
        <v>2369523</v>
      </c>
      <c r="E5" s="14">
        <v>2131302</v>
      </c>
      <c r="F5" s="14">
        <v>1588202</v>
      </c>
      <c r="G5" s="14">
        <v>1577847</v>
      </c>
      <c r="H5" s="23">
        <v>1703554</v>
      </c>
    </row>
    <row r="6" spans="1:15" ht="20.100000000000001" customHeight="1">
      <c r="A6" s="32"/>
      <c r="B6" s="39" t="s">
        <v>301</v>
      </c>
      <c r="C6" s="48" t="s">
        <v>92</v>
      </c>
      <c r="D6" s="56"/>
      <c r="E6" s="61">
        <v>186762</v>
      </c>
      <c r="F6" s="64">
        <v>267735</v>
      </c>
      <c r="G6" s="14">
        <v>298266</v>
      </c>
      <c r="H6" s="23">
        <v>344339</v>
      </c>
      <c r="I6" s="56"/>
      <c r="M6" s="68"/>
      <c r="N6" s="68"/>
      <c r="O6" s="68"/>
    </row>
    <row r="7" spans="1:15" ht="24" customHeight="1">
      <c r="A7" s="32"/>
      <c r="B7" s="39" t="s">
        <v>40</v>
      </c>
      <c r="C7" s="48" t="s">
        <v>92</v>
      </c>
      <c r="D7" s="55">
        <v>1535660</v>
      </c>
      <c r="E7" s="14">
        <v>1465612</v>
      </c>
      <c r="F7" s="14">
        <v>1163818</v>
      </c>
      <c r="G7" s="14">
        <v>1171249</v>
      </c>
      <c r="H7" s="23">
        <v>1305374</v>
      </c>
    </row>
    <row r="8" spans="1:15" ht="24" customHeight="1">
      <c r="A8" s="32"/>
      <c r="B8" s="39" t="s">
        <v>13</v>
      </c>
      <c r="C8" s="48" t="s">
        <v>92</v>
      </c>
      <c r="D8" s="55">
        <v>173337</v>
      </c>
      <c r="E8" s="14">
        <v>169441</v>
      </c>
      <c r="F8" s="14">
        <v>152783</v>
      </c>
      <c r="G8" s="14">
        <v>159911</v>
      </c>
      <c r="H8" s="23">
        <v>175009</v>
      </c>
    </row>
    <row r="9" spans="1:15" ht="24" customHeight="1">
      <c r="A9" s="32"/>
      <c r="B9" s="39" t="s">
        <v>41</v>
      </c>
      <c r="C9" s="48" t="s">
        <v>92</v>
      </c>
      <c r="D9" s="55">
        <v>413544</v>
      </c>
      <c r="E9" s="14">
        <v>406397</v>
      </c>
      <c r="F9" s="14">
        <v>302522</v>
      </c>
      <c r="G9" s="14">
        <v>306199</v>
      </c>
      <c r="H9" s="23">
        <v>348684</v>
      </c>
    </row>
    <row r="10" spans="1:15" ht="24" customHeight="1">
      <c r="A10" s="32"/>
      <c r="B10" s="39" t="s">
        <v>25</v>
      </c>
      <c r="C10" s="48" t="s">
        <v>92</v>
      </c>
      <c r="D10" s="55">
        <v>1931767</v>
      </c>
      <c r="E10" s="14">
        <v>1862296</v>
      </c>
      <c r="F10" s="14">
        <v>1518679</v>
      </c>
      <c r="G10" s="14">
        <v>1567867</v>
      </c>
      <c r="H10" s="23">
        <v>1728862</v>
      </c>
    </row>
    <row r="11" spans="1:15" ht="24" customHeight="1">
      <c r="A11" s="32"/>
      <c r="B11" s="39" t="s">
        <v>23</v>
      </c>
      <c r="C11" s="48" t="s">
        <v>92</v>
      </c>
      <c r="D11" s="55">
        <v>1646936</v>
      </c>
      <c r="E11" s="14">
        <v>1607062</v>
      </c>
      <c r="F11" s="14">
        <v>1255589</v>
      </c>
      <c r="G11" s="14">
        <v>1280038</v>
      </c>
      <c r="H11" s="23">
        <v>1382482</v>
      </c>
    </row>
    <row r="12" spans="1:15" ht="24" customHeight="1">
      <c r="A12" s="32"/>
      <c r="B12" s="39" t="s">
        <v>44</v>
      </c>
      <c r="C12" s="48" t="s">
        <v>92</v>
      </c>
      <c r="D12" s="55">
        <v>1310529</v>
      </c>
      <c r="E12" s="14">
        <v>1277333</v>
      </c>
      <c r="F12" s="14">
        <v>1060337</v>
      </c>
      <c r="G12" s="14">
        <v>1127248</v>
      </c>
      <c r="H12" s="23">
        <v>1213312</v>
      </c>
    </row>
    <row r="13" spans="1:15" ht="24" customHeight="1">
      <c r="A13" s="32"/>
      <c r="B13" s="39" t="s">
        <v>20</v>
      </c>
      <c r="C13" s="48" t="s">
        <v>92</v>
      </c>
      <c r="D13" s="55">
        <v>769846</v>
      </c>
      <c r="E13" s="14">
        <v>759235</v>
      </c>
      <c r="F13" s="14">
        <v>612186</v>
      </c>
      <c r="G13" s="14">
        <v>619869</v>
      </c>
      <c r="H13" s="23">
        <v>681256</v>
      </c>
    </row>
    <row r="14" spans="1:15" ht="24" customHeight="1">
      <c r="A14" s="33"/>
      <c r="B14" s="40" t="s">
        <v>47</v>
      </c>
      <c r="C14" s="49" t="s">
        <v>92</v>
      </c>
      <c r="D14" s="57">
        <v>348935</v>
      </c>
      <c r="E14" s="62">
        <v>356092</v>
      </c>
      <c r="F14" s="62">
        <v>295300</v>
      </c>
      <c r="G14" s="62">
        <v>303155</v>
      </c>
      <c r="H14" s="66">
        <v>304866</v>
      </c>
    </row>
    <row r="15" spans="1:15" ht="24" customHeight="1">
      <c r="A15" s="665" t="s">
        <v>42</v>
      </c>
      <c r="B15" s="666"/>
      <c r="C15" s="667"/>
      <c r="D15" s="58"/>
      <c r="E15" s="63"/>
      <c r="F15" s="63"/>
      <c r="G15" s="63"/>
      <c r="H15" s="67"/>
    </row>
    <row r="16" spans="1:15" ht="24" customHeight="1">
      <c r="A16" s="32"/>
      <c r="B16" s="41" t="s">
        <v>49</v>
      </c>
      <c r="C16" s="50" t="s">
        <v>204</v>
      </c>
      <c r="D16" s="55">
        <v>422318</v>
      </c>
      <c r="E16" s="14">
        <v>426438</v>
      </c>
      <c r="F16" s="14">
        <v>304476</v>
      </c>
      <c r="G16" s="14">
        <v>330910</v>
      </c>
      <c r="H16" s="23">
        <v>358015</v>
      </c>
    </row>
    <row r="17" spans="1:8" ht="24" customHeight="1">
      <c r="A17" s="32"/>
      <c r="B17" s="42" t="s">
        <v>52</v>
      </c>
      <c r="C17" s="48" t="s">
        <v>92</v>
      </c>
      <c r="D17" s="55">
        <v>603730</v>
      </c>
      <c r="E17" s="14">
        <v>604130</v>
      </c>
      <c r="F17" s="14">
        <v>461560</v>
      </c>
      <c r="G17" s="14">
        <v>456265</v>
      </c>
      <c r="H17" s="23">
        <v>514024</v>
      </c>
    </row>
    <row r="18" spans="1:8" ht="24" customHeight="1">
      <c r="A18" s="32"/>
      <c r="B18" s="39" t="s">
        <v>55</v>
      </c>
      <c r="C18" s="48" t="s">
        <v>92</v>
      </c>
      <c r="D18" s="55">
        <v>261250</v>
      </c>
      <c r="E18" s="14">
        <v>265052</v>
      </c>
      <c r="F18" s="14">
        <v>207711</v>
      </c>
      <c r="G18" s="14">
        <v>201163</v>
      </c>
      <c r="H18" s="23">
        <v>247235</v>
      </c>
    </row>
    <row r="19" spans="1:8" ht="24" customHeight="1">
      <c r="A19" s="33"/>
      <c r="B19" s="40" t="s">
        <v>56</v>
      </c>
      <c r="C19" s="49" t="s">
        <v>92</v>
      </c>
      <c r="D19" s="57">
        <v>478216</v>
      </c>
      <c r="E19" s="62">
        <v>496482</v>
      </c>
      <c r="F19" s="62">
        <v>404252</v>
      </c>
      <c r="G19" s="62">
        <v>402891</v>
      </c>
      <c r="H19" s="66">
        <v>488454</v>
      </c>
    </row>
    <row r="20" spans="1:8" ht="24" customHeight="1">
      <c r="A20" s="665" t="s">
        <v>61</v>
      </c>
      <c r="B20" s="666"/>
      <c r="C20" s="667"/>
      <c r="D20" s="58"/>
      <c r="E20" s="63"/>
      <c r="F20" s="63"/>
      <c r="G20" s="63"/>
      <c r="H20" s="67"/>
    </row>
    <row r="21" spans="1:8" ht="24" customHeight="1">
      <c r="A21" s="32"/>
      <c r="B21" s="41" t="s">
        <v>62</v>
      </c>
      <c r="C21" s="50" t="s">
        <v>204</v>
      </c>
      <c r="D21" s="55">
        <v>635372</v>
      </c>
      <c r="E21" s="14">
        <v>629630</v>
      </c>
      <c r="F21" s="14">
        <v>416232</v>
      </c>
      <c r="G21" s="14">
        <v>464506</v>
      </c>
      <c r="H21" s="23">
        <v>566671</v>
      </c>
    </row>
    <row r="22" spans="1:8" ht="24" customHeight="1">
      <c r="A22" s="33"/>
      <c r="B22" s="43" t="s">
        <v>59</v>
      </c>
      <c r="C22" s="49"/>
      <c r="D22" s="57">
        <v>951880</v>
      </c>
      <c r="E22" s="62">
        <v>954035</v>
      </c>
      <c r="F22" s="62">
        <v>686088</v>
      </c>
      <c r="G22" s="62">
        <v>724473</v>
      </c>
      <c r="H22" s="66">
        <v>834013</v>
      </c>
    </row>
    <row r="23" spans="1:8" ht="24" customHeight="1">
      <c r="A23" s="32" t="s">
        <v>63</v>
      </c>
      <c r="B23" s="44"/>
      <c r="C23" s="51"/>
      <c r="D23" s="58"/>
      <c r="E23" s="63"/>
      <c r="F23" s="63"/>
      <c r="G23" s="63"/>
      <c r="H23" s="67"/>
    </row>
    <row r="24" spans="1:8" ht="24" customHeight="1">
      <c r="A24" s="32"/>
      <c r="B24" s="39" t="s">
        <v>65</v>
      </c>
      <c r="C24" s="48" t="s">
        <v>204</v>
      </c>
      <c r="D24" s="55">
        <v>262963</v>
      </c>
      <c r="E24" s="14">
        <v>245209</v>
      </c>
      <c r="F24" s="14">
        <v>191234</v>
      </c>
      <c r="G24" s="14">
        <v>209701</v>
      </c>
      <c r="H24" s="23">
        <v>236609</v>
      </c>
    </row>
    <row r="25" spans="1:8" ht="24" customHeight="1">
      <c r="A25" s="33" t="s">
        <v>206</v>
      </c>
      <c r="B25" s="40" t="s">
        <v>18</v>
      </c>
      <c r="C25" s="49"/>
      <c r="D25" s="57">
        <v>1627785</v>
      </c>
      <c r="E25" s="62">
        <v>1563108</v>
      </c>
      <c r="F25" s="62">
        <v>1241542</v>
      </c>
      <c r="G25" s="62">
        <v>1337783</v>
      </c>
      <c r="H25" s="66">
        <v>1469577</v>
      </c>
    </row>
    <row r="26" spans="1:8" ht="24" customHeight="1">
      <c r="A26" s="32" t="s">
        <v>66</v>
      </c>
      <c r="B26" s="45"/>
      <c r="C26" s="51"/>
      <c r="D26" s="58"/>
      <c r="E26" s="63"/>
      <c r="F26" s="63"/>
      <c r="G26" s="63"/>
      <c r="H26" s="67"/>
    </row>
    <row r="27" spans="1:8" ht="24" customHeight="1">
      <c r="A27" s="32"/>
      <c r="B27" s="39" t="s">
        <v>72</v>
      </c>
      <c r="C27" s="48" t="s">
        <v>204</v>
      </c>
      <c r="D27" s="55">
        <v>897104</v>
      </c>
      <c r="E27" s="14">
        <v>875197</v>
      </c>
      <c r="F27" s="14">
        <v>737733</v>
      </c>
      <c r="G27" s="14">
        <v>739670</v>
      </c>
      <c r="H27" s="23">
        <v>800339</v>
      </c>
    </row>
    <row r="28" spans="1:8" ht="24" customHeight="1">
      <c r="A28" s="34"/>
      <c r="B28" s="46" t="s">
        <v>71</v>
      </c>
      <c r="C28" s="52"/>
      <c r="D28" s="59">
        <v>1463256</v>
      </c>
      <c r="E28" s="15">
        <v>1436761</v>
      </c>
      <c r="F28" s="15">
        <v>1114192</v>
      </c>
      <c r="G28" s="15">
        <v>1128290</v>
      </c>
      <c r="H28" s="24">
        <v>1252296</v>
      </c>
    </row>
    <row r="29" spans="1:8" s="29" customFormat="1" ht="15" customHeight="1">
      <c r="A29" s="29" t="s">
        <v>191</v>
      </c>
      <c r="C29" s="53"/>
      <c r="D29" s="53"/>
    </row>
    <row r="30" spans="1:8" s="29" customFormat="1" ht="15" customHeight="1">
      <c r="A30" s="29" t="s">
        <v>241</v>
      </c>
      <c r="C30" s="53"/>
      <c r="D30" s="60"/>
    </row>
    <row r="31" spans="1:8" s="29" customFormat="1" ht="15" customHeight="1">
      <c r="A31" s="29" t="s">
        <v>302</v>
      </c>
      <c r="C31" s="53"/>
      <c r="D31" s="60"/>
    </row>
    <row r="32" spans="1:8" ht="13.5">
      <c r="A32" s="35"/>
    </row>
    <row r="33" spans="1:1" ht="13.5">
      <c r="A33" s="36"/>
    </row>
    <row r="34" spans="1:1" ht="13.5">
      <c r="A34" s="37"/>
    </row>
    <row r="35" spans="1:1" ht="18" customHeight="1"/>
    <row r="36" spans="1:1" ht="18" customHeight="1"/>
    <row r="37" spans="1:1" ht="18" customHeight="1"/>
    <row r="38" spans="1:1" ht="18" customHeight="1"/>
    <row r="39" spans="1:1" ht="18" customHeight="1"/>
    <row r="40" spans="1:1" ht="18" customHeight="1"/>
    <row r="41" spans="1:1" ht="18" customHeight="1"/>
    <row r="42" spans="1:1" ht="18" customHeight="1"/>
    <row r="43" spans="1:1" ht="18" customHeight="1"/>
    <row r="44" spans="1:1" ht="18" customHeight="1"/>
    <row r="45" spans="1:1" ht="18" customHeight="1"/>
    <row r="46" spans="1:1" ht="18" customHeight="1"/>
    <row r="47" spans="1:1" ht="18" customHeight="1"/>
    <row r="48" spans="1:1" ht="18" customHeight="1"/>
    <row r="49" ht="18" customHeight="1"/>
    <row r="50" ht="18" customHeight="1"/>
    <row r="51" ht="18" customHeight="1"/>
    <row r="52" ht="18" customHeight="1"/>
  </sheetData>
  <mergeCells count="3">
    <mergeCell ref="A2:C2"/>
    <mergeCell ref="A15:C15"/>
    <mergeCell ref="A20:C20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B22"/>
  <sheetViews>
    <sheetView showGridLines="0" zoomScaleSheetLayoutView="100" workbookViewId="0">
      <selection sqref="A1:I30"/>
    </sheetView>
  </sheetViews>
  <sheetFormatPr defaultColWidth="12.625" defaultRowHeight="14.1" customHeight="1"/>
  <cols>
    <col min="1" max="1" width="12.875" style="336" customWidth="1"/>
    <col min="2" max="2" width="15.125" style="336" customWidth="1"/>
    <col min="3" max="16384" width="12.625" style="336"/>
  </cols>
  <sheetData>
    <row r="1" spans="1:2" ht="20.100000000000001" customHeight="1">
      <c r="A1" s="502" t="s">
        <v>57</v>
      </c>
    </row>
    <row r="2" spans="1:2" ht="15.75" customHeight="1">
      <c r="A2" s="502" t="s">
        <v>269</v>
      </c>
    </row>
    <row r="3" spans="1:2" ht="15.75" customHeight="1">
      <c r="A3" s="484" t="s">
        <v>130</v>
      </c>
      <c r="B3" s="526" t="s">
        <v>131</v>
      </c>
    </row>
    <row r="4" spans="1:2" ht="18" customHeight="1">
      <c r="A4" s="521" t="s">
        <v>170</v>
      </c>
      <c r="B4" s="527">
        <v>34366</v>
      </c>
    </row>
    <row r="5" spans="1:2" ht="18" customHeight="1">
      <c r="A5" s="521" t="s">
        <v>19</v>
      </c>
      <c r="B5" s="527">
        <v>33606</v>
      </c>
    </row>
    <row r="6" spans="1:2" ht="18" customHeight="1">
      <c r="A6" s="521" t="s">
        <v>22</v>
      </c>
      <c r="B6" s="527">
        <v>32603</v>
      </c>
    </row>
    <row r="7" spans="1:2" ht="18" customHeight="1">
      <c r="A7" s="521" t="s">
        <v>252</v>
      </c>
      <c r="B7" s="527">
        <v>31669</v>
      </c>
    </row>
    <row r="8" spans="1:2" ht="18" customHeight="1">
      <c r="A8" s="522" t="s">
        <v>305</v>
      </c>
      <c r="B8" s="528">
        <f>SUM(B9:B17)</f>
        <v>24974</v>
      </c>
    </row>
    <row r="9" spans="1:2" ht="18" customHeight="1">
      <c r="A9" s="413" t="s">
        <v>218</v>
      </c>
      <c r="B9" s="527">
        <v>18272</v>
      </c>
    </row>
    <row r="10" spans="1:2" ht="18" customHeight="1">
      <c r="A10" s="413" t="s">
        <v>220</v>
      </c>
      <c r="B10" s="527">
        <v>3478</v>
      </c>
    </row>
    <row r="11" spans="1:2" ht="18" customHeight="1">
      <c r="A11" s="413" t="s">
        <v>162</v>
      </c>
      <c r="B11" s="527">
        <v>612</v>
      </c>
    </row>
    <row r="12" spans="1:2" ht="18" customHeight="1">
      <c r="A12" s="413" t="s">
        <v>50</v>
      </c>
      <c r="B12" s="527">
        <v>1047</v>
      </c>
    </row>
    <row r="13" spans="1:2" ht="18" customHeight="1">
      <c r="A13" s="413" t="s">
        <v>227</v>
      </c>
      <c r="B13" s="527">
        <v>354</v>
      </c>
    </row>
    <row r="14" spans="1:2" ht="18" customHeight="1">
      <c r="A14" s="413" t="s">
        <v>196</v>
      </c>
      <c r="B14" s="527">
        <v>9</v>
      </c>
    </row>
    <row r="15" spans="1:2" ht="18" customHeight="1">
      <c r="A15" s="523" t="s">
        <v>27</v>
      </c>
      <c r="B15" s="529">
        <v>349</v>
      </c>
    </row>
    <row r="16" spans="1:2" ht="18" customHeight="1">
      <c r="A16" s="524" t="s">
        <v>225</v>
      </c>
      <c r="B16" s="530">
        <v>360</v>
      </c>
    </row>
    <row r="17" spans="1:2" ht="18" customHeight="1">
      <c r="A17" s="414" t="s">
        <v>7</v>
      </c>
      <c r="B17" s="528">
        <v>493</v>
      </c>
    </row>
    <row r="18" spans="1:2" ht="18" customHeight="1">
      <c r="A18" s="482" t="s">
        <v>60</v>
      </c>
      <c r="B18" s="532"/>
    </row>
    <row r="19" spans="1:2" ht="18" customHeight="1">
      <c r="A19" s="482" t="s">
        <v>228</v>
      </c>
      <c r="B19" s="531"/>
    </row>
    <row r="20" spans="1:2" ht="18" customHeight="1">
      <c r="A20" s="482" t="s">
        <v>132</v>
      </c>
      <c r="B20" s="531"/>
    </row>
    <row r="21" spans="1:2" ht="18" customHeight="1">
      <c r="A21" s="482" t="s">
        <v>134</v>
      </c>
      <c r="B21" s="531"/>
    </row>
    <row r="22" spans="1:2" ht="18" customHeight="1">
      <c r="A22" s="525" t="s">
        <v>197</v>
      </c>
      <c r="B22" s="532"/>
    </row>
  </sheetData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1:C22"/>
  <sheetViews>
    <sheetView showGridLines="0" zoomScaleSheetLayoutView="100" workbookViewId="0">
      <selection sqref="A1:I30"/>
    </sheetView>
  </sheetViews>
  <sheetFormatPr defaultColWidth="12.625" defaultRowHeight="14.1" customHeight="1"/>
  <cols>
    <col min="1" max="1" width="12.125" style="336" customWidth="1"/>
    <col min="2" max="3" width="12.375" style="336" customWidth="1"/>
    <col min="4" max="16384" width="12.625" style="336"/>
  </cols>
  <sheetData>
    <row r="1" spans="1:3" ht="20.100000000000001" customHeight="1">
      <c r="A1" s="502" t="s">
        <v>229</v>
      </c>
    </row>
    <row r="2" spans="1:3" ht="15.75" customHeight="1">
      <c r="A2" s="533" t="s">
        <v>270</v>
      </c>
    </row>
    <row r="3" spans="1:3" ht="15.75" customHeight="1">
      <c r="A3" s="534" t="s">
        <v>257</v>
      </c>
      <c r="B3" s="526" t="s">
        <v>230</v>
      </c>
      <c r="C3" s="488" t="s">
        <v>137</v>
      </c>
    </row>
    <row r="4" spans="1:3" ht="18" customHeight="1">
      <c r="A4" s="521" t="s">
        <v>170</v>
      </c>
      <c r="B4" s="458">
        <v>998.79999999999973</v>
      </c>
      <c r="C4" s="536">
        <v>869.79999999999973</v>
      </c>
    </row>
    <row r="5" spans="1:3" ht="18" customHeight="1">
      <c r="A5" s="521" t="s">
        <v>19</v>
      </c>
      <c r="B5" s="458">
        <v>891.59999999999991</v>
      </c>
      <c r="C5" s="451">
        <v>875.79999999999973</v>
      </c>
    </row>
    <row r="6" spans="1:3" ht="18" customHeight="1">
      <c r="A6" s="521" t="s">
        <v>22</v>
      </c>
      <c r="B6" s="458">
        <v>814.09999999999991</v>
      </c>
      <c r="C6" s="451">
        <v>773.4</v>
      </c>
    </row>
    <row r="7" spans="1:3" ht="18" customHeight="1">
      <c r="A7" s="521" t="s">
        <v>243</v>
      </c>
      <c r="B7" s="458">
        <v>740.2</v>
      </c>
      <c r="C7" s="451">
        <v>750</v>
      </c>
    </row>
    <row r="8" spans="1:3" ht="18" customHeight="1">
      <c r="A8" s="522" t="s">
        <v>305</v>
      </c>
      <c r="B8" s="479">
        <v>619.5</v>
      </c>
      <c r="C8" s="453">
        <v>676.4</v>
      </c>
    </row>
    <row r="9" spans="1:3" ht="18" customHeight="1">
      <c r="A9" s="482" t="s">
        <v>200</v>
      </c>
      <c r="C9" s="487"/>
    </row>
    <row r="10" spans="1:3" ht="18" customHeight="1">
      <c r="A10" s="535" t="s">
        <v>89</v>
      </c>
    </row>
    <row r="11" spans="1:3" ht="18" customHeight="1">
      <c r="A11" s="394"/>
      <c r="B11" s="377"/>
    </row>
    <row r="12" spans="1:3" ht="18" customHeight="1"/>
    <row r="13" spans="1:3" ht="18" customHeight="1"/>
    <row r="14" spans="1:3" ht="18" customHeight="1"/>
    <row r="15" spans="1:3" ht="18" customHeight="1"/>
    <row r="16" spans="1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BF92E1"/>
    <pageSetUpPr fitToPage="1"/>
  </sheetPr>
  <dimension ref="A1:G11"/>
  <sheetViews>
    <sheetView showGridLines="0" zoomScaleSheetLayoutView="100" workbookViewId="0">
      <selection sqref="A1:I30"/>
    </sheetView>
  </sheetViews>
  <sheetFormatPr defaultRowHeight="15.75" customHeight="1"/>
  <cols>
    <col min="1" max="1" width="10.875" style="336" customWidth="1"/>
    <col min="2" max="7" width="11.625" style="336" customWidth="1"/>
    <col min="8" max="8" width="9" style="336" customWidth="1"/>
    <col min="9" max="16384" width="9" style="336"/>
  </cols>
  <sheetData>
    <row r="1" spans="1:7" ht="20.100000000000001" customHeight="1">
      <c r="A1" s="368" t="s">
        <v>235</v>
      </c>
    </row>
    <row r="2" spans="1:7" ht="15.75" customHeight="1">
      <c r="A2" s="765" t="s">
        <v>106</v>
      </c>
      <c r="B2" s="708" t="s">
        <v>193</v>
      </c>
      <c r="C2" s="746"/>
      <c r="D2" s="709"/>
      <c r="E2" s="708" t="s">
        <v>172</v>
      </c>
      <c r="F2" s="746"/>
      <c r="G2" s="709"/>
    </row>
    <row r="3" spans="1:7" ht="27">
      <c r="A3" s="766"/>
      <c r="B3" s="543" t="s">
        <v>175</v>
      </c>
      <c r="C3" s="543" t="s">
        <v>232</v>
      </c>
      <c r="D3" s="543" t="s">
        <v>176</v>
      </c>
      <c r="E3" s="543" t="s">
        <v>175</v>
      </c>
      <c r="F3" s="543" t="s">
        <v>232</v>
      </c>
      <c r="G3" s="547" t="s">
        <v>176</v>
      </c>
    </row>
    <row r="4" spans="1:7" ht="15.75" customHeight="1">
      <c r="A4" s="497" t="s">
        <v>19</v>
      </c>
      <c r="B4" s="352">
        <v>212555</v>
      </c>
      <c r="C4" s="352">
        <v>12247662</v>
      </c>
      <c r="D4" s="403">
        <v>4217824</v>
      </c>
      <c r="E4" s="352">
        <v>40423</v>
      </c>
      <c r="F4" s="352">
        <v>1388288</v>
      </c>
      <c r="G4" s="403">
        <v>3029117</v>
      </c>
    </row>
    <row r="5" spans="1:7" ht="15.75" customHeight="1">
      <c r="A5" s="497" t="s">
        <v>22</v>
      </c>
      <c r="B5" s="544">
        <v>209553</v>
      </c>
      <c r="C5" s="352">
        <v>11865292</v>
      </c>
      <c r="D5" s="403">
        <v>4151251</v>
      </c>
      <c r="E5" s="352">
        <v>38644</v>
      </c>
      <c r="F5" s="352">
        <v>1291936</v>
      </c>
      <c r="G5" s="403">
        <v>2886688</v>
      </c>
    </row>
    <row r="6" spans="1:7" ht="15.75" customHeight="1">
      <c r="A6" s="497" t="s">
        <v>252</v>
      </c>
      <c r="B6" s="352">
        <v>193577</v>
      </c>
      <c r="C6" s="352">
        <v>11139082</v>
      </c>
      <c r="D6" s="403">
        <v>3904213</v>
      </c>
      <c r="E6" s="352">
        <v>36558</v>
      </c>
      <c r="F6" s="352">
        <v>1286722</v>
      </c>
      <c r="G6" s="403">
        <v>2725033</v>
      </c>
    </row>
    <row r="7" spans="1:7" ht="15.75" customHeight="1">
      <c r="A7" s="497" t="s">
        <v>305</v>
      </c>
      <c r="B7" s="352">
        <v>177531</v>
      </c>
      <c r="C7" s="352">
        <v>8853529</v>
      </c>
      <c r="D7" s="403">
        <v>2367830</v>
      </c>
      <c r="E7" s="352">
        <v>19988</v>
      </c>
      <c r="F7" s="352">
        <v>654298</v>
      </c>
      <c r="G7" s="403">
        <v>1236962</v>
      </c>
    </row>
    <row r="8" spans="1:7" s="410" customFormat="1" ht="15.75" customHeight="1">
      <c r="A8" s="539" t="s">
        <v>313</v>
      </c>
      <c r="B8" s="545"/>
      <c r="C8" s="545"/>
      <c r="D8" s="546"/>
      <c r="E8" s="545"/>
      <c r="F8" s="545"/>
      <c r="G8" s="548"/>
    </row>
    <row r="9" spans="1:7" s="410" customFormat="1" ht="15.75" customHeight="1">
      <c r="A9" s="540" t="s">
        <v>67</v>
      </c>
      <c r="B9" s="348"/>
      <c r="C9" s="348"/>
      <c r="D9" s="348"/>
      <c r="E9" s="348"/>
      <c r="F9" s="348"/>
      <c r="G9" s="348"/>
    </row>
    <row r="10" spans="1:7" ht="14.1" customHeight="1">
      <c r="A10" s="541" t="s">
        <v>153</v>
      </c>
      <c r="B10" s="377"/>
      <c r="C10" s="377"/>
      <c r="D10" s="377"/>
      <c r="E10" s="377"/>
      <c r="F10" s="377"/>
      <c r="G10" s="377"/>
    </row>
    <row r="11" spans="1:7" ht="14.1" customHeight="1">
      <c r="A11" s="542"/>
      <c r="B11" s="377"/>
      <c r="C11" s="377"/>
      <c r="D11" s="377"/>
      <c r="E11" s="377"/>
      <c r="F11" s="377"/>
      <c r="G11" s="377"/>
    </row>
  </sheetData>
  <mergeCells count="3">
    <mergeCell ref="B2:D2"/>
    <mergeCell ref="E2:G2"/>
    <mergeCell ref="A2:A3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BF92E1"/>
    <pageSetUpPr fitToPage="1"/>
  </sheetPr>
  <dimension ref="A1:I10"/>
  <sheetViews>
    <sheetView showGridLines="0" zoomScaleSheetLayoutView="100" workbookViewId="0">
      <selection sqref="A1:I30"/>
    </sheetView>
  </sheetViews>
  <sheetFormatPr defaultRowHeight="15.75" customHeight="1"/>
  <cols>
    <col min="1" max="1" width="11.375" style="336" customWidth="1"/>
    <col min="2" max="2" width="8.625" style="336" bestFit="1" customWidth="1"/>
    <col min="3" max="3" width="7.5" style="336" bestFit="1" customWidth="1"/>
    <col min="4" max="4" width="8.625" style="336" bestFit="1" customWidth="1"/>
    <col min="5" max="5" width="6.875" style="336" bestFit="1" customWidth="1"/>
    <col min="6" max="6" width="8.625" style="336" bestFit="1" customWidth="1"/>
    <col min="7" max="7" width="6.875" style="336" bestFit="1" customWidth="1"/>
    <col min="8" max="8" width="8.625" style="336" bestFit="1" customWidth="1"/>
    <col min="9" max="9" width="7.5" style="336" bestFit="1" customWidth="1"/>
    <col min="10" max="10" width="9" style="336" customWidth="1"/>
    <col min="11" max="16384" width="9" style="336"/>
  </cols>
  <sheetData>
    <row r="1" spans="1:9" ht="20.100000000000001" customHeight="1">
      <c r="A1" s="368" t="s">
        <v>294</v>
      </c>
      <c r="I1" s="356" t="s">
        <v>264</v>
      </c>
    </row>
    <row r="2" spans="1:9" ht="15.75" customHeight="1">
      <c r="A2" s="765" t="s">
        <v>254</v>
      </c>
      <c r="B2" s="708" t="s">
        <v>169</v>
      </c>
      <c r="C2" s="709"/>
      <c r="D2" s="708" t="s">
        <v>234</v>
      </c>
      <c r="E2" s="709"/>
      <c r="F2" s="708" t="s">
        <v>123</v>
      </c>
      <c r="G2" s="709"/>
      <c r="H2" s="708" t="s">
        <v>236</v>
      </c>
      <c r="I2" s="709"/>
    </row>
    <row r="3" spans="1:9" ht="13.5">
      <c r="A3" s="766"/>
      <c r="B3" s="547" t="s">
        <v>178</v>
      </c>
      <c r="C3" s="551" t="s">
        <v>43</v>
      </c>
      <c r="D3" s="547" t="s">
        <v>178</v>
      </c>
      <c r="E3" s="340" t="s">
        <v>43</v>
      </c>
      <c r="F3" s="543" t="s">
        <v>178</v>
      </c>
      <c r="G3" s="347" t="s">
        <v>43</v>
      </c>
      <c r="H3" s="547" t="s">
        <v>178</v>
      </c>
      <c r="I3" s="340" t="s">
        <v>43</v>
      </c>
    </row>
    <row r="4" spans="1:9" ht="15.75" customHeight="1">
      <c r="A4" s="492" t="s">
        <v>19</v>
      </c>
      <c r="B4" s="527">
        <v>444</v>
      </c>
      <c r="C4" s="349">
        <v>8811</v>
      </c>
      <c r="D4" s="527">
        <v>65</v>
      </c>
      <c r="E4" s="403">
        <v>193</v>
      </c>
      <c r="F4" s="527">
        <v>3</v>
      </c>
      <c r="G4" s="403">
        <v>13</v>
      </c>
      <c r="H4" s="527">
        <v>1162</v>
      </c>
      <c r="I4" s="403">
        <v>1981</v>
      </c>
    </row>
    <row r="5" spans="1:9" ht="15.75" customHeight="1">
      <c r="A5" s="492" t="s">
        <v>22</v>
      </c>
      <c r="B5" s="527">
        <v>443</v>
      </c>
      <c r="C5" s="403">
        <v>8932</v>
      </c>
      <c r="D5" s="527">
        <v>62</v>
      </c>
      <c r="E5" s="403">
        <v>188</v>
      </c>
      <c r="F5" s="527">
        <v>3</v>
      </c>
      <c r="G5" s="403">
        <v>13</v>
      </c>
      <c r="H5" s="527">
        <v>1154</v>
      </c>
      <c r="I5" s="403">
        <v>1975</v>
      </c>
    </row>
    <row r="6" spans="1:9" ht="15.75" customHeight="1">
      <c r="A6" s="492" t="s">
        <v>252</v>
      </c>
      <c r="B6" s="527">
        <v>443</v>
      </c>
      <c r="C6" s="403">
        <v>8777</v>
      </c>
      <c r="D6" s="527">
        <v>61</v>
      </c>
      <c r="E6" s="403">
        <v>187</v>
      </c>
      <c r="F6" s="527">
        <v>3</v>
      </c>
      <c r="G6" s="403">
        <v>12</v>
      </c>
      <c r="H6" s="527">
        <v>1121</v>
      </c>
      <c r="I6" s="403">
        <v>1941</v>
      </c>
    </row>
    <row r="7" spans="1:9" ht="15.75" customHeight="1">
      <c r="A7" s="492" t="s">
        <v>305</v>
      </c>
      <c r="B7" s="527">
        <v>454</v>
      </c>
      <c r="C7" s="403">
        <v>8924</v>
      </c>
      <c r="D7" s="527">
        <v>61</v>
      </c>
      <c r="E7" s="403">
        <v>189</v>
      </c>
      <c r="F7" s="527">
        <v>3</v>
      </c>
      <c r="G7" s="403">
        <v>13</v>
      </c>
      <c r="H7" s="527">
        <v>1093</v>
      </c>
      <c r="I7" s="403">
        <v>1936</v>
      </c>
    </row>
    <row r="8" spans="1:9" s="410" customFormat="1" ht="15.75" customHeight="1">
      <c r="A8" s="549" t="s">
        <v>313</v>
      </c>
      <c r="B8" s="550"/>
      <c r="C8" s="546"/>
      <c r="D8" s="550"/>
      <c r="E8" s="546"/>
      <c r="F8" s="550"/>
      <c r="G8" s="546"/>
      <c r="H8" s="550"/>
      <c r="I8" s="550"/>
    </row>
    <row r="9" spans="1:9" ht="15.75" customHeight="1">
      <c r="A9" s="419" t="s">
        <v>180</v>
      </c>
    </row>
    <row r="10" spans="1:9" ht="14.1" customHeight="1"/>
  </sheetData>
  <mergeCells count="5">
    <mergeCell ref="B2:C2"/>
    <mergeCell ref="D2:E2"/>
    <mergeCell ref="F2:G2"/>
    <mergeCell ref="H2:I2"/>
    <mergeCell ref="A2:A3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1:S31"/>
  <sheetViews>
    <sheetView showGridLines="0" workbookViewId="0">
      <selection sqref="A1:K30"/>
    </sheetView>
  </sheetViews>
  <sheetFormatPr defaultRowHeight="15.75" customHeight="1"/>
  <cols>
    <col min="1" max="2" width="3.625" style="336" customWidth="1"/>
    <col min="3" max="3" width="5.625" style="336" customWidth="1"/>
    <col min="4" max="4" width="6.625" style="336" bestFit="1" customWidth="1"/>
    <col min="5" max="5" width="6" style="419" bestFit="1" customWidth="1"/>
    <col min="6" max="6" width="11.75" style="336" bestFit="1" customWidth="1"/>
    <col min="7" max="7" width="11.375" style="419" bestFit="1" customWidth="1"/>
    <col min="8" max="8" width="7.625" style="336" bestFit="1" customWidth="1"/>
    <col min="9" max="9" width="6" style="419" bestFit="1" customWidth="1"/>
    <col min="10" max="10" width="11.75" style="336" bestFit="1" customWidth="1"/>
    <col min="11" max="11" width="11.375" style="419" bestFit="1" customWidth="1"/>
    <col min="12" max="12" width="9" style="336" customWidth="1"/>
    <col min="13" max="16" width="9" style="552" customWidth="1"/>
    <col min="17" max="17" width="9" style="336" customWidth="1"/>
    <col min="18" max="18" width="10.75" style="336" bestFit="1" customWidth="1"/>
    <col min="19" max="19" width="11.75" style="336" bestFit="1" customWidth="1"/>
    <col min="20" max="256" width="9" style="336" customWidth="1"/>
    <col min="257" max="257" width="3.25" style="336" customWidth="1"/>
    <col min="258" max="258" width="4.625" style="336" customWidth="1"/>
    <col min="259" max="259" width="6.625" style="336" customWidth="1"/>
    <col min="260" max="260" width="6" style="336" bestFit="1" customWidth="1"/>
    <col min="261" max="261" width="6.75" style="336" bestFit="1" customWidth="1"/>
    <col min="262" max="262" width="9.75" style="336" bestFit="1" customWidth="1"/>
    <col min="263" max="263" width="10.5" style="336" bestFit="1" customWidth="1"/>
    <col min="264" max="264" width="6" style="336" bestFit="1" customWidth="1"/>
    <col min="265" max="265" width="5.25" style="336" bestFit="1" customWidth="1"/>
    <col min="266" max="267" width="9.75" style="336" bestFit="1" customWidth="1"/>
    <col min="268" max="512" width="9" style="336" customWidth="1"/>
    <col min="513" max="513" width="3.25" style="336" customWidth="1"/>
    <col min="514" max="514" width="4.625" style="336" customWidth="1"/>
    <col min="515" max="515" width="6.625" style="336" customWidth="1"/>
    <col min="516" max="516" width="6" style="336" bestFit="1" customWidth="1"/>
    <col min="517" max="517" width="6.75" style="336" bestFit="1" customWidth="1"/>
    <col min="518" max="518" width="9.75" style="336" bestFit="1" customWidth="1"/>
    <col min="519" max="519" width="10.5" style="336" bestFit="1" customWidth="1"/>
    <col min="520" max="520" width="6" style="336" bestFit="1" customWidth="1"/>
    <col min="521" max="521" width="5.25" style="336" bestFit="1" customWidth="1"/>
    <col min="522" max="523" width="9.75" style="336" bestFit="1" customWidth="1"/>
    <col min="524" max="768" width="9" style="336" customWidth="1"/>
    <col min="769" max="769" width="3.25" style="336" customWidth="1"/>
    <col min="770" max="770" width="4.625" style="336" customWidth="1"/>
    <col min="771" max="771" width="6.625" style="336" customWidth="1"/>
    <col min="772" max="772" width="6" style="336" bestFit="1" customWidth="1"/>
    <col min="773" max="773" width="6.75" style="336" bestFit="1" customWidth="1"/>
    <col min="774" max="774" width="9.75" style="336" bestFit="1" customWidth="1"/>
    <col min="775" max="775" width="10.5" style="336" bestFit="1" customWidth="1"/>
    <col min="776" max="776" width="6" style="336" bestFit="1" customWidth="1"/>
    <col min="777" max="777" width="5.25" style="336" bestFit="1" customWidth="1"/>
    <col min="778" max="779" width="9.75" style="336" bestFit="1" customWidth="1"/>
    <col min="780" max="1024" width="9" style="336" customWidth="1"/>
    <col min="1025" max="1025" width="3.25" style="336" customWidth="1"/>
    <col min="1026" max="1026" width="4.625" style="336" customWidth="1"/>
    <col min="1027" max="1027" width="6.625" style="336" customWidth="1"/>
    <col min="1028" max="1028" width="6" style="336" bestFit="1" customWidth="1"/>
    <col min="1029" max="1029" width="6.75" style="336" bestFit="1" customWidth="1"/>
    <col min="1030" max="1030" width="9.75" style="336" bestFit="1" customWidth="1"/>
    <col min="1031" max="1031" width="10.5" style="336" bestFit="1" customWidth="1"/>
    <col min="1032" max="1032" width="6" style="336" bestFit="1" customWidth="1"/>
    <col min="1033" max="1033" width="5.25" style="336" bestFit="1" customWidth="1"/>
    <col min="1034" max="1035" width="9.75" style="336" bestFit="1" customWidth="1"/>
    <col min="1036" max="1280" width="9" style="336" customWidth="1"/>
    <col min="1281" max="1281" width="3.25" style="336" customWidth="1"/>
    <col min="1282" max="1282" width="4.625" style="336" customWidth="1"/>
    <col min="1283" max="1283" width="6.625" style="336" customWidth="1"/>
    <col min="1284" max="1284" width="6" style="336" bestFit="1" customWidth="1"/>
    <col min="1285" max="1285" width="6.75" style="336" bestFit="1" customWidth="1"/>
    <col min="1286" max="1286" width="9.75" style="336" bestFit="1" customWidth="1"/>
    <col min="1287" max="1287" width="10.5" style="336" bestFit="1" customWidth="1"/>
    <col min="1288" max="1288" width="6" style="336" bestFit="1" customWidth="1"/>
    <col min="1289" max="1289" width="5.25" style="336" bestFit="1" customWidth="1"/>
    <col min="1290" max="1291" width="9.75" style="336" bestFit="1" customWidth="1"/>
    <col min="1292" max="1536" width="9" style="336" customWidth="1"/>
    <col min="1537" max="1537" width="3.25" style="336" customWidth="1"/>
    <col min="1538" max="1538" width="4.625" style="336" customWidth="1"/>
    <col min="1539" max="1539" width="6.625" style="336" customWidth="1"/>
    <col min="1540" max="1540" width="6" style="336" bestFit="1" customWidth="1"/>
    <col min="1541" max="1541" width="6.75" style="336" bestFit="1" customWidth="1"/>
    <col min="1542" max="1542" width="9.75" style="336" bestFit="1" customWidth="1"/>
    <col min="1543" max="1543" width="10.5" style="336" bestFit="1" customWidth="1"/>
    <col min="1544" max="1544" width="6" style="336" bestFit="1" customWidth="1"/>
    <col min="1545" max="1545" width="5.25" style="336" bestFit="1" customWidth="1"/>
    <col min="1546" max="1547" width="9.75" style="336" bestFit="1" customWidth="1"/>
    <col min="1548" max="1792" width="9" style="336" customWidth="1"/>
    <col min="1793" max="1793" width="3.25" style="336" customWidth="1"/>
    <col min="1794" max="1794" width="4.625" style="336" customWidth="1"/>
    <col min="1795" max="1795" width="6.625" style="336" customWidth="1"/>
    <col min="1796" max="1796" width="6" style="336" bestFit="1" customWidth="1"/>
    <col min="1797" max="1797" width="6.75" style="336" bestFit="1" customWidth="1"/>
    <col min="1798" max="1798" width="9.75" style="336" bestFit="1" customWidth="1"/>
    <col min="1799" max="1799" width="10.5" style="336" bestFit="1" customWidth="1"/>
    <col min="1800" max="1800" width="6" style="336" bestFit="1" customWidth="1"/>
    <col min="1801" max="1801" width="5.25" style="336" bestFit="1" customWidth="1"/>
    <col min="1802" max="1803" width="9.75" style="336" bestFit="1" customWidth="1"/>
    <col min="1804" max="2048" width="9" style="336" customWidth="1"/>
    <col min="2049" max="2049" width="3.25" style="336" customWidth="1"/>
    <col min="2050" max="2050" width="4.625" style="336" customWidth="1"/>
    <col min="2051" max="2051" width="6.625" style="336" customWidth="1"/>
    <col min="2052" max="2052" width="6" style="336" bestFit="1" customWidth="1"/>
    <col min="2053" max="2053" width="6.75" style="336" bestFit="1" customWidth="1"/>
    <col min="2054" max="2054" width="9.75" style="336" bestFit="1" customWidth="1"/>
    <col min="2055" max="2055" width="10.5" style="336" bestFit="1" customWidth="1"/>
    <col min="2056" max="2056" width="6" style="336" bestFit="1" customWidth="1"/>
    <col min="2057" max="2057" width="5.25" style="336" bestFit="1" customWidth="1"/>
    <col min="2058" max="2059" width="9.75" style="336" bestFit="1" customWidth="1"/>
    <col min="2060" max="2304" width="9" style="336" customWidth="1"/>
    <col min="2305" max="2305" width="3.25" style="336" customWidth="1"/>
    <col min="2306" max="2306" width="4.625" style="336" customWidth="1"/>
    <col min="2307" max="2307" width="6.625" style="336" customWidth="1"/>
    <col min="2308" max="2308" width="6" style="336" bestFit="1" customWidth="1"/>
    <col min="2309" max="2309" width="6.75" style="336" bestFit="1" customWidth="1"/>
    <col min="2310" max="2310" width="9.75" style="336" bestFit="1" customWidth="1"/>
    <col min="2311" max="2311" width="10.5" style="336" bestFit="1" customWidth="1"/>
    <col min="2312" max="2312" width="6" style="336" bestFit="1" customWidth="1"/>
    <col min="2313" max="2313" width="5.25" style="336" bestFit="1" customWidth="1"/>
    <col min="2314" max="2315" width="9.75" style="336" bestFit="1" customWidth="1"/>
    <col min="2316" max="2560" width="9" style="336" customWidth="1"/>
    <col min="2561" max="2561" width="3.25" style="336" customWidth="1"/>
    <col min="2562" max="2562" width="4.625" style="336" customWidth="1"/>
    <col min="2563" max="2563" width="6.625" style="336" customWidth="1"/>
    <col min="2564" max="2564" width="6" style="336" bestFit="1" customWidth="1"/>
    <col min="2565" max="2565" width="6.75" style="336" bestFit="1" customWidth="1"/>
    <col min="2566" max="2566" width="9.75" style="336" bestFit="1" customWidth="1"/>
    <col min="2567" max="2567" width="10.5" style="336" bestFit="1" customWidth="1"/>
    <col min="2568" max="2568" width="6" style="336" bestFit="1" customWidth="1"/>
    <col min="2569" max="2569" width="5.25" style="336" bestFit="1" customWidth="1"/>
    <col min="2570" max="2571" width="9.75" style="336" bestFit="1" customWidth="1"/>
    <col min="2572" max="2816" width="9" style="336" customWidth="1"/>
    <col min="2817" max="2817" width="3.25" style="336" customWidth="1"/>
    <col min="2818" max="2818" width="4.625" style="336" customWidth="1"/>
    <col min="2819" max="2819" width="6.625" style="336" customWidth="1"/>
    <col min="2820" max="2820" width="6" style="336" bestFit="1" customWidth="1"/>
    <col min="2821" max="2821" width="6.75" style="336" bestFit="1" customWidth="1"/>
    <col min="2822" max="2822" width="9.75" style="336" bestFit="1" customWidth="1"/>
    <col min="2823" max="2823" width="10.5" style="336" bestFit="1" customWidth="1"/>
    <col min="2824" max="2824" width="6" style="336" bestFit="1" customWidth="1"/>
    <col min="2825" max="2825" width="5.25" style="336" bestFit="1" customWidth="1"/>
    <col min="2826" max="2827" width="9.75" style="336" bestFit="1" customWidth="1"/>
    <col min="2828" max="3072" width="9" style="336" customWidth="1"/>
    <col min="3073" max="3073" width="3.25" style="336" customWidth="1"/>
    <col min="3074" max="3074" width="4.625" style="336" customWidth="1"/>
    <col min="3075" max="3075" width="6.625" style="336" customWidth="1"/>
    <col min="3076" max="3076" width="6" style="336" bestFit="1" customWidth="1"/>
    <col min="3077" max="3077" width="6.75" style="336" bestFit="1" customWidth="1"/>
    <col min="3078" max="3078" width="9.75" style="336" bestFit="1" customWidth="1"/>
    <col min="3079" max="3079" width="10.5" style="336" bestFit="1" customWidth="1"/>
    <col min="3080" max="3080" width="6" style="336" bestFit="1" customWidth="1"/>
    <col min="3081" max="3081" width="5.25" style="336" bestFit="1" customWidth="1"/>
    <col min="3082" max="3083" width="9.75" style="336" bestFit="1" customWidth="1"/>
    <col min="3084" max="3328" width="9" style="336" customWidth="1"/>
    <col min="3329" max="3329" width="3.25" style="336" customWidth="1"/>
    <col min="3330" max="3330" width="4.625" style="336" customWidth="1"/>
    <col min="3331" max="3331" width="6.625" style="336" customWidth="1"/>
    <col min="3332" max="3332" width="6" style="336" bestFit="1" customWidth="1"/>
    <col min="3333" max="3333" width="6.75" style="336" bestFit="1" customWidth="1"/>
    <col min="3334" max="3334" width="9.75" style="336" bestFit="1" customWidth="1"/>
    <col min="3335" max="3335" width="10.5" style="336" bestFit="1" customWidth="1"/>
    <col min="3336" max="3336" width="6" style="336" bestFit="1" customWidth="1"/>
    <col min="3337" max="3337" width="5.25" style="336" bestFit="1" customWidth="1"/>
    <col min="3338" max="3339" width="9.75" style="336" bestFit="1" customWidth="1"/>
    <col min="3340" max="3584" width="9" style="336" customWidth="1"/>
    <col min="3585" max="3585" width="3.25" style="336" customWidth="1"/>
    <col min="3586" max="3586" width="4.625" style="336" customWidth="1"/>
    <col min="3587" max="3587" width="6.625" style="336" customWidth="1"/>
    <col min="3588" max="3588" width="6" style="336" bestFit="1" customWidth="1"/>
    <col min="3589" max="3589" width="6.75" style="336" bestFit="1" customWidth="1"/>
    <col min="3590" max="3590" width="9.75" style="336" bestFit="1" customWidth="1"/>
    <col min="3591" max="3591" width="10.5" style="336" bestFit="1" customWidth="1"/>
    <col min="3592" max="3592" width="6" style="336" bestFit="1" customWidth="1"/>
    <col min="3593" max="3593" width="5.25" style="336" bestFit="1" customWidth="1"/>
    <col min="3594" max="3595" width="9.75" style="336" bestFit="1" customWidth="1"/>
    <col min="3596" max="3840" width="9" style="336" customWidth="1"/>
    <col min="3841" max="3841" width="3.25" style="336" customWidth="1"/>
    <col min="3842" max="3842" width="4.625" style="336" customWidth="1"/>
    <col min="3843" max="3843" width="6.625" style="336" customWidth="1"/>
    <col min="3844" max="3844" width="6" style="336" bestFit="1" customWidth="1"/>
    <col min="3845" max="3845" width="6.75" style="336" bestFit="1" customWidth="1"/>
    <col min="3846" max="3846" width="9.75" style="336" bestFit="1" customWidth="1"/>
    <col min="3847" max="3847" width="10.5" style="336" bestFit="1" customWidth="1"/>
    <col min="3848" max="3848" width="6" style="336" bestFit="1" customWidth="1"/>
    <col min="3849" max="3849" width="5.25" style="336" bestFit="1" customWidth="1"/>
    <col min="3850" max="3851" width="9.75" style="336" bestFit="1" customWidth="1"/>
    <col min="3852" max="4096" width="9" style="336" customWidth="1"/>
    <col min="4097" max="4097" width="3.25" style="336" customWidth="1"/>
    <col min="4098" max="4098" width="4.625" style="336" customWidth="1"/>
    <col min="4099" max="4099" width="6.625" style="336" customWidth="1"/>
    <col min="4100" max="4100" width="6" style="336" bestFit="1" customWidth="1"/>
    <col min="4101" max="4101" width="6.75" style="336" bestFit="1" customWidth="1"/>
    <col min="4102" max="4102" width="9.75" style="336" bestFit="1" customWidth="1"/>
    <col min="4103" max="4103" width="10.5" style="336" bestFit="1" customWidth="1"/>
    <col min="4104" max="4104" width="6" style="336" bestFit="1" customWidth="1"/>
    <col min="4105" max="4105" width="5.25" style="336" bestFit="1" customWidth="1"/>
    <col min="4106" max="4107" width="9.75" style="336" bestFit="1" customWidth="1"/>
    <col min="4108" max="4352" width="9" style="336" customWidth="1"/>
    <col min="4353" max="4353" width="3.25" style="336" customWidth="1"/>
    <col min="4354" max="4354" width="4.625" style="336" customWidth="1"/>
    <col min="4355" max="4355" width="6.625" style="336" customWidth="1"/>
    <col min="4356" max="4356" width="6" style="336" bestFit="1" customWidth="1"/>
    <col min="4357" max="4357" width="6.75" style="336" bestFit="1" customWidth="1"/>
    <col min="4358" max="4358" width="9.75" style="336" bestFit="1" customWidth="1"/>
    <col min="4359" max="4359" width="10.5" style="336" bestFit="1" customWidth="1"/>
    <col min="4360" max="4360" width="6" style="336" bestFit="1" customWidth="1"/>
    <col min="4361" max="4361" width="5.25" style="336" bestFit="1" customWidth="1"/>
    <col min="4362" max="4363" width="9.75" style="336" bestFit="1" customWidth="1"/>
    <col min="4364" max="4608" width="9" style="336" customWidth="1"/>
    <col min="4609" max="4609" width="3.25" style="336" customWidth="1"/>
    <col min="4610" max="4610" width="4.625" style="336" customWidth="1"/>
    <col min="4611" max="4611" width="6.625" style="336" customWidth="1"/>
    <col min="4612" max="4612" width="6" style="336" bestFit="1" customWidth="1"/>
    <col min="4613" max="4613" width="6.75" style="336" bestFit="1" customWidth="1"/>
    <col min="4614" max="4614" width="9.75" style="336" bestFit="1" customWidth="1"/>
    <col min="4615" max="4615" width="10.5" style="336" bestFit="1" customWidth="1"/>
    <col min="4616" max="4616" width="6" style="336" bestFit="1" customWidth="1"/>
    <col min="4617" max="4617" width="5.25" style="336" bestFit="1" customWidth="1"/>
    <col min="4618" max="4619" width="9.75" style="336" bestFit="1" customWidth="1"/>
    <col min="4620" max="4864" width="9" style="336" customWidth="1"/>
    <col min="4865" max="4865" width="3.25" style="336" customWidth="1"/>
    <col min="4866" max="4866" width="4.625" style="336" customWidth="1"/>
    <col min="4867" max="4867" width="6.625" style="336" customWidth="1"/>
    <col min="4868" max="4868" width="6" style="336" bestFit="1" customWidth="1"/>
    <col min="4869" max="4869" width="6.75" style="336" bestFit="1" customWidth="1"/>
    <col min="4870" max="4870" width="9.75" style="336" bestFit="1" customWidth="1"/>
    <col min="4871" max="4871" width="10.5" style="336" bestFit="1" customWidth="1"/>
    <col min="4872" max="4872" width="6" style="336" bestFit="1" customWidth="1"/>
    <col min="4873" max="4873" width="5.25" style="336" bestFit="1" customWidth="1"/>
    <col min="4874" max="4875" width="9.75" style="336" bestFit="1" customWidth="1"/>
    <col min="4876" max="5120" width="9" style="336" customWidth="1"/>
    <col min="5121" max="5121" width="3.25" style="336" customWidth="1"/>
    <col min="5122" max="5122" width="4.625" style="336" customWidth="1"/>
    <col min="5123" max="5123" width="6.625" style="336" customWidth="1"/>
    <col min="5124" max="5124" width="6" style="336" bestFit="1" customWidth="1"/>
    <col min="5125" max="5125" width="6.75" style="336" bestFit="1" customWidth="1"/>
    <col min="5126" max="5126" width="9.75" style="336" bestFit="1" customWidth="1"/>
    <col min="5127" max="5127" width="10.5" style="336" bestFit="1" customWidth="1"/>
    <col min="5128" max="5128" width="6" style="336" bestFit="1" customWidth="1"/>
    <col min="5129" max="5129" width="5.25" style="336" bestFit="1" customWidth="1"/>
    <col min="5130" max="5131" width="9.75" style="336" bestFit="1" customWidth="1"/>
    <col min="5132" max="5376" width="9" style="336" customWidth="1"/>
    <col min="5377" max="5377" width="3.25" style="336" customWidth="1"/>
    <col min="5378" max="5378" width="4.625" style="336" customWidth="1"/>
    <col min="5379" max="5379" width="6.625" style="336" customWidth="1"/>
    <col min="5380" max="5380" width="6" style="336" bestFit="1" customWidth="1"/>
    <col min="5381" max="5381" width="6.75" style="336" bestFit="1" customWidth="1"/>
    <col min="5382" max="5382" width="9.75" style="336" bestFit="1" customWidth="1"/>
    <col min="5383" max="5383" width="10.5" style="336" bestFit="1" customWidth="1"/>
    <col min="5384" max="5384" width="6" style="336" bestFit="1" customWidth="1"/>
    <col min="5385" max="5385" width="5.25" style="336" bestFit="1" customWidth="1"/>
    <col min="5386" max="5387" width="9.75" style="336" bestFit="1" customWidth="1"/>
    <col min="5388" max="5632" width="9" style="336" customWidth="1"/>
    <col min="5633" max="5633" width="3.25" style="336" customWidth="1"/>
    <col min="5634" max="5634" width="4.625" style="336" customWidth="1"/>
    <col min="5635" max="5635" width="6.625" style="336" customWidth="1"/>
    <col min="5636" max="5636" width="6" style="336" bestFit="1" customWidth="1"/>
    <col min="5637" max="5637" width="6.75" style="336" bestFit="1" customWidth="1"/>
    <col min="5638" max="5638" width="9.75" style="336" bestFit="1" customWidth="1"/>
    <col min="5639" max="5639" width="10.5" style="336" bestFit="1" customWidth="1"/>
    <col min="5640" max="5640" width="6" style="336" bestFit="1" customWidth="1"/>
    <col min="5641" max="5641" width="5.25" style="336" bestFit="1" customWidth="1"/>
    <col min="5642" max="5643" width="9.75" style="336" bestFit="1" customWidth="1"/>
    <col min="5644" max="5888" width="9" style="336" customWidth="1"/>
    <col min="5889" max="5889" width="3.25" style="336" customWidth="1"/>
    <col min="5890" max="5890" width="4.625" style="336" customWidth="1"/>
    <col min="5891" max="5891" width="6.625" style="336" customWidth="1"/>
    <col min="5892" max="5892" width="6" style="336" bestFit="1" customWidth="1"/>
    <col min="5893" max="5893" width="6.75" style="336" bestFit="1" customWidth="1"/>
    <col min="5894" max="5894" width="9.75" style="336" bestFit="1" customWidth="1"/>
    <col min="5895" max="5895" width="10.5" style="336" bestFit="1" customWidth="1"/>
    <col min="5896" max="5896" width="6" style="336" bestFit="1" customWidth="1"/>
    <col min="5897" max="5897" width="5.25" style="336" bestFit="1" customWidth="1"/>
    <col min="5898" max="5899" width="9.75" style="336" bestFit="1" customWidth="1"/>
    <col min="5900" max="6144" width="9" style="336" customWidth="1"/>
    <col min="6145" max="6145" width="3.25" style="336" customWidth="1"/>
    <col min="6146" max="6146" width="4.625" style="336" customWidth="1"/>
    <col min="6147" max="6147" width="6.625" style="336" customWidth="1"/>
    <col min="6148" max="6148" width="6" style="336" bestFit="1" customWidth="1"/>
    <col min="6149" max="6149" width="6.75" style="336" bestFit="1" customWidth="1"/>
    <col min="6150" max="6150" width="9.75" style="336" bestFit="1" customWidth="1"/>
    <col min="6151" max="6151" width="10.5" style="336" bestFit="1" customWidth="1"/>
    <col min="6152" max="6152" width="6" style="336" bestFit="1" customWidth="1"/>
    <col min="6153" max="6153" width="5.25" style="336" bestFit="1" customWidth="1"/>
    <col min="6154" max="6155" width="9.75" style="336" bestFit="1" customWidth="1"/>
    <col min="6156" max="6400" width="9" style="336" customWidth="1"/>
    <col min="6401" max="6401" width="3.25" style="336" customWidth="1"/>
    <col min="6402" max="6402" width="4.625" style="336" customWidth="1"/>
    <col min="6403" max="6403" width="6.625" style="336" customWidth="1"/>
    <col min="6404" max="6404" width="6" style="336" bestFit="1" customWidth="1"/>
    <col min="6405" max="6405" width="6.75" style="336" bestFit="1" customWidth="1"/>
    <col min="6406" max="6406" width="9.75" style="336" bestFit="1" customWidth="1"/>
    <col min="6407" max="6407" width="10.5" style="336" bestFit="1" customWidth="1"/>
    <col min="6408" max="6408" width="6" style="336" bestFit="1" customWidth="1"/>
    <col min="6409" max="6409" width="5.25" style="336" bestFit="1" customWidth="1"/>
    <col min="6410" max="6411" width="9.75" style="336" bestFit="1" customWidth="1"/>
    <col min="6412" max="6656" width="9" style="336" customWidth="1"/>
    <col min="6657" max="6657" width="3.25" style="336" customWidth="1"/>
    <col min="6658" max="6658" width="4.625" style="336" customWidth="1"/>
    <col min="6659" max="6659" width="6.625" style="336" customWidth="1"/>
    <col min="6660" max="6660" width="6" style="336" bestFit="1" customWidth="1"/>
    <col min="6661" max="6661" width="6.75" style="336" bestFit="1" customWidth="1"/>
    <col min="6662" max="6662" width="9.75" style="336" bestFit="1" customWidth="1"/>
    <col min="6663" max="6663" width="10.5" style="336" bestFit="1" customWidth="1"/>
    <col min="6664" max="6664" width="6" style="336" bestFit="1" customWidth="1"/>
    <col min="6665" max="6665" width="5.25" style="336" bestFit="1" customWidth="1"/>
    <col min="6666" max="6667" width="9.75" style="336" bestFit="1" customWidth="1"/>
    <col min="6668" max="6912" width="9" style="336" customWidth="1"/>
    <col min="6913" max="6913" width="3.25" style="336" customWidth="1"/>
    <col min="6914" max="6914" width="4.625" style="336" customWidth="1"/>
    <col min="6915" max="6915" width="6.625" style="336" customWidth="1"/>
    <col min="6916" max="6916" width="6" style="336" bestFit="1" customWidth="1"/>
    <col min="6917" max="6917" width="6.75" style="336" bestFit="1" customWidth="1"/>
    <col min="6918" max="6918" width="9.75" style="336" bestFit="1" customWidth="1"/>
    <col min="6919" max="6919" width="10.5" style="336" bestFit="1" customWidth="1"/>
    <col min="6920" max="6920" width="6" style="336" bestFit="1" customWidth="1"/>
    <col min="6921" max="6921" width="5.25" style="336" bestFit="1" customWidth="1"/>
    <col min="6922" max="6923" width="9.75" style="336" bestFit="1" customWidth="1"/>
    <col min="6924" max="7168" width="9" style="336" customWidth="1"/>
    <col min="7169" max="7169" width="3.25" style="336" customWidth="1"/>
    <col min="7170" max="7170" width="4.625" style="336" customWidth="1"/>
    <col min="7171" max="7171" width="6.625" style="336" customWidth="1"/>
    <col min="7172" max="7172" width="6" style="336" bestFit="1" customWidth="1"/>
    <col min="7173" max="7173" width="6.75" style="336" bestFit="1" customWidth="1"/>
    <col min="7174" max="7174" width="9.75" style="336" bestFit="1" customWidth="1"/>
    <col min="7175" max="7175" width="10.5" style="336" bestFit="1" customWidth="1"/>
    <col min="7176" max="7176" width="6" style="336" bestFit="1" customWidth="1"/>
    <col min="7177" max="7177" width="5.25" style="336" bestFit="1" customWidth="1"/>
    <col min="7178" max="7179" width="9.75" style="336" bestFit="1" customWidth="1"/>
    <col min="7180" max="7424" width="9" style="336" customWidth="1"/>
    <col min="7425" max="7425" width="3.25" style="336" customWidth="1"/>
    <col min="7426" max="7426" width="4.625" style="336" customWidth="1"/>
    <col min="7427" max="7427" width="6.625" style="336" customWidth="1"/>
    <col min="7428" max="7428" width="6" style="336" bestFit="1" customWidth="1"/>
    <col min="7429" max="7429" width="6.75" style="336" bestFit="1" customWidth="1"/>
    <col min="7430" max="7430" width="9.75" style="336" bestFit="1" customWidth="1"/>
    <col min="7431" max="7431" width="10.5" style="336" bestFit="1" customWidth="1"/>
    <col min="7432" max="7432" width="6" style="336" bestFit="1" customWidth="1"/>
    <col min="7433" max="7433" width="5.25" style="336" bestFit="1" customWidth="1"/>
    <col min="7434" max="7435" width="9.75" style="336" bestFit="1" customWidth="1"/>
    <col min="7436" max="7680" width="9" style="336" customWidth="1"/>
    <col min="7681" max="7681" width="3.25" style="336" customWidth="1"/>
    <col min="7682" max="7682" width="4.625" style="336" customWidth="1"/>
    <col min="7683" max="7683" width="6.625" style="336" customWidth="1"/>
    <col min="7684" max="7684" width="6" style="336" bestFit="1" customWidth="1"/>
    <col min="7685" max="7685" width="6.75" style="336" bestFit="1" customWidth="1"/>
    <col min="7686" max="7686" width="9.75" style="336" bestFit="1" customWidth="1"/>
    <col min="7687" max="7687" width="10.5" style="336" bestFit="1" customWidth="1"/>
    <col min="7688" max="7688" width="6" style="336" bestFit="1" customWidth="1"/>
    <col min="7689" max="7689" width="5.25" style="336" bestFit="1" customWidth="1"/>
    <col min="7690" max="7691" width="9.75" style="336" bestFit="1" customWidth="1"/>
    <col min="7692" max="7936" width="9" style="336" customWidth="1"/>
    <col min="7937" max="7937" width="3.25" style="336" customWidth="1"/>
    <col min="7938" max="7938" width="4.625" style="336" customWidth="1"/>
    <col min="7939" max="7939" width="6.625" style="336" customWidth="1"/>
    <col min="7940" max="7940" width="6" style="336" bestFit="1" customWidth="1"/>
    <col min="7941" max="7941" width="6.75" style="336" bestFit="1" customWidth="1"/>
    <col min="7942" max="7942" width="9.75" style="336" bestFit="1" customWidth="1"/>
    <col min="7943" max="7943" width="10.5" style="336" bestFit="1" customWidth="1"/>
    <col min="7944" max="7944" width="6" style="336" bestFit="1" customWidth="1"/>
    <col min="7945" max="7945" width="5.25" style="336" bestFit="1" customWidth="1"/>
    <col min="7946" max="7947" width="9.75" style="336" bestFit="1" customWidth="1"/>
    <col min="7948" max="8192" width="9" style="336" customWidth="1"/>
    <col min="8193" max="8193" width="3.25" style="336" customWidth="1"/>
    <col min="8194" max="8194" width="4.625" style="336" customWidth="1"/>
    <col min="8195" max="8195" width="6.625" style="336" customWidth="1"/>
    <col min="8196" max="8196" width="6" style="336" bestFit="1" customWidth="1"/>
    <col min="8197" max="8197" width="6.75" style="336" bestFit="1" customWidth="1"/>
    <col min="8198" max="8198" width="9.75" style="336" bestFit="1" customWidth="1"/>
    <col min="8199" max="8199" width="10.5" style="336" bestFit="1" customWidth="1"/>
    <col min="8200" max="8200" width="6" style="336" bestFit="1" customWidth="1"/>
    <col min="8201" max="8201" width="5.25" style="336" bestFit="1" customWidth="1"/>
    <col min="8202" max="8203" width="9.75" style="336" bestFit="1" customWidth="1"/>
    <col min="8204" max="8448" width="9" style="336" customWidth="1"/>
    <col min="8449" max="8449" width="3.25" style="336" customWidth="1"/>
    <col min="8450" max="8450" width="4.625" style="336" customWidth="1"/>
    <col min="8451" max="8451" width="6.625" style="336" customWidth="1"/>
    <col min="8452" max="8452" width="6" style="336" bestFit="1" customWidth="1"/>
    <col min="8453" max="8453" width="6.75" style="336" bestFit="1" customWidth="1"/>
    <col min="8454" max="8454" width="9.75" style="336" bestFit="1" customWidth="1"/>
    <col min="8455" max="8455" width="10.5" style="336" bestFit="1" customWidth="1"/>
    <col min="8456" max="8456" width="6" style="336" bestFit="1" customWidth="1"/>
    <col min="8457" max="8457" width="5.25" style="336" bestFit="1" customWidth="1"/>
    <col min="8458" max="8459" width="9.75" style="336" bestFit="1" customWidth="1"/>
    <col min="8460" max="8704" width="9" style="336" customWidth="1"/>
    <col min="8705" max="8705" width="3.25" style="336" customWidth="1"/>
    <col min="8706" max="8706" width="4.625" style="336" customWidth="1"/>
    <col min="8707" max="8707" width="6.625" style="336" customWidth="1"/>
    <col min="8708" max="8708" width="6" style="336" bestFit="1" customWidth="1"/>
    <col min="8709" max="8709" width="6.75" style="336" bestFit="1" customWidth="1"/>
    <col min="8710" max="8710" width="9.75" style="336" bestFit="1" customWidth="1"/>
    <col min="8711" max="8711" width="10.5" style="336" bestFit="1" customWidth="1"/>
    <col min="8712" max="8712" width="6" style="336" bestFit="1" customWidth="1"/>
    <col min="8713" max="8713" width="5.25" style="336" bestFit="1" customWidth="1"/>
    <col min="8714" max="8715" width="9.75" style="336" bestFit="1" customWidth="1"/>
    <col min="8716" max="8960" width="9" style="336" customWidth="1"/>
    <col min="8961" max="8961" width="3.25" style="336" customWidth="1"/>
    <col min="8962" max="8962" width="4.625" style="336" customWidth="1"/>
    <col min="8963" max="8963" width="6.625" style="336" customWidth="1"/>
    <col min="8964" max="8964" width="6" style="336" bestFit="1" customWidth="1"/>
    <col min="8965" max="8965" width="6.75" style="336" bestFit="1" customWidth="1"/>
    <col min="8966" max="8966" width="9.75" style="336" bestFit="1" customWidth="1"/>
    <col min="8967" max="8967" width="10.5" style="336" bestFit="1" customWidth="1"/>
    <col min="8968" max="8968" width="6" style="336" bestFit="1" customWidth="1"/>
    <col min="8969" max="8969" width="5.25" style="336" bestFit="1" customWidth="1"/>
    <col min="8970" max="8971" width="9.75" style="336" bestFit="1" customWidth="1"/>
    <col min="8972" max="9216" width="9" style="336" customWidth="1"/>
    <col min="9217" max="9217" width="3.25" style="336" customWidth="1"/>
    <col min="9218" max="9218" width="4.625" style="336" customWidth="1"/>
    <col min="9219" max="9219" width="6.625" style="336" customWidth="1"/>
    <col min="9220" max="9220" width="6" style="336" bestFit="1" customWidth="1"/>
    <col min="9221" max="9221" width="6.75" style="336" bestFit="1" customWidth="1"/>
    <col min="9222" max="9222" width="9.75" style="336" bestFit="1" customWidth="1"/>
    <col min="9223" max="9223" width="10.5" style="336" bestFit="1" customWidth="1"/>
    <col min="9224" max="9224" width="6" style="336" bestFit="1" customWidth="1"/>
    <col min="9225" max="9225" width="5.25" style="336" bestFit="1" customWidth="1"/>
    <col min="9226" max="9227" width="9.75" style="336" bestFit="1" customWidth="1"/>
    <col min="9228" max="9472" width="9" style="336" customWidth="1"/>
    <col min="9473" max="9473" width="3.25" style="336" customWidth="1"/>
    <col min="9474" max="9474" width="4.625" style="336" customWidth="1"/>
    <col min="9475" max="9475" width="6.625" style="336" customWidth="1"/>
    <col min="9476" max="9476" width="6" style="336" bestFit="1" customWidth="1"/>
    <col min="9477" max="9477" width="6.75" style="336" bestFit="1" customWidth="1"/>
    <col min="9478" max="9478" width="9.75" style="336" bestFit="1" customWidth="1"/>
    <col min="9479" max="9479" width="10.5" style="336" bestFit="1" customWidth="1"/>
    <col min="9480" max="9480" width="6" style="336" bestFit="1" customWidth="1"/>
    <col min="9481" max="9481" width="5.25" style="336" bestFit="1" customWidth="1"/>
    <col min="9482" max="9483" width="9.75" style="336" bestFit="1" customWidth="1"/>
    <col min="9484" max="9728" width="9" style="336" customWidth="1"/>
    <col min="9729" max="9729" width="3.25" style="336" customWidth="1"/>
    <col min="9730" max="9730" width="4.625" style="336" customWidth="1"/>
    <col min="9731" max="9731" width="6.625" style="336" customWidth="1"/>
    <col min="9732" max="9732" width="6" style="336" bestFit="1" customWidth="1"/>
    <col min="9733" max="9733" width="6.75" style="336" bestFit="1" customWidth="1"/>
    <col min="9734" max="9734" width="9.75" style="336" bestFit="1" customWidth="1"/>
    <col min="9735" max="9735" width="10.5" style="336" bestFit="1" customWidth="1"/>
    <col min="9736" max="9736" width="6" style="336" bestFit="1" customWidth="1"/>
    <col min="9737" max="9737" width="5.25" style="336" bestFit="1" customWidth="1"/>
    <col min="9738" max="9739" width="9.75" style="336" bestFit="1" customWidth="1"/>
    <col min="9740" max="9984" width="9" style="336" customWidth="1"/>
    <col min="9985" max="9985" width="3.25" style="336" customWidth="1"/>
    <col min="9986" max="9986" width="4.625" style="336" customWidth="1"/>
    <col min="9987" max="9987" width="6.625" style="336" customWidth="1"/>
    <col min="9988" max="9988" width="6" style="336" bestFit="1" customWidth="1"/>
    <col min="9989" max="9989" width="6.75" style="336" bestFit="1" customWidth="1"/>
    <col min="9990" max="9990" width="9.75" style="336" bestFit="1" customWidth="1"/>
    <col min="9991" max="9991" width="10.5" style="336" bestFit="1" customWidth="1"/>
    <col min="9992" max="9992" width="6" style="336" bestFit="1" customWidth="1"/>
    <col min="9993" max="9993" width="5.25" style="336" bestFit="1" customWidth="1"/>
    <col min="9994" max="9995" width="9.75" style="336" bestFit="1" customWidth="1"/>
    <col min="9996" max="10240" width="9" style="336" customWidth="1"/>
    <col min="10241" max="10241" width="3.25" style="336" customWidth="1"/>
    <col min="10242" max="10242" width="4.625" style="336" customWidth="1"/>
    <col min="10243" max="10243" width="6.625" style="336" customWidth="1"/>
    <col min="10244" max="10244" width="6" style="336" bestFit="1" customWidth="1"/>
    <col min="10245" max="10245" width="6.75" style="336" bestFit="1" customWidth="1"/>
    <col min="10246" max="10246" width="9.75" style="336" bestFit="1" customWidth="1"/>
    <col min="10247" max="10247" width="10.5" style="336" bestFit="1" customWidth="1"/>
    <col min="10248" max="10248" width="6" style="336" bestFit="1" customWidth="1"/>
    <col min="10249" max="10249" width="5.25" style="336" bestFit="1" customWidth="1"/>
    <col min="10250" max="10251" width="9.75" style="336" bestFit="1" customWidth="1"/>
    <col min="10252" max="10496" width="9" style="336" customWidth="1"/>
    <col min="10497" max="10497" width="3.25" style="336" customWidth="1"/>
    <col min="10498" max="10498" width="4.625" style="336" customWidth="1"/>
    <col min="10499" max="10499" width="6.625" style="336" customWidth="1"/>
    <col min="10500" max="10500" width="6" style="336" bestFit="1" customWidth="1"/>
    <col min="10501" max="10501" width="6.75" style="336" bestFit="1" customWidth="1"/>
    <col min="10502" max="10502" width="9.75" style="336" bestFit="1" customWidth="1"/>
    <col min="10503" max="10503" width="10.5" style="336" bestFit="1" customWidth="1"/>
    <col min="10504" max="10504" width="6" style="336" bestFit="1" customWidth="1"/>
    <col min="10505" max="10505" width="5.25" style="336" bestFit="1" customWidth="1"/>
    <col min="10506" max="10507" width="9.75" style="336" bestFit="1" customWidth="1"/>
    <col min="10508" max="10752" width="9" style="336" customWidth="1"/>
    <col min="10753" max="10753" width="3.25" style="336" customWidth="1"/>
    <col min="10754" max="10754" width="4.625" style="336" customWidth="1"/>
    <col min="10755" max="10755" width="6.625" style="336" customWidth="1"/>
    <col min="10756" max="10756" width="6" style="336" bestFit="1" customWidth="1"/>
    <col min="10757" max="10757" width="6.75" style="336" bestFit="1" customWidth="1"/>
    <col min="10758" max="10758" width="9.75" style="336" bestFit="1" customWidth="1"/>
    <col min="10759" max="10759" width="10.5" style="336" bestFit="1" customWidth="1"/>
    <col min="10760" max="10760" width="6" style="336" bestFit="1" customWidth="1"/>
    <col min="10761" max="10761" width="5.25" style="336" bestFit="1" customWidth="1"/>
    <col min="10762" max="10763" width="9.75" style="336" bestFit="1" customWidth="1"/>
    <col min="10764" max="11008" width="9" style="336" customWidth="1"/>
    <col min="11009" max="11009" width="3.25" style="336" customWidth="1"/>
    <col min="11010" max="11010" width="4.625" style="336" customWidth="1"/>
    <col min="11011" max="11011" width="6.625" style="336" customWidth="1"/>
    <col min="11012" max="11012" width="6" style="336" bestFit="1" customWidth="1"/>
    <col min="11013" max="11013" width="6.75" style="336" bestFit="1" customWidth="1"/>
    <col min="11014" max="11014" width="9.75" style="336" bestFit="1" customWidth="1"/>
    <col min="11015" max="11015" width="10.5" style="336" bestFit="1" customWidth="1"/>
    <col min="11016" max="11016" width="6" style="336" bestFit="1" customWidth="1"/>
    <col min="11017" max="11017" width="5.25" style="336" bestFit="1" customWidth="1"/>
    <col min="11018" max="11019" width="9.75" style="336" bestFit="1" customWidth="1"/>
    <col min="11020" max="11264" width="9" style="336" customWidth="1"/>
    <col min="11265" max="11265" width="3.25" style="336" customWidth="1"/>
    <col min="11266" max="11266" width="4.625" style="336" customWidth="1"/>
    <col min="11267" max="11267" width="6.625" style="336" customWidth="1"/>
    <col min="11268" max="11268" width="6" style="336" bestFit="1" customWidth="1"/>
    <col min="11269" max="11269" width="6.75" style="336" bestFit="1" customWidth="1"/>
    <col min="11270" max="11270" width="9.75" style="336" bestFit="1" customWidth="1"/>
    <col min="11271" max="11271" width="10.5" style="336" bestFit="1" customWidth="1"/>
    <col min="11272" max="11272" width="6" style="336" bestFit="1" customWidth="1"/>
    <col min="11273" max="11273" width="5.25" style="336" bestFit="1" customWidth="1"/>
    <col min="11274" max="11275" width="9.75" style="336" bestFit="1" customWidth="1"/>
    <col min="11276" max="11520" width="9" style="336" customWidth="1"/>
    <col min="11521" max="11521" width="3.25" style="336" customWidth="1"/>
    <col min="11522" max="11522" width="4.625" style="336" customWidth="1"/>
    <col min="11523" max="11523" width="6.625" style="336" customWidth="1"/>
    <col min="11524" max="11524" width="6" style="336" bestFit="1" customWidth="1"/>
    <col min="11525" max="11525" width="6.75" style="336" bestFit="1" customWidth="1"/>
    <col min="11526" max="11526" width="9.75" style="336" bestFit="1" customWidth="1"/>
    <col min="11527" max="11527" width="10.5" style="336" bestFit="1" customWidth="1"/>
    <col min="11528" max="11528" width="6" style="336" bestFit="1" customWidth="1"/>
    <col min="11529" max="11529" width="5.25" style="336" bestFit="1" customWidth="1"/>
    <col min="11530" max="11531" width="9.75" style="336" bestFit="1" customWidth="1"/>
    <col min="11532" max="11776" width="9" style="336" customWidth="1"/>
    <col min="11777" max="11777" width="3.25" style="336" customWidth="1"/>
    <col min="11778" max="11778" width="4.625" style="336" customWidth="1"/>
    <col min="11779" max="11779" width="6.625" style="336" customWidth="1"/>
    <col min="11780" max="11780" width="6" style="336" bestFit="1" customWidth="1"/>
    <col min="11781" max="11781" width="6.75" style="336" bestFit="1" customWidth="1"/>
    <col min="11782" max="11782" width="9.75" style="336" bestFit="1" customWidth="1"/>
    <col min="11783" max="11783" width="10.5" style="336" bestFit="1" customWidth="1"/>
    <col min="11784" max="11784" width="6" style="336" bestFit="1" customWidth="1"/>
    <col min="11785" max="11785" width="5.25" style="336" bestFit="1" customWidth="1"/>
    <col min="11786" max="11787" width="9.75" style="336" bestFit="1" customWidth="1"/>
    <col min="11788" max="12032" width="9" style="336" customWidth="1"/>
    <col min="12033" max="12033" width="3.25" style="336" customWidth="1"/>
    <col min="12034" max="12034" width="4.625" style="336" customWidth="1"/>
    <col min="12035" max="12035" width="6.625" style="336" customWidth="1"/>
    <col min="12036" max="12036" width="6" style="336" bestFit="1" customWidth="1"/>
    <col min="12037" max="12037" width="6.75" style="336" bestFit="1" customWidth="1"/>
    <col min="12038" max="12038" width="9.75" style="336" bestFit="1" customWidth="1"/>
    <col min="12039" max="12039" width="10.5" style="336" bestFit="1" customWidth="1"/>
    <col min="12040" max="12040" width="6" style="336" bestFit="1" customWidth="1"/>
    <col min="12041" max="12041" width="5.25" style="336" bestFit="1" customWidth="1"/>
    <col min="12042" max="12043" width="9.75" style="336" bestFit="1" customWidth="1"/>
    <col min="12044" max="12288" width="9" style="336" customWidth="1"/>
    <col min="12289" max="12289" width="3.25" style="336" customWidth="1"/>
    <col min="12290" max="12290" width="4.625" style="336" customWidth="1"/>
    <col min="12291" max="12291" width="6.625" style="336" customWidth="1"/>
    <col min="12292" max="12292" width="6" style="336" bestFit="1" customWidth="1"/>
    <col min="12293" max="12293" width="6.75" style="336" bestFit="1" customWidth="1"/>
    <col min="12294" max="12294" width="9.75" style="336" bestFit="1" customWidth="1"/>
    <col min="12295" max="12295" width="10.5" style="336" bestFit="1" customWidth="1"/>
    <col min="12296" max="12296" width="6" style="336" bestFit="1" customWidth="1"/>
    <col min="12297" max="12297" width="5.25" style="336" bestFit="1" customWidth="1"/>
    <col min="12298" max="12299" width="9.75" style="336" bestFit="1" customWidth="1"/>
    <col min="12300" max="12544" width="9" style="336" customWidth="1"/>
    <col min="12545" max="12545" width="3.25" style="336" customWidth="1"/>
    <col min="12546" max="12546" width="4.625" style="336" customWidth="1"/>
    <col min="12547" max="12547" width="6.625" style="336" customWidth="1"/>
    <col min="12548" max="12548" width="6" style="336" bestFit="1" customWidth="1"/>
    <col min="12549" max="12549" width="6.75" style="336" bestFit="1" customWidth="1"/>
    <col min="12550" max="12550" width="9.75" style="336" bestFit="1" customWidth="1"/>
    <col min="12551" max="12551" width="10.5" style="336" bestFit="1" customWidth="1"/>
    <col min="12552" max="12552" width="6" style="336" bestFit="1" customWidth="1"/>
    <col min="12553" max="12553" width="5.25" style="336" bestFit="1" customWidth="1"/>
    <col min="12554" max="12555" width="9.75" style="336" bestFit="1" customWidth="1"/>
    <col min="12556" max="12800" width="9" style="336" customWidth="1"/>
    <col min="12801" max="12801" width="3.25" style="336" customWidth="1"/>
    <col min="12802" max="12802" width="4.625" style="336" customWidth="1"/>
    <col min="12803" max="12803" width="6.625" style="336" customWidth="1"/>
    <col min="12804" max="12804" width="6" style="336" bestFit="1" customWidth="1"/>
    <col min="12805" max="12805" width="6.75" style="336" bestFit="1" customWidth="1"/>
    <col min="12806" max="12806" width="9.75" style="336" bestFit="1" customWidth="1"/>
    <col min="12807" max="12807" width="10.5" style="336" bestFit="1" customWidth="1"/>
    <col min="12808" max="12808" width="6" style="336" bestFit="1" customWidth="1"/>
    <col min="12809" max="12809" width="5.25" style="336" bestFit="1" customWidth="1"/>
    <col min="12810" max="12811" width="9.75" style="336" bestFit="1" customWidth="1"/>
    <col min="12812" max="13056" width="9" style="336" customWidth="1"/>
    <col min="13057" max="13057" width="3.25" style="336" customWidth="1"/>
    <col min="13058" max="13058" width="4.625" style="336" customWidth="1"/>
    <col min="13059" max="13059" width="6.625" style="336" customWidth="1"/>
    <col min="13060" max="13060" width="6" style="336" bestFit="1" customWidth="1"/>
    <col min="13061" max="13061" width="6.75" style="336" bestFit="1" customWidth="1"/>
    <col min="13062" max="13062" width="9.75" style="336" bestFit="1" customWidth="1"/>
    <col min="13063" max="13063" width="10.5" style="336" bestFit="1" customWidth="1"/>
    <col min="13064" max="13064" width="6" style="336" bestFit="1" customWidth="1"/>
    <col min="13065" max="13065" width="5.25" style="336" bestFit="1" customWidth="1"/>
    <col min="13066" max="13067" width="9.75" style="336" bestFit="1" customWidth="1"/>
    <col min="13068" max="13312" width="9" style="336" customWidth="1"/>
    <col min="13313" max="13313" width="3.25" style="336" customWidth="1"/>
    <col min="13314" max="13314" width="4.625" style="336" customWidth="1"/>
    <col min="13315" max="13315" width="6.625" style="336" customWidth="1"/>
    <col min="13316" max="13316" width="6" style="336" bestFit="1" customWidth="1"/>
    <col min="13317" max="13317" width="6.75" style="336" bestFit="1" customWidth="1"/>
    <col min="13318" max="13318" width="9.75" style="336" bestFit="1" customWidth="1"/>
    <col min="13319" max="13319" width="10.5" style="336" bestFit="1" customWidth="1"/>
    <col min="13320" max="13320" width="6" style="336" bestFit="1" customWidth="1"/>
    <col min="13321" max="13321" width="5.25" style="336" bestFit="1" customWidth="1"/>
    <col min="13322" max="13323" width="9.75" style="336" bestFit="1" customWidth="1"/>
    <col min="13324" max="13568" width="9" style="336" customWidth="1"/>
    <col min="13569" max="13569" width="3.25" style="336" customWidth="1"/>
    <col min="13570" max="13570" width="4.625" style="336" customWidth="1"/>
    <col min="13571" max="13571" width="6.625" style="336" customWidth="1"/>
    <col min="13572" max="13572" width="6" style="336" bestFit="1" customWidth="1"/>
    <col min="13573" max="13573" width="6.75" style="336" bestFit="1" customWidth="1"/>
    <col min="13574" max="13574" width="9.75" style="336" bestFit="1" customWidth="1"/>
    <col min="13575" max="13575" width="10.5" style="336" bestFit="1" customWidth="1"/>
    <col min="13576" max="13576" width="6" style="336" bestFit="1" customWidth="1"/>
    <col min="13577" max="13577" width="5.25" style="336" bestFit="1" customWidth="1"/>
    <col min="13578" max="13579" width="9.75" style="336" bestFit="1" customWidth="1"/>
    <col min="13580" max="13824" width="9" style="336" customWidth="1"/>
    <col min="13825" max="13825" width="3.25" style="336" customWidth="1"/>
    <col min="13826" max="13826" width="4.625" style="336" customWidth="1"/>
    <col min="13827" max="13827" width="6.625" style="336" customWidth="1"/>
    <col min="13828" max="13828" width="6" style="336" bestFit="1" customWidth="1"/>
    <col min="13829" max="13829" width="6.75" style="336" bestFit="1" customWidth="1"/>
    <col min="13830" max="13830" width="9.75" style="336" bestFit="1" customWidth="1"/>
    <col min="13831" max="13831" width="10.5" style="336" bestFit="1" customWidth="1"/>
    <col min="13832" max="13832" width="6" style="336" bestFit="1" customWidth="1"/>
    <col min="13833" max="13833" width="5.25" style="336" bestFit="1" customWidth="1"/>
    <col min="13834" max="13835" width="9.75" style="336" bestFit="1" customWidth="1"/>
    <col min="13836" max="14080" width="9" style="336" customWidth="1"/>
    <col min="14081" max="14081" width="3.25" style="336" customWidth="1"/>
    <col min="14082" max="14082" width="4.625" style="336" customWidth="1"/>
    <col min="14083" max="14083" width="6.625" style="336" customWidth="1"/>
    <col min="14084" max="14084" width="6" style="336" bestFit="1" customWidth="1"/>
    <col min="14085" max="14085" width="6.75" style="336" bestFit="1" customWidth="1"/>
    <col min="14086" max="14086" width="9.75" style="336" bestFit="1" customWidth="1"/>
    <col min="14087" max="14087" width="10.5" style="336" bestFit="1" customWidth="1"/>
    <col min="14088" max="14088" width="6" style="336" bestFit="1" customWidth="1"/>
    <col min="14089" max="14089" width="5.25" style="336" bestFit="1" customWidth="1"/>
    <col min="14090" max="14091" width="9.75" style="336" bestFit="1" customWidth="1"/>
    <col min="14092" max="14336" width="9" style="336" customWidth="1"/>
    <col min="14337" max="14337" width="3.25" style="336" customWidth="1"/>
    <col min="14338" max="14338" width="4.625" style="336" customWidth="1"/>
    <col min="14339" max="14339" width="6.625" style="336" customWidth="1"/>
    <col min="14340" max="14340" width="6" style="336" bestFit="1" customWidth="1"/>
    <col min="14341" max="14341" width="6.75" style="336" bestFit="1" customWidth="1"/>
    <col min="14342" max="14342" width="9.75" style="336" bestFit="1" customWidth="1"/>
    <col min="14343" max="14343" width="10.5" style="336" bestFit="1" customWidth="1"/>
    <col min="14344" max="14344" width="6" style="336" bestFit="1" customWidth="1"/>
    <col min="14345" max="14345" width="5.25" style="336" bestFit="1" customWidth="1"/>
    <col min="14346" max="14347" width="9.75" style="336" bestFit="1" customWidth="1"/>
    <col min="14348" max="14592" width="9" style="336" customWidth="1"/>
    <col min="14593" max="14593" width="3.25" style="336" customWidth="1"/>
    <col min="14594" max="14594" width="4.625" style="336" customWidth="1"/>
    <col min="14595" max="14595" width="6.625" style="336" customWidth="1"/>
    <col min="14596" max="14596" width="6" style="336" bestFit="1" customWidth="1"/>
    <col min="14597" max="14597" width="6.75" style="336" bestFit="1" customWidth="1"/>
    <col min="14598" max="14598" width="9.75" style="336" bestFit="1" customWidth="1"/>
    <col min="14599" max="14599" width="10.5" style="336" bestFit="1" customWidth="1"/>
    <col min="14600" max="14600" width="6" style="336" bestFit="1" customWidth="1"/>
    <col min="14601" max="14601" width="5.25" style="336" bestFit="1" customWidth="1"/>
    <col min="14602" max="14603" width="9.75" style="336" bestFit="1" customWidth="1"/>
    <col min="14604" max="14848" width="9" style="336" customWidth="1"/>
    <col min="14849" max="14849" width="3.25" style="336" customWidth="1"/>
    <col min="14850" max="14850" width="4.625" style="336" customWidth="1"/>
    <col min="14851" max="14851" width="6.625" style="336" customWidth="1"/>
    <col min="14852" max="14852" width="6" style="336" bestFit="1" customWidth="1"/>
    <col min="14853" max="14853" width="6.75" style="336" bestFit="1" customWidth="1"/>
    <col min="14854" max="14854" width="9.75" style="336" bestFit="1" customWidth="1"/>
    <col min="14855" max="14855" width="10.5" style="336" bestFit="1" customWidth="1"/>
    <col min="14856" max="14856" width="6" style="336" bestFit="1" customWidth="1"/>
    <col min="14857" max="14857" width="5.25" style="336" bestFit="1" customWidth="1"/>
    <col min="14858" max="14859" width="9.75" style="336" bestFit="1" customWidth="1"/>
    <col min="14860" max="15104" width="9" style="336" customWidth="1"/>
    <col min="15105" max="15105" width="3.25" style="336" customWidth="1"/>
    <col min="15106" max="15106" width="4.625" style="336" customWidth="1"/>
    <col min="15107" max="15107" width="6.625" style="336" customWidth="1"/>
    <col min="15108" max="15108" width="6" style="336" bestFit="1" customWidth="1"/>
    <col min="15109" max="15109" width="6.75" style="336" bestFit="1" customWidth="1"/>
    <col min="15110" max="15110" width="9.75" style="336" bestFit="1" customWidth="1"/>
    <col min="15111" max="15111" width="10.5" style="336" bestFit="1" customWidth="1"/>
    <col min="15112" max="15112" width="6" style="336" bestFit="1" customWidth="1"/>
    <col min="15113" max="15113" width="5.25" style="336" bestFit="1" customWidth="1"/>
    <col min="15114" max="15115" width="9.75" style="336" bestFit="1" customWidth="1"/>
    <col min="15116" max="15360" width="9" style="336" customWidth="1"/>
    <col min="15361" max="15361" width="3.25" style="336" customWidth="1"/>
    <col min="15362" max="15362" width="4.625" style="336" customWidth="1"/>
    <col min="15363" max="15363" width="6.625" style="336" customWidth="1"/>
    <col min="15364" max="15364" width="6" style="336" bestFit="1" customWidth="1"/>
    <col min="15365" max="15365" width="6.75" style="336" bestFit="1" customWidth="1"/>
    <col min="15366" max="15366" width="9.75" style="336" bestFit="1" customWidth="1"/>
    <col min="15367" max="15367" width="10.5" style="336" bestFit="1" customWidth="1"/>
    <col min="15368" max="15368" width="6" style="336" bestFit="1" customWidth="1"/>
    <col min="15369" max="15369" width="5.25" style="336" bestFit="1" customWidth="1"/>
    <col min="15370" max="15371" width="9.75" style="336" bestFit="1" customWidth="1"/>
    <col min="15372" max="15616" width="9" style="336" customWidth="1"/>
    <col min="15617" max="15617" width="3.25" style="336" customWidth="1"/>
    <col min="15618" max="15618" width="4.625" style="336" customWidth="1"/>
    <col min="15619" max="15619" width="6.625" style="336" customWidth="1"/>
    <col min="15620" max="15620" width="6" style="336" bestFit="1" customWidth="1"/>
    <col min="15621" max="15621" width="6.75" style="336" bestFit="1" customWidth="1"/>
    <col min="15622" max="15622" width="9.75" style="336" bestFit="1" customWidth="1"/>
    <col min="15623" max="15623" width="10.5" style="336" bestFit="1" customWidth="1"/>
    <col min="15624" max="15624" width="6" style="336" bestFit="1" customWidth="1"/>
    <col min="15625" max="15625" width="5.25" style="336" bestFit="1" customWidth="1"/>
    <col min="15626" max="15627" width="9.75" style="336" bestFit="1" customWidth="1"/>
    <col min="15628" max="15872" width="9" style="336" customWidth="1"/>
    <col min="15873" max="15873" width="3.25" style="336" customWidth="1"/>
    <col min="15874" max="15874" width="4.625" style="336" customWidth="1"/>
    <col min="15875" max="15875" width="6.625" style="336" customWidth="1"/>
    <col min="15876" max="15876" width="6" style="336" bestFit="1" customWidth="1"/>
    <col min="15877" max="15877" width="6.75" style="336" bestFit="1" customWidth="1"/>
    <col min="15878" max="15878" width="9.75" style="336" bestFit="1" customWidth="1"/>
    <col min="15879" max="15879" width="10.5" style="336" bestFit="1" customWidth="1"/>
    <col min="15880" max="15880" width="6" style="336" bestFit="1" customWidth="1"/>
    <col min="15881" max="15881" width="5.25" style="336" bestFit="1" customWidth="1"/>
    <col min="15882" max="15883" width="9.75" style="336" bestFit="1" customWidth="1"/>
    <col min="15884" max="16128" width="9" style="336" customWidth="1"/>
    <col min="16129" max="16129" width="3.25" style="336" customWidth="1"/>
    <col min="16130" max="16130" width="4.625" style="336" customWidth="1"/>
    <col min="16131" max="16131" width="6.625" style="336" customWidth="1"/>
    <col min="16132" max="16132" width="6" style="336" bestFit="1" customWidth="1"/>
    <col min="16133" max="16133" width="6.75" style="336" bestFit="1" customWidth="1"/>
    <col min="16134" max="16134" width="9.75" style="336" bestFit="1" customWidth="1"/>
    <col min="16135" max="16135" width="10.5" style="336" bestFit="1" customWidth="1"/>
    <col min="16136" max="16136" width="6" style="336" bestFit="1" customWidth="1"/>
    <col min="16137" max="16137" width="5.25" style="336" bestFit="1" customWidth="1"/>
    <col min="16138" max="16139" width="9.75" style="336" bestFit="1" customWidth="1"/>
    <col min="16140" max="16384" width="9" style="336" customWidth="1"/>
  </cols>
  <sheetData>
    <row r="1" spans="1:19" ht="20.100000000000001" customHeight="1">
      <c r="A1" s="368" t="s">
        <v>207</v>
      </c>
    </row>
    <row r="2" spans="1:19" ht="15.75" customHeight="1">
      <c r="A2" s="760" t="s">
        <v>140</v>
      </c>
      <c r="B2" s="767"/>
      <c r="C2" s="761"/>
      <c r="D2" s="708" t="s">
        <v>300</v>
      </c>
      <c r="E2" s="746"/>
      <c r="F2" s="746"/>
      <c r="G2" s="709"/>
      <c r="H2" s="708" t="s">
        <v>307</v>
      </c>
      <c r="I2" s="746"/>
      <c r="J2" s="746"/>
      <c r="K2" s="709"/>
      <c r="M2" s="564" t="s">
        <v>308</v>
      </c>
    </row>
    <row r="3" spans="1:19" ht="15.75" customHeight="1">
      <c r="A3" s="768"/>
      <c r="B3" s="769"/>
      <c r="C3" s="770"/>
      <c r="D3" s="708" t="s">
        <v>237</v>
      </c>
      <c r="E3" s="709"/>
      <c r="F3" s="708" t="s">
        <v>238</v>
      </c>
      <c r="G3" s="709"/>
      <c r="H3" s="708" t="s">
        <v>237</v>
      </c>
      <c r="I3" s="709"/>
      <c r="J3" s="708" t="s">
        <v>238</v>
      </c>
      <c r="K3" s="709"/>
      <c r="P3" s="708" t="s">
        <v>237</v>
      </c>
      <c r="Q3" s="709"/>
      <c r="R3" s="708" t="s">
        <v>238</v>
      </c>
      <c r="S3" s="709"/>
    </row>
    <row r="4" spans="1:19" s="410" customFormat="1" ht="15.75" customHeight="1">
      <c r="A4" s="708" t="s">
        <v>10</v>
      </c>
      <c r="B4" s="746"/>
      <c r="C4" s="709"/>
      <c r="D4" s="557">
        <v>3541</v>
      </c>
      <c r="E4" s="559">
        <v>476</v>
      </c>
      <c r="F4" s="350">
        <v>20229120</v>
      </c>
      <c r="G4" s="559">
        <v>7554378</v>
      </c>
      <c r="H4" s="557">
        <f>SUM(H5:H25)</f>
        <v>3568</v>
      </c>
      <c r="I4" s="559">
        <f>SUM(I5:I25)</f>
        <v>470</v>
      </c>
      <c r="J4" s="350">
        <f>SUM(J5:J25)</f>
        <v>18714587</v>
      </c>
      <c r="K4" s="559">
        <f>SUM(K5:K25)</f>
        <v>6597590</v>
      </c>
      <c r="M4" s="552"/>
      <c r="N4" s="552"/>
      <c r="O4" s="552"/>
      <c r="P4" s="552"/>
      <c r="Q4" s="410" t="s">
        <v>283</v>
      </c>
      <c r="S4" s="410" t="s">
        <v>283</v>
      </c>
    </row>
    <row r="5" spans="1:19" s="410" customFormat="1" ht="15.75" customHeight="1">
      <c r="A5" s="537"/>
      <c r="B5" s="553" t="s">
        <v>17</v>
      </c>
      <c r="C5" s="537" t="s">
        <v>141</v>
      </c>
      <c r="D5" s="349">
        <v>360</v>
      </c>
      <c r="E5" s="560">
        <v>360</v>
      </c>
      <c r="F5" s="349">
        <v>4890285</v>
      </c>
      <c r="G5" s="560">
        <v>4890285</v>
      </c>
      <c r="H5" s="349">
        <f t="shared" ref="H5:K20" si="0">IF(P5="","",P5)</f>
        <v>351</v>
      </c>
      <c r="I5" s="560">
        <f t="shared" si="0"/>
        <v>351</v>
      </c>
      <c r="J5" s="349">
        <f t="shared" si="0"/>
        <v>3706087</v>
      </c>
      <c r="K5" s="560">
        <f t="shared" si="0"/>
        <v>3706087</v>
      </c>
      <c r="M5" s="537"/>
      <c r="N5" s="553" t="s">
        <v>17</v>
      </c>
      <c r="O5" s="537" t="s">
        <v>141</v>
      </c>
      <c r="P5" s="565">
        <v>351</v>
      </c>
      <c r="Q5" s="567">
        <f>P5</f>
        <v>351</v>
      </c>
      <c r="R5" s="567">
        <v>3706087</v>
      </c>
      <c r="S5" s="567">
        <f>R5</f>
        <v>3706087</v>
      </c>
    </row>
    <row r="6" spans="1:19" s="410" customFormat="1" ht="15.75" customHeight="1">
      <c r="A6" s="497" t="s">
        <v>143</v>
      </c>
      <c r="B6" s="554" t="s">
        <v>119</v>
      </c>
      <c r="C6" s="537" t="s">
        <v>144</v>
      </c>
      <c r="D6" s="349">
        <v>1166</v>
      </c>
      <c r="E6" s="560" t="s">
        <v>298</v>
      </c>
      <c r="F6" s="349">
        <v>2654429</v>
      </c>
      <c r="G6" s="560" t="s">
        <v>298</v>
      </c>
      <c r="H6" s="349">
        <f t="shared" si="0"/>
        <v>1059</v>
      </c>
      <c r="I6" s="560" t="str">
        <f t="shared" si="0"/>
        <v/>
      </c>
      <c r="J6" s="349">
        <f t="shared" si="0"/>
        <v>2192711</v>
      </c>
      <c r="K6" s="403" t="str">
        <f t="shared" si="0"/>
        <v/>
      </c>
      <c r="M6" s="497" t="s">
        <v>143</v>
      </c>
      <c r="N6" s="554" t="s">
        <v>119</v>
      </c>
      <c r="O6" s="537" t="s">
        <v>144</v>
      </c>
      <c r="P6" s="565">
        <v>1059</v>
      </c>
      <c r="Q6" s="567"/>
      <c r="R6" s="567">
        <v>2192711</v>
      </c>
      <c r="S6" s="567"/>
    </row>
    <row r="7" spans="1:19" s="410" customFormat="1" ht="15.75" customHeight="1">
      <c r="A7" s="497" t="s">
        <v>145</v>
      </c>
      <c r="B7" s="708" t="s">
        <v>146</v>
      </c>
      <c r="C7" s="709"/>
      <c r="D7" s="349">
        <v>507</v>
      </c>
      <c r="E7" s="560" t="s">
        <v>298</v>
      </c>
      <c r="F7" s="349">
        <v>9242103</v>
      </c>
      <c r="G7" s="560" t="s">
        <v>298</v>
      </c>
      <c r="H7" s="349">
        <f t="shared" si="0"/>
        <v>510</v>
      </c>
      <c r="I7" s="560" t="str">
        <f t="shared" si="0"/>
        <v/>
      </c>
      <c r="J7" s="349">
        <f t="shared" si="0"/>
        <v>9296790</v>
      </c>
      <c r="K7" s="403" t="str">
        <f t="shared" si="0"/>
        <v/>
      </c>
      <c r="M7" s="497" t="s">
        <v>145</v>
      </c>
      <c r="N7" s="708" t="s">
        <v>146</v>
      </c>
      <c r="O7" s="709"/>
      <c r="P7" s="565">
        <v>510</v>
      </c>
      <c r="Q7" s="567"/>
      <c r="R7" s="567">
        <v>9296790</v>
      </c>
      <c r="S7" s="567"/>
    </row>
    <row r="8" spans="1:19" s="410" customFormat="1" ht="15.75" customHeight="1">
      <c r="A8" s="497" t="s">
        <v>147</v>
      </c>
      <c r="B8" s="708" t="s">
        <v>239</v>
      </c>
      <c r="C8" s="709"/>
      <c r="D8" s="349">
        <v>346</v>
      </c>
      <c r="E8" s="560" t="s">
        <v>298</v>
      </c>
      <c r="F8" s="349">
        <v>7343</v>
      </c>
      <c r="G8" s="560" t="s">
        <v>298</v>
      </c>
      <c r="H8" s="349">
        <f t="shared" si="0"/>
        <v>594</v>
      </c>
      <c r="I8" s="560" t="str">
        <f t="shared" si="0"/>
        <v/>
      </c>
      <c r="J8" s="349">
        <f t="shared" si="0"/>
        <v>10065</v>
      </c>
      <c r="K8" s="403" t="str">
        <f t="shared" si="0"/>
        <v/>
      </c>
      <c r="M8" s="497" t="s">
        <v>147</v>
      </c>
      <c r="N8" s="708" t="s">
        <v>239</v>
      </c>
      <c r="O8" s="709"/>
      <c r="P8" s="565">
        <v>594</v>
      </c>
      <c r="Q8" s="567"/>
      <c r="R8" s="567">
        <v>10065</v>
      </c>
      <c r="S8" s="567"/>
    </row>
    <row r="9" spans="1:19" s="410" customFormat="1" ht="15.75" customHeight="1">
      <c r="A9" s="497"/>
      <c r="B9" s="708" t="s">
        <v>214</v>
      </c>
      <c r="C9" s="709"/>
      <c r="D9" s="349" t="s">
        <v>298</v>
      </c>
      <c r="E9" s="560" t="s">
        <v>298</v>
      </c>
      <c r="F9" s="349" t="s">
        <v>298</v>
      </c>
      <c r="G9" s="560" t="s">
        <v>298</v>
      </c>
      <c r="H9" s="349" t="str">
        <f t="shared" si="0"/>
        <v/>
      </c>
      <c r="I9" s="560" t="str">
        <f t="shared" si="0"/>
        <v/>
      </c>
      <c r="J9" s="349" t="str">
        <f t="shared" si="0"/>
        <v/>
      </c>
      <c r="K9" s="560" t="str">
        <f t="shared" si="0"/>
        <v/>
      </c>
      <c r="M9" s="497"/>
      <c r="N9" s="708" t="s">
        <v>214</v>
      </c>
      <c r="O9" s="709"/>
      <c r="P9" s="565"/>
      <c r="Q9" s="567"/>
      <c r="R9" s="567"/>
      <c r="S9" s="567"/>
    </row>
    <row r="10" spans="1:19" s="410" customFormat="1" ht="15.75" customHeight="1">
      <c r="A10" s="538"/>
      <c r="B10" s="708" t="s">
        <v>136</v>
      </c>
      <c r="C10" s="709"/>
      <c r="D10" s="557">
        <v>153</v>
      </c>
      <c r="E10" s="559">
        <v>8</v>
      </c>
      <c r="F10" s="350">
        <v>100638</v>
      </c>
      <c r="G10" s="559">
        <v>19992</v>
      </c>
      <c r="H10" s="557">
        <f t="shared" si="0"/>
        <v>153</v>
      </c>
      <c r="I10" s="559">
        <f t="shared" si="0"/>
        <v>8</v>
      </c>
      <c r="J10" s="350">
        <f t="shared" si="0"/>
        <v>100638</v>
      </c>
      <c r="K10" s="559">
        <f t="shared" si="0"/>
        <v>19992</v>
      </c>
      <c r="M10" s="538"/>
      <c r="N10" s="708" t="s">
        <v>136</v>
      </c>
      <c r="O10" s="709"/>
      <c r="P10" s="565">
        <v>153</v>
      </c>
      <c r="Q10" s="567">
        <v>8</v>
      </c>
      <c r="R10" s="567">
        <v>100638</v>
      </c>
      <c r="S10" s="567">
        <v>19992</v>
      </c>
    </row>
    <row r="11" spans="1:19" s="410" customFormat="1" ht="15.75" customHeight="1">
      <c r="A11" s="537"/>
      <c r="B11" s="553" t="s">
        <v>17</v>
      </c>
      <c r="C11" s="537" t="s">
        <v>141</v>
      </c>
      <c r="D11" s="349">
        <v>18</v>
      </c>
      <c r="E11" s="560">
        <v>18</v>
      </c>
      <c r="F11" s="349">
        <v>125264</v>
      </c>
      <c r="G11" s="560">
        <v>125264</v>
      </c>
      <c r="H11" s="349">
        <f t="shared" si="0"/>
        <v>7</v>
      </c>
      <c r="I11" s="560">
        <f t="shared" si="0"/>
        <v>7</v>
      </c>
      <c r="J11" s="349">
        <f t="shared" si="0"/>
        <v>30403</v>
      </c>
      <c r="K11" s="560">
        <f t="shared" si="0"/>
        <v>30403</v>
      </c>
      <c r="M11" s="537"/>
      <c r="N11" s="553" t="s">
        <v>17</v>
      </c>
      <c r="O11" s="537" t="s">
        <v>141</v>
      </c>
      <c r="P11" s="565">
        <v>7</v>
      </c>
      <c r="Q11" s="567">
        <f>P11</f>
        <v>7</v>
      </c>
      <c r="R11" s="567">
        <v>30403</v>
      </c>
      <c r="S11" s="567">
        <f>R11</f>
        <v>30403</v>
      </c>
    </row>
    <row r="12" spans="1:19" s="410" customFormat="1" ht="15.75" customHeight="1">
      <c r="A12" s="497" t="s">
        <v>119</v>
      </c>
      <c r="B12" s="554" t="s">
        <v>119</v>
      </c>
      <c r="C12" s="537" t="s">
        <v>144</v>
      </c>
      <c r="D12" s="349">
        <v>180</v>
      </c>
      <c r="E12" s="560" t="s">
        <v>298</v>
      </c>
      <c r="F12" s="349">
        <v>319965</v>
      </c>
      <c r="G12" s="560" t="s">
        <v>298</v>
      </c>
      <c r="H12" s="349">
        <f t="shared" si="0"/>
        <v>175</v>
      </c>
      <c r="I12" s="560" t="str">
        <f t="shared" si="0"/>
        <v/>
      </c>
      <c r="J12" s="349">
        <f t="shared" si="0"/>
        <v>213498</v>
      </c>
      <c r="K12" s="560" t="str">
        <f t="shared" si="0"/>
        <v/>
      </c>
      <c r="M12" s="497" t="s">
        <v>119</v>
      </c>
      <c r="N12" s="554" t="s">
        <v>119</v>
      </c>
      <c r="O12" s="537" t="s">
        <v>144</v>
      </c>
      <c r="P12" s="565">
        <v>175</v>
      </c>
      <c r="Q12" s="567"/>
      <c r="R12" s="567">
        <v>213498</v>
      </c>
      <c r="S12" s="567"/>
    </row>
    <row r="13" spans="1:19" s="410" customFormat="1" ht="15.75" customHeight="1">
      <c r="A13" s="497" t="s">
        <v>148</v>
      </c>
      <c r="B13" s="708" t="s">
        <v>239</v>
      </c>
      <c r="C13" s="709"/>
      <c r="D13" s="349">
        <v>145</v>
      </c>
      <c r="E13" s="560" t="s">
        <v>298</v>
      </c>
      <c r="F13" s="349">
        <v>9770</v>
      </c>
      <c r="G13" s="560" t="s">
        <v>298</v>
      </c>
      <c r="H13" s="349">
        <f t="shared" si="0"/>
        <v>227</v>
      </c>
      <c r="I13" s="560" t="str">
        <f t="shared" si="0"/>
        <v/>
      </c>
      <c r="J13" s="349">
        <f t="shared" si="0"/>
        <v>10832</v>
      </c>
      <c r="K13" s="560" t="str">
        <f t="shared" si="0"/>
        <v/>
      </c>
      <c r="M13" s="497" t="s">
        <v>148</v>
      </c>
      <c r="N13" s="708" t="s">
        <v>239</v>
      </c>
      <c r="O13" s="709"/>
      <c r="P13" s="565">
        <v>227</v>
      </c>
      <c r="Q13" s="567"/>
      <c r="R13" s="567">
        <v>10832</v>
      </c>
      <c r="S13" s="567"/>
    </row>
    <row r="14" spans="1:19" s="410" customFormat="1" ht="15.75" customHeight="1">
      <c r="A14" s="497" t="s">
        <v>147</v>
      </c>
      <c r="B14" s="708" t="s">
        <v>214</v>
      </c>
      <c r="C14" s="709"/>
      <c r="D14" s="393" t="s">
        <v>298</v>
      </c>
      <c r="E14" s="561" t="s">
        <v>298</v>
      </c>
      <c r="F14" s="393" t="s">
        <v>298</v>
      </c>
      <c r="G14" s="561" t="s">
        <v>298</v>
      </c>
      <c r="H14" s="393" t="str">
        <f t="shared" si="0"/>
        <v/>
      </c>
      <c r="I14" s="560" t="str">
        <f t="shared" si="0"/>
        <v/>
      </c>
      <c r="J14" s="393" t="str">
        <f t="shared" si="0"/>
        <v/>
      </c>
      <c r="K14" s="561" t="str">
        <f t="shared" si="0"/>
        <v/>
      </c>
      <c r="M14" s="497" t="s">
        <v>147</v>
      </c>
      <c r="N14" s="708" t="s">
        <v>214</v>
      </c>
      <c r="O14" s="709"/>
      <c r="P14" s="565"/>
      <c r="Q14" s="567"/>
      <c r="R14" s="567"/>
      <c r="S14" s="567"/>
    </row>
    <row r="15" spans="1:19" s="410" customFormat="1" ht="15.75" customHeight="1">
      <c r="A15" s="538"/>
      <c r="B15" s="708" t="s">
        <v>136</v>
      </c>
      <c r="C15" s="709"/>
      <c r="D15" s="557">
        <v>42</v>
      </c>
      <c r="E15" s="559" t="s">
        <v>298</v>
      </c>
      <c r="F15" s="350">
        <v>16658</v>
      </c>
      <c r="G15" s="559" t="s">
        <v>298</v>
      </c>
      <c r="H15" s="557">
        <f t="shared" si="0"/>
        <v>14</v>
      </c>
      <c r="I15" s="559" t="str">
        <f t="shared" si="0"/>
        <v/>
      </c>
      <c r="J15" s="350">
        <f t="shared" si="0"/>
        <v>8819</v>
      </c>
      <c r="K15" s="559" t="str">
        <f t="shared" si="0"/>
        <v/>
      </c>
      <c r="M15" s="538"/>
      <c r="N15" s="708" t="s">
        <v>136</v>
      </c>
      <c r="O15" s="709"/>
      <c r="P15" s="565">
        <v>14</v>
      </c>
      <c r="Q15" s="567"/>
      <c r="R15" s="567">
        <v>8819</v>
      </c>
      <c r="S15" s="567"/>
    </row>
    <row r="16" spans="1:19" s="410" customFormat="1" ht="15.75" customHeight="1">
      <c r="A16" s="537"/>
      <c r="B16" s="553" t="s">
        <v>17</v>
      </c>
      <c r="C16" s="537" t="s">
        <v>141</v>
      </c>
      <c r="D16" s="349">
        <v>90</v>
      </c>
      <c r="E16" s="562">
        <v>90</v>
      </c>
      <c r="F16" s="349">
        <v>2518837</v>
      </c>
      <c r="G16" s="560">
        <v>2518837</v>
      </c>
      <c r="H16" s="349">
        <f t="shared" si="0"/>
        <v>104</v>
      </c>
      <c r="I16" s="562">
        <f t="shared" si="0"/>
        <v>104</v>
      </c>
      <c r="J16" s="349">
        <f t="shared" si="0"/>
        <v>2841108</v>
      </c>
      <c r="K16" s="560">
        <f t="shared" si="0"/>
        <v>2841108</v>
      </c>
      <c r="M16" s="537"/>
      <c r="N16" s="553" t="s">
        <v>17</v>
      </c>
      <c r="O16" s="537" t="s">
        <v>141</v>
      </c>
      <c r="P16" s="565">
        <v>104</v>
      </c>
      <c r="Q16" s="567">
        <f>P16</f>
        <v>104</v>
      </c>
      <c r="R16" s="567">
        <v>2841108</v>
      </c>
      <c r="S16" s="567">
        <f>R16</f>
        <v>2841108</v>
      </c>
    </row>
    <row r="17" spans="1:19" s="410" customFormat="1" ht="15.75" customHeight="1">
      <c r="A17" s="497" t="s">
        <v>149</v>
      </c>
      <c r="B17" s="554" t="s">
        <v>119</v>
      </c>
      <c r="C17" s="537" t="s">
        <v>144</v>
      </c>
      <c r="D17" s="349">
        <v>176</v>
      </c>
      <c r="E17" s="560" t="s">
        <v>298</v>
      </c>
      <c r="F17" s="349">
        <v>316488</v>
      </c>
      <c r="G17" s="560" t="s">
        <v>298</v>
      </c>
      <c r="H17" s="349">
        <f t="shared" si="0"/>
        <v>179</v>
      </c>
      <c r="I17" s="560" t="str">
        <f t="shared" si="0"/>
        <v/>
      </c>
      <c r="J17" s="349">
        <f t="shared" si="0"/>
        <v>272552</v>
      </c>
      <c r="K17" s="560" t="str">
        <f t="shared" si="0"/>
        <v/>
      </c>
      <c r="M17" s="497" t="s">
        <v>149</v>
      </c>
      <c r="N17" s="554" t="s">
        <v>119</v>
      </c>
      <c r="O17" s="537" t="s">
        <v>144</v>
      </c>
      <c r="P17" s="565">
        <v>179</v>
      </c>
      <c r="Q17" s="567"/>
      <c r="R17" s="567">
        <v>272552</v>
      </c>
      <c r="S17" s="567"/>
    </row>
    <row r="18" spans="1:19" s="410" customFormat="1" ht="15.75" customHeight="1">
      <c r="A18" s="497" t="s">
        <v>150</v>
      </c>
      <c r="B18" s="708" t="s">
        <v>239</v>
      </c>
      <c r="C18" s="709"/>
      <c r="D18" s="393">
        <v>2</v>
      </c>
      <c r="E18" s="561" t="s">
        <v>298</v>
      </c>
      <c r="F18" s="393">
        <v>198</v>
      </c>
      <c r="G18" s="561" t="s">
        <v>298</v>
      </c>
      <c r="H18" s="393">
        <f t="shared" si="0"/>
        <v>3</v>
      </c>
      <c r="I18" s="561" t="str">
        <f t="shared" si="0"/>
        <v/>
      </c>
      <c r="J18" s="393">
        <f t="shared" si="0"/>
        <v>297</v>
      </c>
      <c r="K18" s="561" t="str">
        <f t="shared" si="0"/>
        <v/>
      </c>
      <c r="M18" s="497" t="s">
        <v>150</v>
      </c>
      <c r="N18" s="708" t="s">
        <v>239</v>
      </c>
      <c r="O18" s="709"/>
      <c r="P18" s="565">
        <v>3</v>
      </c>
      <c r="Q18" s="567"/>
      <c r="R18" s="567">
        <v>297</v>
      </c>
      <c r="S18" s="567"/>
    </row>
    <row r="19" spans="1:19" s="410" customFormat="1" ht="15.75" customHeight="1">
      <c r="A19" s="497" t="s">
        <v>147</v>
      </c>
      <c r="B19" s="708" t="s">
        <v>214</v>
      </c>
      <c r="C19" s="709"/>
      <c r="D19" s="393">
        <v>2</v>
      </c>
      <c r="E19" s="561" t="s">
        <v>298</v>
      </c>
      <c r="F19" s="393">
        <v>926</v>
      </c>
      <c r="G19" s="560" t="s">
        <v>298</v>
      </c>
      <c r="H19" s="393" t="str">
        <f t="shared" si="0"/>
        <v/>
      </c>
      <c r="I19" s="561" t="str">
        <f t="shared" si="0"/>
        <v/>
      </c>
      <c r="J19" s="393" t="str">
        <f t="shared" si="0"/>
        <v/>
      </c>
      <c r="K19" s="560" t="str">
        <f t="shared" si="0"/>
        <v/>
      </c>
      <c r="M19" s="497" t="s">
        <v>147</v>
      </c>
      <c r="N19" s="708" t="s">
        <v>214</v>
      </c>
      <c r="O19" s="709"/>
      <c r="P19" s="565"/>
      <c r="Q19" s="567"/>
      <c r="R19" s="567"/>
      <c r="S19" s="567"/>
    </row>
    <row r="20" spans="1:19" s="410" customFormat="1" ht="15.75" customHeight="1">
      <c r="A20" s="538"/>
      <c r="B20" s="708" t="s">
        <v>136</v>
      </c>
      <c r="C20" s="709"/>
      <c r="D20" s="557">
        <v>147</v>
      </c>
      <c r="E20" s="559" t="s">
        <v>298</v>
      </c>
      <c r="F20" s="350">
        <v>23096</v>
      </c>
      <c r="G20" s="559" t="s">
        <v>298</v>
      </c>
      <c r="H20" s="557">
        <f t="shared" si="0"/>
        <v>156</v>
      </c>
      <c r="I20" s="559" t="str">
        <f t="shared" si="0"/>
        <v/>
      </c>
      <c r="J20" s="350">
        <f t="shared" si="0"/>
        <v>30406</v>
      </c>
      <c r="K20" s="559" t="str">
        <f t="shared" si="0"/>
        <v/>
      </c>
      <c r="M20" s="538"/>
      <c r="N20" s="708" t="s">
        <v>136</v>
      </c>
      <c r="O20" s="709"/>
      <c r="P20" s="565">
        <v>156</v>
      </c>
      <c r="Q20" s="567"/>
      <c r="R20" s="567">
        <v>30406</v>
      </c>
      <c r="S20" s="567"/>
    </row>
    <row r="21" spans="1:19" s="410" customFormat="1" ht="15.75" customHeight="1">
      <c r="A21" s="771" t="s">
        <v>265</v>
      </c>
      <c r="B21" s="553" t="s">
        <v>17</v>
      </c>
      <c r="C21" s="537" t="s">
        <v>141</v>
      </c>
      <c r="D21" s="393" t="s">
        <v>298</v>
      </c>
      <c r="E21" s="561" t="s">
        <v>298</v>
      </c>
      <c r="F21" s="393" t="s">
        <v>298</v>
      </c>
      <c r="G21" s="561" t="s">
        <v>298</v>
      </c>
      <c r="H21" s="393" t="str">
        <f t="shared" ref="H21:K25" si="1">IF(SUM(P21,P26)=0,"",SUM(P21,P26))</f>
        <v/>
      </c>
      <c r="I21" s="561" t="str">
        <f t="shared" si="1"/>
        <v/>
      </c>
      <c r="J21" s="393" t="str">
        <f t="shared" si="1"/>
        <v/>
      </c>
      <c r="K21" s="561" t="str">
        <f t="shared" si="1"/>
        <v/>
      </c>
      <c r="M21" s="537"/>
      <c r="N21" s="553" t="s">
        <v>17</v>
      </c>
      <c r="O21" s="537" t="s">
        <v>141</v>
      </c>
      <c r="P21" s="565"/>
      <c r="Q21" s="567">
        <f>P21</f>
        <v>0</v>
      </c>
      <c r="R21" s="567"/>
      <c r="S21" s="567">
        <f>R21</f>
        <v>0</v>
      </c>
    </row>
    <row r="22" spans="1:19" s="410" customFormat="1" ht="15.75" customHeight="1">
      <c r="A22" s="772"/>
      <c r="B22" s="554" t="s">
        <v>119</v>
      </c>
      <c r="C22" s="537" t="s">
        <v>144</v>
      </c>
      <c r="D22" s="393">
        <v>56</v>
      </c>
      <c r="E22" s="560" t="s">
        <v>298</v>
      </c>
      <c r="F22" s="393">
        <v>728</v>
      </c>
      <c r="G22" s="560" t="s">
        <v>298</v>
      </c>
      <c r="H22" s="393">
        <f t="shared" si="1"/>
        <v>7</v>
      </c>
      <c r="I22" s="560" t="str">
        <f t="shared" si="1"/>
        <v/>
      </c>
      <c r="J22" s="393">
        <f t="shared" si="1"/>
        <v>91</v>
      </c>
      <c r="K22" s="560" t="str">
        <f t="shared" si="1"/>
        <v/>
      </c>
      <c r="M22" s="497" t="s">
        <v>142</v>
      </c>
      <c r="N22" s="554" t="s">
        <v>119</v>
      </c>
      <c r="O22" s="537" t="s">
        <v>144</v>
      </c>
      <c r="P22" s="565"/>
      <c r="Q22" s="567"/>
      <c r="R22" s="567"/>
      <c r="S22" s="567"/>
    </row>
    <row r="23" spans="1:19" s="410" customFormat="1" ht="15.75" customHeight="1">
      <c r="A23" s="772"/>
      <c r="B23" s="708" t="s">
        <v>239</v>
      </c>
      <c r="C23" s="709"/>
      <c r="D23" s="349">
        <v>151</v>
      </c>
      <c r="E23" s="560" t="s">
        <v>298</v>
      </c>
      <c r="F23" s="349">
        <v>2392</v>
      </c>
      <c r="G23" s="560" t="s">
        <v>298</v>
      </c>
      <c r="H23" s="349">
        <f t="shared" si="1"/>
        <v>29</v>
      </c>
      <c r="I23" s="560" t="str">
        <f t="shared" si="1"/>
        <v/>
      </c>
      <c r="J23" s="349">
        <f t="shared" si="1"/>
        <v>290</v>
      </c>
      <c r="K23" s="560" t="str">
        <f t="shared" si="1"/>
        <v/>
      </c>
      <c r="M23" s="497" t="s">
        <v>255</v>
      </c>
      <c r="N23" s="708" t="s">
        <v>239</v>
      </c>
      <c r="O23" s="709"/>
      <c r="P23" s="565">
        <v>29</v>
      </c>
      <c r="Q23" s="567"/>
      <c r="R23" s="567">
        <v>290</v>
      </c>
      <c r="S23" s="567"/>
    </row>
    <row r="24" spans="1:19" s="410" customFormat="1" ht="15.75" customHeight="1">
      <c r="A24" s="772"/>
      <c r="B24" s="708" t="s">
        <v>214</v>
      </c>
      <c r="C24" s="709"/>
      <c r="D24" s="393" t="s">
        <v>298</v>
      </c>
      <c r="E24" s="561" t="s">
        <v>298</v>
      </c>
      <c r="F24" s="393" t="s">
        <v>298</v>
      </c>
      <c r="G24" s="561" t="s">
        <v>298</v>
      </c>
      <c r="H24" s="393" t="str">
        <f t="shared" si="1"/>
        <v/>
      </c>
      <c r="I24" s="561" t="str">
        <f t="shared" si="1"/>
        <v/>
      </c>
      <c r="J24" s="393" t="str">
        <f t="shared" si="1"/>
        <v/>
      </c>
      <c r="K24" s="561" t="str">
        <f t="shared" si="1"/>
        <v/>
      </c>
      <c r="M24" s="497" t="s">
        <v>147</v>
      </c>
      <c r="N24" s="708" t="s">
        <v>214</v>
      </c>
      <c r="O24" s="709"/>
      <c r="P24" s="565"/>
      <c r="Q24" s="567"/>
      <c r="R24" s="567"/>
      <c r="S24" s="567"/>
    </row>
    <row r="25" spans="1:19" s="410" customFormat="1" ht="15.75" customHeight="1">
      <c r="A25" s="773"/>
      <c r="B25" s="708" t="s">
        <v>136</v>
      </c>
      <c r="C25" s="709"/>
      <c r="D25" s="558" t="s">
        <v>298</v>
      </c>
      <c r="E25" s="563" t="s">
        <v>298</v>
      </c>
      <c r="F25" s="558" t="s">
        <v>298</v>
      </c>
      <c r="G25" s="559" t="s">
        <v>298</v>
      </c>
      <c r="H25" s="558" t="str">
        <f t="shared" si="1"/>
        <v/>
      </c>
      <c r="I25" s="563" t="str">
        <f t="shared" si="1"/>
        <v/>
      </c>
      <c r="J25" s="558" t="str">
        <f t="shared" si="1"/>
        <v/>
      </c>
      <c r="K25" s="559" t="str">
        <f t="shared" si="1"/>
        <v/>
      </c>
      <c r="M25" s="538"/>
      <c r="N25" s="708" t="s">
        <v>136</v>
      </c>
      <c r="O25" s="709"/>
      <c r="P25" s="565"/>
      <c r="Q25" s="567"/>
      <c r="R25" s="567"/>
      <c r="S25" s="567"/>
    </row>
    <row r="26" spans="1:19" ht="14.1" customHeight="1">
      <c r="A26" s="555" t="s">
        <v>151</v>
      </c>
      <c r="B26" s="556"/>
      <c r="C26" s="556"/>
      <c r="D26" s="556"/>
      <c r="E26" s="555"/>
      <c r="F26" s="556"/>
      <c r="G26" s="555"/>
      <c r="H26" s="556"/>
      <c r="I26" s="555"/>
      <c r="J26" s="556"/>
      <c r="K26" s="555"/>
      <c r="M26" s="537"/>
      <c r="N26" s="553" t="s">
        <v>17</v>
      </c>
      <c r="O26" s="537" t="s">
        <v>141</v>
      </c>
      <c r="P26" s="565"/>
      <c r="Q26" s="567">
        <f>P26</f>
        <v>0</v>
      </c>
      <c r="R26" s="567"/>
      <c r="S26" s="567">
        <f>R26</f>
        <v>0</v>
      </c>
    </row>
    <row r="27" spans="1:19" ht="14.1" customHeight="1">
      <c r="A27" s="339" t="s">
        <v>263</v>
      </c>
      <c r="B27" s="377"/>
      <c r="C27" s="377"/>
      <c r="D27" s="377"/>
      <c r="E27" s="339"/>
      <c r="F27" s="377"/>
      <c r="G27" s="339"/>
      <c r="H27" s="377"/>
      <c r="I27" s="339"/>
      <c r="J27" s="377"/>
      <c r="K27" s="339"/>
      <c r="M27" s="497" t="s">
        <v>289</v>
      </c>
      <c r="N27" s="554" t="s">
        <v>119</v>
      </c>
      <c r="O27" s="537" t="s">
        <v>144</v>
      </c>
      <c r="P27" s="565">
        <v>7</v>
      </c>
      <c r="Q27" s="568"/>
      <c r="R27" s="568">
        <v>91</v>
      </c>
      <c r="S27" s="568"/>
    </row>
    <row r="28" spans="1:19" ht="14.1" customHeight="1">
      <c r="A28" s="419" t="s">
        <v>260</v>
      </c>
      <c r="M28" s="497" t="s">
        <v>291</v>
      </c>
      <c r="N28" s="708" t="s">
        <v>239</v>
      </c>
      <c r="O28" s="709"/>
      <c r="P28" s="565"/>
      <c r="Q28" s="568"/>
      <c r="R28" s="568"/>
      <c r="S28" s="568"/>
    </row>
    <row r="29" spans="1:19" ht="15.75" customHeight="1">
      <c r="M29" s="497" t="s">
        <v>147</v>
      </c>
      <c r="N29" s="708" t="s">
        <v>214</v>
      </c>
      <c r="O29" s="709"/>
      <c r="P29" s="565"/>
      <c r="Q29" s="568"/>
      <c r="R29" s="568"/>
      <c r="S29" s="568"/>
    </row>
    <row r="30" spans="1:19" ht="15.75" customHeight="1">
      <c r="M30" s="538"/>
      <c r="N30" s="708" t="s">
        <v>136</v>
      </c>
      <c r="O30" s="709"/>
      <c r="P30" s="565"/>
      <c r="Q30" s="568"/>
      <c r="R30" s="568"/>
      <c r="S30" s="568"/>
    </row>
    <row r="31" spans="1:19" ht="15.75" customHeight="1">
      <c r="P31" s="566">
        <f>SUM(P5:P30)</f>
        <v>3568</v>
      </c>
      <c r="Q31" s="566">
        <f>SUM(Q5:Q30)</f>
        <v>470</v>
      </c>
      <c r="R31" s="566">
        <f>SUM(R5:R30)</f>
        <v>18714587</v>
      </c>
      <c r="S31" s="566">
        <f>SUM(S5:S30)</f>
        <v>6597590</v>
      </c>
    </row>
  </sheetData>
  <mergeCells count="40">
    <mergeCell ref="N28:O28"/>
    <mergeCell ref="N29:O29"/>
    <mergeCell ref="N30:O30"/>
    <mergeCell ref="A2:C3"/>
    <mergeCell ref="A21:A25"/>
    <mergeCell ref="B23:C23"/>
    <mergeCell ref="N23:O23"/>
    <mergeCell ref="B24:C24"/>
    <mergeCell ref="N24:O24"/>
    <mergeCell ref="B25:C25"/>
    <mergeCell ref="N25:O25"/>
    <mergeCell ref="B18:C18"/>
    <mergeCell ref="N18:O18"/>
    <mergeCell ref="B19:C19"/>
    <mergeCell ref="N19:O19"/>
    <mergeCell ref="B20:C20"/>
    <mergeCell ref="N20:O20"/>
    <mergeCell ref="B13:C13"/>
    <mergeCell ref="N13:O13"/>
    <mergeCell ref="B14:C14"/>
    <mergeCell ref="N14:O14"/>
    <mergeCell ref="B15:C15"/>
    <mergeCell ref="N15:O15"/>
    <mergeCell ref="B8:C8"/>
    <mergeCell ref="N8:O8"/>
    <mergeCell ref="B9:C9"/>
    <mergeCell ref="N9:O9"/>
    <mergeCell ref="B10:C10"/>
    <mergeCell ref="N10:O10"/>
    <mergeCell ref="P3:Q3"/>
    <mergeCell ref="R3:S3"/>
    <mergeCell ref="A4:C4"/>
    <mergeCell ref="B7:C7"/>
    <mergeCell ref="N7:O7"/>
    <mergeCell ref="D2:G2"/>
    <mergeCell ref="H2:K2"/>
    <mergeCell ref="D3:E3"/>
    <mergeCell ref="F3:G3"/>
    <mergeCell ref="H3:I3"/>
    <mergeCell ref="J3:K3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I77"/>
  <sheetViews>
    <sheetView showGridLines="0" workbookViewId="0">
      <selection sqref="A1:I30"/>
    </sheetView>
  </sheetViews>
  <sheetFormatPr defaultColWidth="8.625" defaultRowHeight="15.75" customHeight="1"/>
  <cols>
    <col min="1" max="1" width="18.375" style="336" customWidth="1"/>
    <col min="2" max="17" width="11.625" style="336" customWidth="1"/>
    <col min="18" max="16379" width="10.625" style="336" customWidth="1"/>
    <col min="16380" max="16384" width="8.625" style="336"/>
  </cols>
  <sheetData>
    <row r="1" spans="1:7" ht="20.100000000000001" customHeight="1">
      <c r="A1" s="502" t="s">
        <v>296</v>
      </c>
      <c r="B1" s="487"/>
      <c r="F1" s="592" t="s">
        <v>158</v>
      </c>
    </row>
    <row r="2" spans="1:7" ht="13.5">
      <c r="A2" s="757" t="s">
        <v>135</v>
      </c>
      <c r="B2" s="571" t="s">
        <v>157</v>
      </c>
      <c r="C2" s="762" t="s">
        <v>156</v>
      </c>
      <c r="D2" s="764"/>
      <c r="E2" s="485" t="s">
        <v>32</v>
      </c>
      <c r="F2" s="412" t="s">
        <v>155</v>
      </c>
    </row>
    <row r="3" spans="1:7" ht="45" customHeight="1">
      <c r="A3" s="759"/>
      <c r="B3" s="572" t="s">
        <v>240</v>
      </c>
      <c r="C3" s="572" t="s">
        <v>240</v>
      </c>
      <c r="D3" s="526" t="s">
        <v>154</v>
      </c>
      <c r="E3" s="572" t="s">
        <v>240</v>
      </c>
      <c r="F3" s="593" t="s">
        <v>240</v>
      </c>
    </row>
    <row r="4" spans="1:7" ht="15" customHeight="1">
      <c r="A4" s="413" t="s">
        <v>12</v>
      </c>
      <c r="B4" s="573">
        <v>1884641</v>
      </c>
      <c r="C4" s="573">
        <v>4448643</v>
      </c>
      <c r="D4" s="574">
        <v>292</v>
      </c>
      <c r="E4" s="590">
        <v>567616</v>
      </c>
      <c r="F4" s="574">
        <v>4962198</v>
      </c>
      <c r="G4" s="377"/>
    </row>
    <row r="5" spans="1:7" ht="15" customHeight="1">
      <c r="A5" s="413" t="s">
        <v>168</v>
      </c>
      <c r="B5" s="574">
        <v>1985007</v>
      </c>
      <c r="C5" s="574">
        <v>4267168</v>
      </c>
      <c r="D5" s="574">
        <v>191</v>
      </c>
      <c r="E5" s="590">
        <v>584530</v>
      </c>
      <c r="F5" s="574">
        <v>4362645</v>
      </c>
      <c r="G5" s="377"/>
    </row>
    <row r="6" spans="1:7" ht="15" customHeight="1">
      <c r="A6" s="413" t="s">
        <v>205</v>
      </c>
      <c r="B6" s="574">
        <v>1932200</v>
      </c>
      <c r="C6" s="574">
        <v>4258593</v>
      </c>
      <c r="D6" s="574">
        <v>209</v>
      </c>
      <c r="E6" s="590">
        <v>615480</v>
      </c>
      <c r="F6" s="574">
        <v>4611202</v>
      </c>
      <c r="G6" s="377"/>
    </row>
    <row r="7" spans="1:7" ht="15" customHeight="1">
      <c r="A7" s="413" t="s">
        <v>201</v>
      </c>
      <c r="B7" s="574">
        <v>2014506</v>
      </c>
      <c r="C7" s="574">
        <v>3830191</v>
      </c>
      <c r="D7" s="574">
        <v>188</v>
      </c>
      <c r="E7" s="590">
        <v>642743</v>
      </c>
      <c r="F7" s="574">
        <v>5832468</v>
      </c>
    </row>
    <row r="8" spans="1:7" ht="15" customHeight="1">
      <c r="A8" s="415" t="s">
        <v>309</v>
      </c>
      <c r="B8" s="575">
        <f>SUM(B9:B18)</f>
        <v>1715553</v>
      </c>
      <c r="C8" s="575">
        <f>SUM(C9:C18)</f>
        <v>3484575</v>
      </c>
      <c r="D8" s="575">
        <f>SUM(D9:D18)</f>
        <v>47</v>
      </c>
      <c r="E8" s="591">
        <f>SUM(E9:E18)</f>
        <v>686045</v>
      </c>
      <c r="F8" s="575">
        <f>SUM(F9:F18)</f>
        <v>5677128</v>
      </c>
      <c r="G8" s="377"/>
    </row>
    <row r="9" spans="1:7" s="410" customFormat="1" ht="15" customHeight="1">
      <c r="A9" s="413" t="s">
        <v>231</v>
      </c>
      <c r="B9" s="576" t="str">
        <f t="shared" ref="B9:C18" si="0">IF(F39=0,"",F39)</f>
        <v/>
      </c>
      <c r="C9" s="576">
        <f t="shared" si="0"/>
        <v>1351</v>
      </c>
      <c r="D9" s="576" t="str">
        <f t="shared" ref="D9:D18" si="1">IF(C67=0,"",C67)</f>
        <v/>
      </c>
      <c r="E9" s="393">
        <f t="shared" ref="E9:F18" si="2">IF(H39=0,"",H39)</f>
        <v>244</v>
      </c>
      <c r="F9" s="576">
        <f t="shared" si="2"/>
        <v>11431</v>
      </c>
    </row>
    <row r="10" spans="1:7" s="410" customFormat="1" ht="15" customHeight="1">
      <c r="A10" s="413" t="s">
        <v>100</v>
      </c>
      <c r="B10" s="576">
        <f t="shared" si="0"/>
        <v>2809</v>
      </c>
      <c r="C10" s="576">
        <f t="shared" si="0"/>
        <v>99559</v>
      </c>
      <c r="D10" s="576">
        <f t="shared" si="1"/>
        <v>47</v>
      </c>
      <c r="E10" s="393">
        <f t="shared" si="2"/>
        <v>82431</v>
      </c>
      <c r="F10" s="576">
        <f t="shared" si="2"/>
        <v>541026</v>
      </c>
    </row>
    <row r="11" spans="1:7" s="410" customFormat="1" ht="15" customHeight="1">
      <c r="A11" s="413" t="s">
        <v>242</v>
      </c>
      <c r="B11" s="576">
        <f t="shared" si="0"/>
        <v>269244</v>
      </c>
      <c r="C11" s="576">
        <f t="shared" si="0"/>
        <v>525067</v>
      </c>
      <c r="D11" s="576" t="str">
        <f t="shared" si="1"/>
        <v/>
      </c>
      <c r="E11" s="393">
        <f t="shared" si="2"/>
        <v>35594</v>
      </c>
      <c r="F11" s="576">
        <f t="shared" si="2"/>
        <v>4910286</v>
      </c>
    </row>
    <row r="12" spans="1:7" s="410" customFormat="1" ht="15" customHeight="1">
      <c r="A12" s="413" t="s">
        <v>152</v>
      </c>
      <c r="B12" s="576">
        <f t="shared" si="0"/>
        <v>54306</v>
      </c>
      <c r="C12" s="576">
        <f t="shared" si="0"/>
        <v>12809</v>
      </c>
      <c r="D12" s="576" t="str">
        <f t="shared" si="1"/>
        <v/>
      </c>
      <c r="E12" s="393">
        <f t="shared" si="2"/>
        <v>108370</v>
      </c>
      <c r="F12" s="576">
        <f t="shared" si="2"/>
        <v>17623</v>
      </c>
    </row>
    <row r="13" spans="1:7" s="410" customFormat="1" ht="15" customHeight="1">
      <c r="A13" s="413" t="s">
        <v>244</v>
      </c>
      <c r="B13" s="576">
        <f t="shared" si="0"/>
        <v>323081</v>
      </c>
      <c r="C13" s="576">
        <f t="shared" si="0"/>
        <v>1825629</v>
      </c>
      <c r="D13" s="576" t="str">
        <f t="shared" si="1"/>
        <v/>
      </c>
      <c r="E13" s="393">
        <f t="shared" si="2"/>
        <v>179849</v>
      </c>
      <c r="F13" s="576">
        <f t="shared" si="2"/>
        <v>66237</v>
      </c>
    </row>
    <row r="14" spans="1:7" s="410" customFormat="1" ht="15" customHeight="1">
      <c r="A14" s="413" t="s">
        <v>245</v>
      </c>
      <c r="B14" s="576">
        <f t="shared" si="0"/>
        <v>65934</v>
      </c>
      <c r="C14" s="576">
        <f t="shared" si="0"/>
        <v>3239</v>
      </c>
      <c r="D14" s="576" t="str">
        <f t="shared" si="1"/>
        <v/>
      </c>
      <c r="E14" s="393">
        <f t="shared" si="2"/>
        <v>133751</v>
      </c>
      <c r="F14" s="576">
        <f t="shared" si="2"/>
        <v>4959</v>
      </c>
    </row>
    <row r="15" spans="1:7" s="410" customFormat="1" ht="15" customHeight="1">
      <c r="A15" s="413" t="s">
        <v>86</v>
      </c>
      <c r="B15" s="576">
        <f t="shared" si="0"/>
        <v>14039</v>
      </c>
      <c r="C15" s="576" t="str">
        <f t="shared" si="0"/>
        <v/>
      </c>
      <c r="D15" s="576" t="str">
        <f t="shared" si="1"/>
        <v/>
      </c>
      <c r="E15" s="393">
        <f t="shared" si="2"/>
        <v>27842</v>
      </c>
      <c r="F15" s="576">
        <f t="shared" si="2"/>
        <v>97643</v>
      </c>
    </row>
    <row r="16" spans="1:7" s="410" customFormat="1" ht="15" customHeight="1">
      <c r="A16" s="413" t="s">
        <v>51</v>
      </c>
      <c r="B16" s="576" t="str">
        <f t="shared" si="0"/>
        <v/>
      </c>
      <c r="C16" s="576">
        <f t="shared" si="0"/>
        <v>29711</v>
      </c>
      <c r="D16" s="576" t="str">
        <f t="shared" si="1"/>
        <v/>
      </c>
      <c r="E16" s="393">
        <f t="shared" si="2"/>
        <v>117964</v>
      </c>
      <c r="F16" s="576">
        <f t="shared" si="2"/>
        <v>27923</v>
      </c>
    </row>
    <row r="17" spans="1:9" s="410" customFormat="1" ht="15" customHeight="1">
      <c r="A17" s="413" t="s">
        <v>79</v>
      </c>
      <c r="B17" s="576" t="str">
        <f t="shared" si="0"/>
        <v/>
      </c>
      <c r="C17" s="576" t="str">
        <f t="shared" si="0"/>
        <v/>
      </c>
      <c r="D17" s="576" t="str">
        <f t="shared" si="1"/>
        <v/>
      </c>
      <c r="E17" s="393" t="str">
        <f t="shared" si="2"/>
        <v/>
      </c>
      <c r="F17" s="576" t="str">
        <f t="shared" si="2"/>
        <v/>
      </c>
    </row>
    <row r="18" spans="1:9" s="410" customFormat="1" ht="15" customHeight="1">
      <c r="A18" s="414" t="s">
        <v>246</v>
      </c>
      <c r="B18" s="577">
        <f t="shared" si="0"/>
        <v>986140</v>
      </c>
      <c r="C18" s="577">
        <f t="shared" si="0"/>
        <v>987210</v>
      </c>
      <c r="D18" s="577" t="str">
        <f t="shared" si="1"/>
        <v/>
      </c>
      <c r="E18" s="393" t="str">
        <f t="shared" si="2"/>
        <v/>
      </c>
      <c r="F18" s="577" t="str">
        <f t="shared" si="2"/>
        <v/>
      </c>
    </row>
    <row r="19" spans="1:9" ht="15" customHeight="1">
      <c r="A19" s="569" t="s">
        <v>151</v>
      </c>
      <c r="B19" s="490"/>
      <c r="C19" s="490"/>
      <c r="D19" s="490"/>
      <c r="E19" s="556"/>
      <c r="F19" s="556"/>
    </row>
    <row r="20" spans="1:9" ht="15" customHeight="1">
      <c r="A20" s="418" t="s">
        <v>247</v>
      </c>
      <c r="B20" s="420"/>
      <c r="C20" s="420"/>
      <c r="D20" s="420"/>
      <c r="E20" s="420"/>
      <c r="F20" s="377"/>
    </row>
    <row r="23" spans="1:9" ht="15.75" customHeight="1">
      <c r="B23" s="336" t="s">
        <v>164</v>
      </c>
      <c r="F23" s="336" t="s">
        <v>177</v>
      </c>
    </row>
    <row r="24" spans="1:9" ht="15.75" customHeight="1">
      <c r="A24" s="570" t="s">
        <v>309</v>
      </c>
      <c r="B24" s="526" t="s">
        <v>157</v>
      </c>
      <c r="C24" s="526" t="s">
        <v>156</v>
      </c>
      <c r="D24" s="526" t="s">
        <v>32</v>
      </c>
      <c r="E24" s="526" t="s">
        <v>155</v>
      </c>
      <c r="F24" s="526" t="s">
        <v>157</v>
      </c>
      <c r="G24" s="526" t="s">
        <v>156</v>
      </c>
      <c r="H24" s="526" t="s">
        <v>32</v>
      </c>
      <c r="I24" s="526" t="s">
        <v>155</v>
      </c>
    </row>
    <row r="25" spans="1:9" ht="15.75" customHeight="1">
      <c r="A25" s="413" t="s">
        <v>231</v>
      </c>
      <c r="B25" s="578"/>
      <c r="C25" s="585">
        <v>355</v>
      </c>
      <c r="D25" s="585">
        <v>244</v>
      </c>
      <c r="E25" s="585">
        <v>11431</v>
      </c>
      <c r="F25" s="578"/>
      <c r="G25" s="585">
        <v>996</v>
      </c>
      <c r="H25" s="585"/>
      <c r="I25" s="585"/>
    </row>
    <row r="26" spans="1:9" ht="15.75" customHeight="1">
      <c r="A26" s="413" t="s">
        <v>100</v>
      </c>
      <c r="B26" s="578">
        <v>1500</v>
      </c>
      <c r="C26" s="586">
        <v>76774</v>
      </c>
      <c r="D26" s="585">
        <v>8855</v>
      </c>
      <c r="E26" s="585">
        <v>520380</v>
      </c>
      <c r="F26" s="578"/>
      <c r="G26" s="586">
        <v>22785</v>
      </c>
      <c r="H26" s="585"/>
      <c r="I26" s="585">
        <v>18448</v>
      </c>
    </row>
    <row r="27" spans="1:9" ht="15.75" customHeight="1">
      <c r="A27" s="413" t="s">
        <v>242</v>
      </c>
      <c r="B27" s="579">
        <v>68921</v>
      </c>
      <c r="C27" s="585">
        <v>282901</v>
      </c>
      <c r="D27" s="585">
        <v>35594</v>
      </c>
      <c r="E27" s="585">
        <v>471220</v>
      </c>
      <c r="F27" s="579">
        <v>171737</v>
      </c>
      <c r="G27" s="585">
        <v>45617</v>
      </c>
      <c r="H27" s="585"/>
      <c r="I27" s="585"/>
    </row>
    <row r="28" spans="1:9" ht="15.75" customHeight="1">
      <c r="A28" s="413" t="s">
        <v>152</v>
      </c>
      <c r="B28" s="579">
        <v>54274</v>
      </c>
      <c r="C28" s="585">
        <v>12596</v>
      </c>
      <c r="D28" s="585">
        <v>108370</v>
      </c>
      <c r="E28" s="585">
        <v>17068</v>
      </c>
      <c r="F28" s="579">
        <v>32</v>
      </c>
      <c r="G28" s="585"/>
      <c r="H28" s="585"/>
      <c r="I28" s="585"/>
    </row>
    <row r="29" spans="1:9" ht="15.75" customHeight="1">
      <c r="A29" s="413" t="s">
        <v>244</v>
      </c>
      <c r="B29" s="579">
        <v>146549</v>
      </c>
      <c r="C29" s="585">
        <v>1818821</v>
      </c>
      <c r="D29" s="585">
        <v>81689</v>
      </c>
      <c r="E29" s="585">
        <v>66237</v>
      </c>
      <c r="F29" s="579"/>
      <c r="G29" s="585"/>
      <c r="H29" s="585"/>
      <c r="I29" s="585"/>
    </row>
    <row r="30" spans="1:9" ht="15.75" customHeight="1">
      <c r="A30" s="413" t="s">
        <v>245</v>
      </c>
      <c r="B30" s="579">
        <v>60434</v>
      </c>
      <c r="C30" s="585">
        <v>3239</v>
      </c>
      <c r="D30" s="585">
        <v>133751</v>
      </c>
      <c r="E30" s="585">
        <v>4959</v>
      </c>
      <c r="F30" s="579">
        <v>2903</v>
      </c>
      <c r="G30" s="585"/>
      <c r="H30" s="585"/>
      <c r="I30" s="585"/>
    </row>
    <row r="31" spans="1:9" ht="15.75" customHeight="1">
      <c r="A31" s="413" t="s">
        <v>86</v>
      </c>
      <c r="B31" s="579">
        <v>1980</v>
      </c>
      <c r="C31" s="587"/>
      <c r="D31" s="585">
        <v>27842</v>
      </c>
      <c r="E31" s="585">
        <v>97643</v>
      </c>
      <c r="F31" s="579">
        <v>12059</v>
      </c>
      <c r="G31" s="587"/>
      <c r="H31" s="585"/>
      <c r="I31" s="585"/>
    </row>
    <row r="32" spans="1:9" ht="15.75" customHeight="1">
      <c r="A32" s="413" t="s">
        <v>51</v>
      </c>
      <c r="B32" s="580"/>
      <c r="C32" s="585">
        <v>5137</v>
      </c>
      <c r="D32" s="585">
        <v>96934</v>
      </c>
      <c r="E32" s="585">
        <v>27923</v>
      </c>
      <c r="F32" s="580"/>
      <c r="G32" s="585">
        <v>24574</v>
      </c>
      <c r="H32" s="585"/>
      <c r="I32" s="585"/>
    </row>
    <row r="33" spans="1:9" ht="15.75" customHeight="1">
      <c r="A33" s="413" t="s">
        <v>79</v>
      </c>
      <c r="B33" s="578"/>
      <c r="C33" s="587"/>
      <c r="D33" s="587"/>
      <c r="E33" s="587"/>
      <c r="F33" s="578"/>
      <c r="G33" s="587"/>
      <c r="H33" s="587"/>
      <c r="I33" s="587"/>
    </row>
    <row r="34" spans="1:9" ht="15.75" customHeight="1">
      <c r="A34" s="414" t="s">
        <v>246</v>
      </c>
      <c r="B34" s="581">
        <v>986140</v>
      </c>
      <c r="C34" s="588">
        <v>987210</v>
      </c>
      <c r="D34" s="589"/>
      <c r="E34" s="589"/>
      <c r="F34" s="581"/>
      <c r="G34" s="588"/>
      <c r="H34" s="589"/>
      <c r="I34" s="589"/>
    </row>
    <row r="35" spans="1:9" ht="15.75" customHeight="1">
      <c r="A35" s="570" t="s">
        <v>297</v>
      </c>
      <c r="B35" s="568">
        <f t="shared" ref="B35:I35" si="3">SUM(B25:B34)</f>
        <v>1319798</v>
      </c>
      <c r="C35" s="568">
        <f t="shared" si="3"/>
        <v>3187033</v>
      </c>
      <c r="D35" s="568">
        <f t="shared" si="3"/>
        <v>493279</v>
      </c>
      <c r="E35" s="568">
        <f t="shared" si="3"/>
        <v>1216861</v>
      </c>
      <c r="F35" s="568">
        <f t="shared" si="3"/>
        <v>186731</v>
      </c>
      <c r="G35" s="568">
        <f t="shared" si="3"/>
        <v>93972</v>
      </c>
      <c r="H35" s="568">
        <f t="shared" si="3"/>
        <v>0</v>
      </c>
      <c r="I35" s="568">
        <f t="shared" si="3"/>
        <v>18448</v>
      </c>
    </row>
    <row r="37" spans="1:9" ht="15.75" customHeight="1">
      <c r="B37" s="336" t="s">
        <v>212</v>
      </c>
      <c r="F37" s="336" t="s">
        <v>299</v>
      </c>
    </row>
    <row r="38" spans="1:9" ht="15.75" customHeight="1">
      <c r="A38" s="570" t="s">
        <v>309</v>
      </c>
      <c r="B38" s="526" t="s">
        <v>157</v>
      </c>
      <c r="C38" s="526" t="s">
        <v>156</v>
      </c>
      <c r="D38" s="526" t="s">
        <v>32</v>
      </c>
      <c r="E38" s="526" t="s">
        <v>155</v>
      </c>
      <c r="F38" s="526" t="s">
        <v>157</v>
      </c>
      <c r="G38" s="526" t="s">
        <v>156</v>
      </c>
      <c r="H38" s="526" t="s">
        <v>32</v>
      </c>
      <c r="I38" s="526" t="s">
        <v>155</v>
      </c>
    </row>
    <row r="39" spans="1:9" ht="15.75" customHeight="1">
      <c r="A39" s="413" t="s">
        <v>231</v>
      </c>
      <c r="B39" s="578"/>
      <c r="C39" s="585"/>
      <c r="D39" s="585"/>
      <c r="E39" s="585"/>
      <c r="F39" s="576">
        <f t="shared" ref="F39:I48" si="4">SUM(B25,F25,B39)</f>
        <v>0</v>
      </c>
      <c r="G39" s="576">
        <f t="shared" si="4"/>
        <v>1351</v>
      </c>
      <c r="H39" s="576">
        <f t="shared" si="4"/>
        <v>244</v>
      </c>
      <c r="I39" s="576">
        <f t="shared" si="4"/>
        <v>11431</v>
      </c>
    </row>
    <row r="40" spans="1:9" ht="15.75" customHeight="1">
      <c r="A40" s="413" t="s">
        <v>100</v>
      </c>
      <c r="B40" s="578">
        <v>1309</v>
      </c>
      <c r="C40" s="586"/>
      <c r="D40" s="585">
        <v>73576</v>
      </c>
      <c r="E40" s="585">
        <v>2198</v>
      </c>
      <c r="F40" s="576">
        <f t="shared" si="4"/>
        <v>2809</v>
      </c>
      <c r="G40" s="576">
        <f t="shared" si="4"/>
        <v>99559</v>
      </c>
      <c r="H40" s="576">
        <f t="shared" si="4"/>
        <v>82431</v>
      </c>
      <c r="I40" s="576">
        <f t="shared" si="4"/>
        <v>541026</v>
      </c>
    </row>
    <row r="41" spans="1:9" ht="15.75" customHeight="1">
      <c r="A41" s="413" t="s">
        <v>242</v>
      </c>
      <c r="B41" s="579">
        <v>28586</v>
      </c>
      <c r="C41" s="585">
        <v>196549</v>
      </c>
      <c r="D41" s="585"/>
      <c r="E41" s="585">
        <v>4439066</v>
      </c>
      <c r="F41" s="576">
        <f t="shared" si="4"/>
        <v>269244</v>
      </c>
      <c r="G41" s="576">
        <f t="shared" si="4"/>
        <v>525067</v>
      </c>
      <c r="H41" s="576">
        <f t="shared" si="4"/>
        <v>35594</v>
      </c>
      <c r="I41" s="576">
        <f t="shared" si="4"/>
        <v>4910286</v>
      </c>
    </row>
    <row r="42" spans="1:9" ht="15.75" customHeight="1">
      <c r="A42" s="413" t="s">
        <v>152</v>
      </c>
      <c r="B42" s="579"/>
      <c r="C42" s="585">
        <v>213</v>
      </c>
      <c r="D42" s="585"/>
      <c r="E42" s="585">
        <v>555</v>
      </c>
      <c r="F42" s="576">
        <f t="shared" si="4"/>
        <v>54306</v>
      </c>
      <c r="G42" s="576">
        <f t="shared" si="4"/>
        <v>12809</v>
      </c>
      <c r="H42" s="576">
        <f t="shared" si="4"/>
        <v>108370</v>
      </c>
      <c r="I42" s="576">
        <f t="shared" si="4"/>
        <v>17623</v>
      </c>
    </row>
    <row r="43" spans="1:9" ht="15.75" customHeight="1">
      <c r="A43" s="413" t="s">
        <v>244</v>
      </c>
      <c r="B43" s="579">
        <v>176532</v>
      </c>
      <c r="C43" s="585">
        <v>6808</v>
      </c>
      <c r="D43" s="585">
        <v>98160</v>
      </c>
      <c r="E43" s="585"/>
      <c r="F43" s="576">
        <f t="shared" si="4"/>
        <v>323081</v>
      </c>
      <c r="G43" s="576">
        <f t="shared" si="4"/>
        <v>1825629</v>
      </c>
      <c r="H43" s="576">
        <f t="shared" si="4"/>
        <v>179849</v>
      </c>
      <c r="I43" s="576">
        <f t="shared" si="4"/>
        <v>66237</v>
      </c>
    </row>
    <row r="44" spans="1:9" ht="15.75" customHeight="1">
      <c r="A44" s="413" t="s">
        <v>245</v>
      </c>
      <c r="B44" s="579">
        <v>2597</v>
      </c>
      <c r="C44" s="585"/>
      <c r="D44" s="585"/>
      <c r="E44" s="585"/>
      <c r="F44" s="576">
        <f t="shared" si="4"/>
        <v>65934</v>
      </c>
      <c r="G44" s="576">
        <f t="shared" si="4"/>
        <v>3239</v>
      </c>
      <c r="H44" s="576">
        <f t="shared" si="4"/>
        <v>133751</v>
      </c>
      <c r="I44" s="576">
        <f t="shared" si="4"/>
        <v>4959</v>
      </c>
    </row>
    <row r="45" spans="1:9" ht="15.75" customHeight="1">
      <c r="A45" s="413" t="s">
        <v>86</v>
      </c>
      <c r="B45" s="579"/>
      <c r="C45" s="587"/>
      <c r="D45" s="585"/>
      <c r="E45" s="585"/>
      <c r="F45" s="576">
        <f t="shared" si="4"/>
        <v>14039</v>
      </c>
      <c r="G45" s="576">
        <f t="shared" si="4"/>
        <v>0</v>
      </c>
      <c r="H45" s="576">
        <f t="shared" si="4"/>
        <v>27842</v>
      </c>
      <c r="I45" s="576">
        <f t="shared" si="4"/>
        <v>97643</v>
      </c>
    </row>
    <row r="46" spans="1:9" ht="15.75" customHeight="1">
      <c r="A46" s="413" t="s">
        <v>51</v>
      </c>
      <c r="B46" s="580"/>
      <c r="C46" s="585"/>
      <c r="D46" s="585">
        <v>21030</v>
      </c>
      <c r="E46" s="585"/>
      <c r="F46" s="576">
        <f t="shared" si="4"/>
        <v>0</v>
      </c>
      <c r="G46" s="576">
        <f t="shared" si="4"/>
        <v>29711</v>
      </c>
      <c r="H46" s="576">
        <f t="shared" si="4"/>
        <v>117964</v>
      </c>
      <c r="I46" s="576">
        <f t="shared" si="4"/>
        <v>27923</v>
      </c>
    </row>
    <row r="47" spans="1:9" ht="15.75" customHeight="1">
      <c r="A47" s="413" t="s">
        <v>79</v>
      </c>
      <c r="B47" s="578"/>
      <c r="C47" s="587"/>
      <c r="D47" s="587"/>
      <c r="E47" s="587"/>
      <c r="F47" s="576">
        <f t="shared" si="4"/>
        <v>0</v>
      </c>
      <c r="G47" s="576">
        <f t="shared" si="4"/>
        <v>0</v>
      </c>
      <c r="H47" s="576">
        <f t="shared" si="4"/>
        <v>0</v>
      </c>
      <c r="I47" s="576">
        <f t="shared" si="4"/>
        <v>0</v>
      </c>
    </row>
    <row r="48" spans="1:9" ht="15.75" customHeight="1">
      <c r="A48" s="414" t="s">
        <v>246</v>
      </c>
      <c r="B48" s="581"/>
      <c r="C48" s="588"/>
      <c r="D48" s="589"/>
      <c r="E48" s="589"/>
      <c r="F48" s="576">
        <f t="shared" si="4"/>
        <v>986140</v>
      </c>
      <c r="G48" s="576">
        <f t="shared" si="4"/>
        <v>987210</v>
      </c>
      <c r="H48" s="576">
        <f t="shared" si="4"/>
        <v>0</v>
      </c>
      <c r="I48" s="576">
        <f t="shared" si="4"/>
        <v>0</v>
      </c>
    </row>
    <row r="49" spans="1:9" ht="15.75" customHeight="1">
      <c r="A49" s="570" t="s">
        <v>297</v>
      </c>
      <c r="B49" s="568">
        <f t="shared" ref="B49:I49" si="5">SUM(B39:B48)</f>
        <v>209024</v>
      </c>
      <c r="C49" s="568">
        <f t="shared" si="5"/>
        <v>203570</v>
      </c>
      <c r="D49" s="568">
        <f t="shared" si="5"/>
        <v>192766</v>
      </c>
      <c r="E49" s="568">
        <f t="shared" si="5"/>
        <v>4441819</v>
      </c>
      <c r="F49" s="568">
        <f t="shared" si="5"/>
        <v>1715553</v>
      </c>
      <c r="G49" s="568">
        <f t="shared" si="5"/>
        <v>3484575</v>
      </c>
      <c r="H49" s="568">
        <f t="shared" si="5"/>
        <v>686045</v>
      </c>
      <c r="I49" s="568">
        <f t="shared" si="5"/>
        <v>5677128</v>
      </c>
    </row>
    <row r="51" spans="1:9" ht="15.75" customHeight="1">
      <c r="B51" s="336" t="s">
        <v>139</v>
      </c>
      <c r="F51" s="336" t="s">
        <v>259</v>
      </c>
    </row>
    <row r="52" spans="1:9" ht="15.75" customHeight="1">
      <c r="A52" s="570" t="s">
        <v>309</v>
      </c>
      <c r="B52" s="526" t="s">
        <v>157</v>
      </c>
      <c r="C52" s="526" t="s">
        <v>156</v>
      </c>
      <c r="D52" s="526" t="s">
        <v>32</v>
      </c>
      <c r="E52" s="526" t="s">
        <v>155</v>
      </c>
      <c r="F52" s="526" t="s">
        <v>157</v>
      </c>
      <c r="G52" s="526" t="s">
        <v>156</v>
      </c>
      <c r="H52" s="526" t="s">
        <v>32</v>
      </c>
      <c r="I52" s="526" t="s">
        <v>155</v>
      </c>
    </row>
    <row r="53" spans="1:9" ht="15.75" customHeight="1">
      <c r="A53" s="413" t="s">
        <v>231</v>
      </c>
      <c r="B53" s="578"/>
      <c r="C53" s="585"/>
      <c r="D53" s="585"/>
      <c r="E53" s="585"/>
      <c r="F53" s="578"/>
      <c r="G53" s="585"/>
      <c r="H53" s="585"/>
      <c r="I53" s="585"/>
    </row>
    <row r="54" spans="1:9" ht="15.75" customHeight="1">
      <c r="A54" s="413" t="s">
        <v>100</v>
      </c>
      <c r="B54" s="578"/>
      <c r="C54" s="586">
        <v>47</v>
      </c>
      <c r="D54" s="585"/>
      <c r="E54" s="585"/>
      <c r="F54" s="578"/>
      <c r="G54" s="586"/>
      <c r="H54" s="585"/>
      <c r="I54" s="585"/>
    </row>
    <row r="55" spans="1:9" ht="15.75" customHeight="1">
      <c r="A55" s="413" t="s">
        <v>242</v>
      </c>
      <c r="B55" s="579"/>
      <c r="C55" s="585"/>
      <c r="D55" s="585"/>
      <c r="E55" s="585"/>
      <c r="F55" s="579"/>
      <c r="G55" s="585"/>
      <c r="H55" s="585"/>
      <c r="I55" s="585"/>
    </row>
    <row r="56" spans="1:9" ht="15.75" customHeight="1">
      <c r="A56" s="413" t="s">
        <v>152</v>
      </c>
      <c r="B56" s="579"/>
      <c r="C56" s="585"/>
      <c r="D56" s="585"/>
      <c r="E56" s="585"/>
      <c r="F56" s="579"/>
      <c r="G56" s="585"/>
      <c r="H56" s="585"/>
      <c r="I56" s="585"/>
    </row>
    <row r="57" spans="1:9" ht="15.75" customHeight="1">
      <c r="A57" s="413" t="s">
        <v>244</v>
      </c>
      <c r="B57" s="579"/>
      <c r="C57" s="585"/>
      <c r="D57" s="585"/>
      <c r="E57" s="585"/>
      <c r="F57" s="579"/>
      <c r="G57" s="585"/>
      <c r="H57" s="585"/>
      <c r="I57" s="585"/>
    </row>
    <row r="58" spans="1:9" ht="15.75" customHeight="1">
      <c r="A58" s="413" t="s">
        <v>245</v>
      </c>
      <c r="B58" s="579"/>
      <c r="C58" s="585"/>
      <c r="D58" s="585"/>
      <c r="E58" s="585"/>
      <c r="F58" s="579"/>
      <c r="G58" s="585"/>
      <c r="H58" s="585"/>
      <c r="I58" s="585"/>
    </row>
    <row r="59" spans="1:9" ht="15.75" customHeight="1">
      <c r="A59" s="413" t="s">
        <v>86</v>
      </c>
      <c r="B59" s="579"/>
      <c r="C59" s="587"/>
      <c r="D59" s="585"/>
      <c r="E59" s="585"/>
      <c r="F59" s="579"/>
      <c r="G59" s="587"/>
      <c r="H59" s="585"/>
      <c r="I59" s="585"/>
    </row>
    <row r="60" spans="1:9" ht="15.75" customHeight="1">
      <c r="A60" s="413" t="s">
        <v>51</v>
      </c>
      <c r="B60" s="580"/>
      <c r="C60" s="585"/>
      <c r="D60" s="585"/>
      <c r="E60" s="585"/>
      <c r="F60" s="580"/>
      <c r="G60" s="585"/>
      <c r="H60" s="585"/>
      <c r="I60" s="585"/>
    </row>
    <row r="61" spans="1:9" ht="15.75" customHeight="1">
      <c r="A61" s="413" t="s">
        <v>79</v>
      </c>
      <c r="B61" s="578"/>
      <c r="C61" s="587"/>
      <c r="D61" s="587"/>
      <c r="E61" s="587"/>
      <c r="F61" s="578"/>
      <c r="G61" s="587"/>
      <c r="H61" s="587"/>
      <c r="I61" s="587"/>
    </row>
    <row r="62" spans="1:9" ht="15.75" customHeight="1">
      <c r="A62" s="414" t="s">
        <v>246</v>
      </c>
      <c r="B62" s="581"/>
      <c r="C62" s="588"/>
      <c r="D62" s="589"/>
      <c r="E62" s="589"/>
      <c r="F62" s="581"/>
      <c r="G62" s="588"/>
      <c r="H62" s="589"/>
      <c r="I62" s="589"/>
    </row>
    <row r="63" spans="1:9" ht="15.75" customHeight="1">
      <c r="A63" s="570" t="s">
        <v>297</v>
      </c>
      <c r="B63" s="568">
        <f t="shared" ref="B63:I63" si="6">SUM(B53:B62)</f>
        <v>0</v>
      </c>
      <c r="C63" s="568">
        <f t="shared" si="6"/>
        <v>47</v>
      </c>
      <c r="D63" s="568">
        <f t="shared" si="6"/>
        <v>0</v>
      </c>
      <c r="E63" s="568">
        <f t="shared" si="6"/>
        <v>0</v>
      </c>
      <c r="F63" s="568">
        <f t="shared" si="6"/>
        <v>0</v>
      </c>
      <c r="G63" s="568">
        <f t="shared" si="6"/>
        <v>0</v>
      </c>
      <c r="H63" s="568">
        <f t="shared" si="6"/>
        <v>0</v>
      </c>
      <c r="I63" s="568">
        <f t="shared" si="6"/>
        <v>0</v>
      </c>
    </row>
    <row r="65" spans="1:5" ht="15.75" customHeight="1">
      <c r="B65" s="336" t="s">
        <v>198</v>
      </c>
    </row>
    <row r="66" spans="1:5" ht="15.75" customHeight="1">
      <c r="A66" s="570" t="s">
        <v>292</v>
      </c>
      <c r="B66" s="526" t="s">
        <v>157</v>
      </c>
      <c r="C66" s="526" t="s">
        <v>156</v>
      </c>
      <c r="D66" s="526" t="s">
        <v>32</v>
      </c>
      <c r="E66" s="526" t="s">
        <v>155</v>
      </c>
    </row>
    <row r="67" spans="1:5" ht="15.75" customHeight="1">
      <c r="A67" s="413" t="s">
        <v>231</v>
      </c>
      <c r="B67" s="393">
        <f t="shared" ref="B67:E76" si="7">SUM(B53,F53)</f>
        <v>0</v>
      </c>
      <c r="C67" s="576">
        <f t="shared" si="7"/>
        <v>0</v>
      </c>
      <c r="D67" s="576">
        <f t="shared" si="7"/>
        <v>0</v>
      </c>
      <c r="E67" s="576">
        <f t="shared" si="7"/>
        <v>0</v>
      </c>
    </row>
    <row r="68" spans="1:5" ht="15.75" customHeight="1">
      <c r="A68" s="413" t="s">
        <v>100</v>
      </c>
      <c r="B68" s="393">
        <f t="shared" si="7"/>
        <v>0</v>
      </c>
      <c r="C68" s="576">
        <f t="shared" si="7"/>
        <v>47</v>
      </c>
      <c r="D68" s="576">
        <f t="shared" si="7"/>
        <v>0</v>
      </c>
      <c r="E68" s="576">
        <f t="shared" si="7"/>
        <v>0</v>
      </c>
    </row>
    <row r="69" spans="1:5" ht="15.75" customHeight="1">
      <c r="A69" s="413" t="s">
        <v>242</v>
      </c>
      <c r="B69" s="582">
        <f t="shared" si="7"/>
        <v>0</v>
      </c>
      <c r="C69" s="576">
        <f t="shared" si="7"/>
        <v>0</v>
      </c>
      <c r="D69" s="576">
        <f t="shared" si="7"/>
        <v>0</v>
      </c>
      <c r="E69" s="576">
        <f t="shared" si="7"/>
        <v>0</v>
      </c>
    </row>
    <row r="70" spans="1:5" ht="15.75" customHeight="1">
      <c r="A70" s="413" t="s">
        <v>152</v>
      </c>
      <c r="B70" s="582">
        <f t="shared" si="7"/>
        <v>0</v>
      </c>
      <c r="C70" s="576">
        <f t="shared" si="7"/>
        <v>0</v>
      </c>
      <c r="D70" s="576">
        <f t="shared" si="7"/>
        <v>0</v>
      </c>
      <c r="E70" s="576">
        <f t="shared" si="7"/>
        <v>0</v>
      </c>
    </row>
    <row r="71" spans="1:5" ht="15.75" customHeight="1">
      <c r="A71" s="413" t="s">
        <v>244</v>
      </c>
      <c r="B71" s="582">
        <f t="shared" si="7"/>
        <v>0</v>
      </c>
      <c r="C71" s="576">
        <f t="shared" si="7"/>
        <v>0</v>
      </c>
      <c r="D71" s="576">
        <f t="shared" si="7"/>
        <v>0</v>
      </c>
      <c r="E71" s="576">
        <f t="shared" si="7"/>
        <v>0</v>
      </c>
    </row>
    <row r="72" spans="1:5" ht="15.75" customHeight="1">
      <c r="A72" s="413" t="s">
        <v>245</v>
      </c>
      <c r="B72" s="582">
        <f t="shared" si="7"/>
        <v>0</v>
      </c>
      <c r="C72" s="576">
        <f t="shared" si="7"/>
        <v>0</v>
      </c>
      <c r="D72" s="576">
        <f t="shared" si="7"/>
        <v>0</v>
      </c>
      <c r="E72" s="576">
        <f t="shared" si="7"/>
        <v>0</v>
      </c>
    </row>
    <row r="73" spans="1:5" ht="15.75" customHeight="1">
      <c r="A73" s="413" t="s">
        <v>86</v>
      </c>
      <c r="B73" s="582">
        <f t="shared" si="7"/>
        <v>0</v>
      </c>
      <c r="C73" s="576">
        <f t="shared" si="7"/>
        <v>0</v>
      </c>
      <c r="D73" s="576">
        <f t="shared" si="7"/>
        <v>0</v>
      </c>
      <c r="E73" s="576">
        <f t="shared" si="7"/>
        <v>0</v>
      </c>
    </row>
    <row r="74" spans="1:5" ht="15.75" customHeight="1">
      <c r="A74" s="413" t="s">
        <v>51</v>
      </c>
      <c r="B74" s="582">
        <f t="shared" si="7"/>
        <v>0</v>
      </c>
      <c r="C74" s="576">
        <f t="shared" si="7"/>
        <v>0</v>
      </c>
      <c r="D74" s="576">
        <f t="shared" si="7"/>
        <v>0</v>
      </c>
      <c r="E74" s="576">
        <f t="shared" si="7"/>
        <v>0</v>
      </c>
    </row>
    <row r="75" spans="1:5" ht="15.75" customHeight="1">
      <c r="A75" s="413" t="s">
        <v>79</v>
      </c>
      <c r="B75" s="393">
        <f t="shared" si="7"/>
        <v>0</v>
      </c>
      <c r="C75" s="576">
        <f t="shared" si="7"/>
        <v>0</v>
      </c>
      <c r="D75" s="576">
        <f t="shared" si="7"/>
        <v>0</v>
      </c>
      <c r="E75" s="576">
        <f t="shared" si="7"/>
        <v>0</v>
      </c>
    </row>
    <row r="76" spans="1:5" ht="15.75" customHeight="1">
      <c r="A76" s="414" t="s">
        <v>246</v>
      </c>
      <c r="B76" s="583">
        <f t="shared" si="7"/>
        <v>0</v>
      </c>
      <c r="C76" s="577">
        <f t="shared" si="7"/>
        <v>0</v>
      </c>
      <c r="D76" s="577">
        <f t="shared" si="7"/>
        <v>0</v>
      </c>
      <c r="E76" s="577">
        <f t="shared" si="7"/>
        <v>0</v>
      </c>
    </row>
    <row r="77" spans="1:5" ht="15.75" customHeight="1">
      <c r="A77" s="570" t="s">
        <v>297</v>
      </c>
      <c r="B77" s="584">
        <f>SUM(B67:B76)</f>
        <v>0</v>
      </c>
      <c r="C77" s="584">
        <f>SUM(C67:C76)</f>
        <v>47</v>
      </c>
      <c r="D77" s="584">
        <f>SUM(D67:D76)</f>
        <v>0</v>
      </c>
      <c r="E77" s="584">
        <f>SUM(E67:E76)</f>
        <v>0</v>
      </c>
    </row>
  </sheetData>
  <mergeCells count="2">
    <mergeCell ref="C2:D2"/>
    <mergeCell ref="A2:A3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scale="78" fitToHeight="2" orientation="portrait" r:id="rId1"/>
  <headerFooter scaleWithDoc="0" alignWithMargins="0"/>
  <rowBreaks count="1" manualBreakCount="1">
    <brk id="2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D8"/>
  <sheetViews>
    <sheetView showGridLines="0" zoomScaleSheetLayoutView="100" workbookViewId="0">
      <selection sqref="A1:I30"/>
    </sheetView>
  </sheetViews>
  <sheetFormatPr defaultColWidth="12.5" defaultRowHeight="15.75" customHeight="1"/>
  <cols>
    <col min="1" max="1" width="10.625" style="336" customWidth="1"/>
    <col min="2" max="4" width="7.625" style="336" customWidth="1"/>
    <col min="5" max="16384" width="12.5" style="336"/>
  </cols>
  <sheetData>
    <row r="1" spans="1:4" ht="20.100000000000001" customHeight="1">
      <c r="A1" s="502" t="s">
        <v>187</v>
      </c>
      <c r="B1" s="487"/>
      <c r="C1" s="487"/>
      <c r="D1" s="592" t="s">
        <v>219</v>
      </c>
    </row>
    <row r="2" spans="1:4" ht="30" customHeight="1">
      <c r="A2" s="594" t="s">
        <v>233</v>
      </c>
      <c r="B2" s="594" t="s">
        <v>159</v>
      </c>
      <c r="C2" s="598" t="s">
        <v>163</v>
      </c>
      <c r="D2" s="598" t="s">
        <v>202</v>
      </c>
    </row>
    <row r="3" spans="1:4" s="377" customFormat="1" ht="15" customHeight="1">
      <c r="A3" s="413" t="s">
        <v>78</v>
      </c>
      <c r="B3" s="596">
        <v>399</v>
      </c>
      <c r="C3" s="599">
        <v>273</v>
      </c>
      <c r="D3" s="599">
        <v>126</v>
      </c>
    </row>
    <row r="4" spans="1:4" s="377" customFormat="1" ht="15" customHeight="1">
      <c r="A4" s="413" t="s">
        <v>290</v>
      </c>
      <c r="B4" s="596">
        <v>398</v>
      </c>
      <c r="C4" s="599">
        <v>273</v>
      </c>
      <c r="D4" s="599">
        <v>124</v>
      </c>
    </row>
    <row r="5" spans="1:4" s="377" customFormat="1" ht="15" customHeight="1">
      <c r="A5" s="413" t="s">
        <v>252</v>
      </c>
      <c r="B5" s="596">
        <v>392</v>
      </c>
      <c r="C5" s="599">
        <v>273</v>
      </c>
      <c r="D5" s="599">
        <v>119</v>
      </c>
    </row>
    <row r="6" spans="1:4" ht="15" customHeight="1">
      <c r="A6" s="413" t="s">
        <v>305</v>
      </c>
      <c r="B6" s="596">
        <v>390</v>
      </c>
      <c r="C6" s="599">
        <v>273</v>
      </c>
      <c r="D6" s="599">
        <v>117</v>
      </c>
    </row>
    <row r="7" spans="1:4" s="377" customFormat="1" ht="15" customHeight="1">
      <c r="A7" s="595" t="s">
        <v>313</v>
      </c>
      <c r="B7" s="597">
        <v>384</v>
      </c>
      <c r="C7" s="600">
        <v>273</v>
      </c>
      <c r="D7" s="600">
        <v>111</v>
      </c>
    </row>
    <row r="8" spans="1:4" s="377" customFormat="1" ht="30" customHeight="1">
      <c r="A8" s="774" t="s">
        <v>185</v>
      </c>
      <c r="B8" s="774"/>
      <c r="C8" s="774"/>
      <c r="D8" s="774"/>
    </row>
  </sheetData>
  <mergeCells count="1">
    <mergeCell ref="A8:D8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D9"/>
  <sheetViews>
    <sheetView showGridLines="0" zoomScaleSheetLayoutView="100" workbookViewId="0">
      <selection sqref="A1:I30"/>
    </sheetView>
  </sheetViews>
  <sheetFormatPr defaultColWidth="12.625" defaultRowHeight="15.75" customHeight="1"/>
  <cols>
    <col min="1" max="1" width="10.625" style="336" customWidth="1"/>
    <col min="2" max="2" width="10.25" style="336" customWidth="1"/>
    <col min="3" max="3" width="10.125" style="336" customWidth="1"/>
    <col min="4" max="4" width="11.625" style="336" customWidth="1"/>
    <col min="5" max="16384" width="12.625" style="336"/>
  </cols>
  <sheetData>
    <row r="1" spans="1:4" ht="20.100000000000001" customHeight="1">
      <c r="A1" s="502" t="s">
        <v>188</v>
      </c>
      <c r="B1" s="487"/>
      <c r="C1" s="487"/>
      <c r="D1" s="608" t="s">
        <v>182</v>
      </c>
    </row>
    <row r="2" spans="1:4" ht="30" customHeight="1">
      <c r="A2" s="594" t="s">
        <v>179</v>
      </c>
      <c r="B2" s="526" t="s">
        <v>183</v>
      </c>
      <c r="C2" s="526" t="s">
        <v>133</v>
      </c>
      <c r="D2" s="488" t="s">
        <v>184</v>
      </c>
    </row>
    <row r="3" spans="1:4" ht="15" customHeight="1">
      <c r="A3" s="413" t="s">
        <v>190</v>
      </c>
      <c r="B3" s="603">
        <v>211037</v>
      </c>
      <c r="C3" s="603">
        <v>21251</v>
      </c>
      <c r="D3" s="609">
        <v>923155</v>
      </c>
    </row>
    <row r="4" spans="1:4" ht="15" customHeight="1">
      <c r="A4" s="413" t="s">
        <v>19</v>
      </c>
      <c r="B4" s="604">
        <v>199855</v>
      </c>
      <c r="C4" s="527">
        <v>19905</v>
      </c>
      <c r="D4" s="403">
        <v>923138</v>
      </c>
    </row>
    <row r="5" spans="1:4" ht="15" customHeight="1">
      <c r="A5" s="413" t="s">
        <v>22</v>
      </c>
      <c r="B5" s="604">
        <v>188956</v>
      </c>
      <c r="C5" s="527">
        <v>18391</v>
      </c>
      <c r="D5" s="403">
        <v>918106</v>
      </c>
    </row>
    <row r="6" spans="1:4" ht="15" customHeight="1">
      <c r="A6" s="601" t="s">
        <v>293</v>
      </c>
      <c r="B6" s="604">
        <v>176344</v>
      </c>
      <c r="C6" s="604">
        <v>16988</v>
      </c>
      <c r="D6" s="609">
        <v>899429</v>
      </c>
    </row>
    <row r="7" spans="1:4" ht="15" customHeight="1">
      <c r="A7" s="602" t="s">
        <v>295</v>
      </c>
      <c r="B7" s="605">
        <v>167366</v>
      </c>
      <c r="C7" s="605">
        <v>16012</v>
      </c>
      <c r="D7" s="610">
        <v>908889</v>
      </c>
    </row>
    <row r="8" spans="1:4" ht="15" customHeight="1">
      <c r="A8" s="555" t="s">
        <v>262</v>
      </c>
      <c r="B8" s="606"/>
      <c r="C8" s="606"/>
      <c r="D8" s="606"/>
    </row>
    <row r="9" spans="1:4" ht="15" customHeight="1">
      <c r="A9" s="419" t="s">
        <v>21</v>
      </c>
      <c r="B9" s="607"/>
      <c r="C9" s="607"/>
      <c r="D9" s="607"/>
    </row>
  </sheetData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H14"/>
  <sheetViews>
    <sheetView showGridLines="0" workbookViewId="0">
      <selection sqref="A1:I30"/>
    </sheetView>
  </sheetViews>
  <sheetFormatPr defaultColWidth="10.625" defaultRowHeight="15.75" customHeight="1"/>
  <cols>
    <col min="1" max="1" width="8.625" style="336" customWidth="1"/>
    <col min="2" max="2" width="18.625" style="336" customWidth="1"/>
    <col min="3" max="7" width="11.625" style="336" customWidth="1"/>
    <col min="8" max="8" width="42.25" style="336" customWidth="1"/>
    <col min="9" max="9" width="13" style="336" bestFit="1" customWidth="1"/>
    <col min="10" max="16384" width="10.625" style="336"/>
  </cols>
  <sheetData>
    <row r="1" spans="1:8" ht="20.100000000000001" customHeight="1">
      <c r="A1" s="368" t="s">
        <v>189</v>
      </c>
      <c r="B1" s="368"/>
      <c r="G1" s="620" t="s">
        <v>29</v>
      </c>
      <c r="H1" s="377"/>
    </row>
    <row r="2" spans="1:8" ht="15" customHeight="1">
      <c r="A2" s="708" t="s">
        <v>256</v>
      </c>
      <c r="B2" s="709"/>
      <c r="C2" s="613" t="s">
        <v>314</v>
      </c>
      <c r="D2" s="613" t="s">
        <v>0</v>
      </c>
      <c r="E2" s="613" t="s">
        <v>315</v>
      </c>
      <c r="F2" s="613" t="s">
        <v>288</v>
      </c>
      <c r="G2" s="621" t="s">
        <v>316</v>
      </c>
    </row>
    <row r="3" spans="1:8" ht="15" customHeight="1">
      <c r="A3" s="765" t="s">
        <v>166</v>
      </c>
      <c r="B3" s="611" t="s">
        <v>248</v>
      </c>
      <c r="C3" s="614">
        <v>1116022</v>
      </c>
      <c r="D3" s="618">
        <v>520901</v>
      </c>
      <c r="E3" s="614">
        <v>537179</v>
      </c>
      <c r="F3" s="614">
        <v>557155</v>
      </c>
      <c r="G3" s="622">
        <v>555016</v>
      </c>
    </row>
    <row r="4" spans="1:8" ht="15" customHeight="1">
      <c r="A4" s="775"/>
      <c r="B4" s="612" t="s">
        <v>249</v>
      </c>
      <c r="C4" s="615">
        <v>425933</v>
      </c>
      <c r="D4" s="615">
        <v>425775</v>
      </c>
      <c r="E4" s="615">
        <v>425547</v>
      </c>
      <c r="F4" s="615">
        <v>425698</v>
      </c>
      <c r="G4" s="623">
        <v>425716</v>
      </c>
    </row>
    <row r="5" spans="1:8" ht="15" customHeight="1">
      <c r="A5" s="766"/>
      <c r="B5" s="498" t="s">
        <v>251</v>
      </c>
      <c r="C5" s="616">
        <v>262</v>
      </c>
      <c r="D5" s="616">
        <v>122.33999999999999</v>
      </c>
      <c r="E5" s="616">
        <v>126.23259005468257</v>
      </c>
      <c r="F5" s="616">
        <v>130.9</v>
      </c>
      <c r="G5" s="624">
        <f>G3/G4*100</f>
        <v>130.37236091666745</v>
      </c>
    </row>
    <row r="6" spans="1:8" ht="15" customHeight="1">
      <c r="A6" s="538" t="s">
        <v>258</v>
      </c>
      <c r="B6" s="498" t="s">
        <v>251</v>
      </c>
      <c r="C6" s="617">
        <v>376.2999999999999</v>
      </c>
      <c r="D6" s="617">
        <v>181.95</v>
      </c>
      <c r="E6" s="617">
        <v>190.29176480124036</v>
      </c>
      <c r="F6" s="617">
        <v>197.9</v>
      </c>
      <c r="G6" s="625">
        <f>123542319/59761065*100</f>
        <v>206.72710400994362</v>
      </c>
    </row>
    <row r="7" spans="1:8" ht="15" customHeight="1">
      <c r="A7" s="419" t="s">
        <v>64</v>
      </c>
      <c r="D7" s="619"/>
    </row>
    <row r="8" spans="1:8" ht="15" customHeight="1">
      <c r="A8" s="419" t="s">
        <v>303</v>
      </c>
      <c r="B8" s="353"/>
    </row>
    <row r="9" spans="1:8" ht="15" customHeight="1">
      <c r="A9" s="419" t="s">
        <v>304</v>
      </c>
    </row>
    <row r="10" spans="1:8" ht="15" customHeight="1">
      <c r="A10" s="419" t="s">
        <v>112</v>
      </c>
    </row>
    <row r="11" spans="1:8" ht="15" customHeight="1">
      <c r="A11" s="419" t="s">
        <v>317</v>
      </c>
    </row>
    <row r="12" spans="1:8" ht="15" customHeight="1">
      <c r="A12" s="419" t="s">
        <v>2</v>
      </c>
    </row>
    <row r="13" spans="1:8" ht="15" customHeight="1">
      <c r="A13" s="419" t="s">
        <v>311</v>
      </c>
    </row>
    <row r="14" spans="1:8" ht="13.5">
      <c r="B14" s="353"/>
    </row>
  </sheetData>
  <mergeCells count="2">
    <mergeCell ref="A2:B2"/>
    <mergeCell ref="A3:A5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I227"/>
  <sheetViews>
    <sheetView showGridLines="0" view="pageBreakPreview" zoomScaleSheetLayoutView="100" workbookViewId="0">
      <pane ySplit="2" topLeftCell="A3" activePane="bottomLeft" state="frozen"/>
      <selection pane="bottomLeft" activeCell="A2" sqref="A2"/>
    </sheetView>
  </sheetViews>
  <sheetFormatPr defaultColWidth="9.625" defaultRowHeight="15" customHeight="1"/>
  <cols>
    <col min="1" max="1" width="9.625" style="69"/>
    <col min="2" max="2" width="8.625" style="70" customWidth="1"/>
    <col min="3" max="3" width="10.625" style="70" customWidth="1"/>
    <col min="4" max="5" width="8.625" style="71" customWidth="1"/>
    <col min="6" max="6" width="8.625" style="70" customWidth="1"/>
    <col min="7" max="7" width="10.625" style="70" customWidth="1"/>
    <col min="8" max="9" width="8.625" style="71" customWidth="1"/>
    <col min="10" max="31" width="9.625" style="69"/>
    <col min="32" max="32" width="10.5" style="69" bestFit="1" customWidth="1"/>
    <col min="33" max="16384" width="9.625" style="69"/>
  </cols>
  <sheetData>
    <row r="1" spans="1:9" s="72" customFormat="1" ht="20.100000000000001" customHeight="1">
      <c r="A1" s="72">
        <v>1</v>
      </c>
      <c r="B1" s="85"/>
      <c r="C1" s="85"/>
      <c r="D1" s="124"/>
      <c r="E1" s="134"/>
      <c r="F1" s="85"/>
      <c r="G1" s="85"/>
      <c r="H1" s="134"/>
      <c r="I1" s="134"/>
    </row>
    <row r="2" spans="1:9" s="73" customFormat="1" ht="20.100000000000001" customHeight="1">
      <c r="A2" s="75" t="s">
        <v>266</v>
      </c>
      <c r="B2" s="86"/>
      <c r="C2" s="111"/>
      <c r="D2" s="125"/>
      <c r="E2" s="125"/>
      <c r="F2" s="86"/>
      <c r="G2" s="86"/>
      <c r="H2" s="125"/>
      <c r="I2" s="125"/>
    </row>
    <row r="3" spans="1:9" ht="15" customHeight="1">
      <c r="A3" s="682" t="s">
        <v>68</v>
      </c>
      <c r="B3" s="668" t="s">
        <v>15</v>
      </c>
      <c r="C3" s="669"/>
      <c r="D3" s="669"/>
      <c r="E3" s="669"/>
      <c r="F3" s="669"/>
      <c r="G3" s="669"/>
      <c r="H3" s="669"/>
      <c r="I3" s="670"/>
    </row>
    <row r="4" spans="1:9" ht="15" customHeight="1">
      <c r="A4" s="683"/>
      <c r="B4" s="668" t="s">
        <v>14</v>
      </c>
      <c r="C4" s="669"/>
      <c r="D4" s="669"/>
      <c r="E4" s="670"/>
      <c r="F4" s="668" t="s">
        <v>69</v>
      </c>
      <c r="G4" s="669"/>
      <c r="H4" s="669"/>
      <c r="I4" s="670"/>
    </row>
    <row r="5" spans="1:9" ht="15" customHeight="1">
      <c r="A5" s="683"/>
      <c r="B5" s="87" t="s">
        <v>85</v>
      </c>
      <c r="C5" s="96" t="s">
        <v>36</v>
      </c>
      <c r="D5" s="126" t="s">
        <v>87</v>
      </c>
      <c r="E5" s="126" t="s">
        <v>88</v>
      </c>
      <c r="F5" s="96" t="s">
        <v>85</v>
      </c>
      <c r="G5" s="96" t="s">
        <v>36</v>
      </c>
      <c r="H5" s="126" t="s">
        <v>87</v>
      </c>
      <c r="I5" s="126" t="s">
        <v>88</v>
      </c>
    </row>
    <row r="6" spans="1:9" ht="15" customHeight="1">
      <c r="A6" s="684"/>
      <c r="B6" s="88" t="s">
        <v>95</v>
      </c>
      <c r="C6" s="97" t="s">
        <v>97</v>
      </c>
      <c r="D6" s="127" t="s">
        <v>99</v>
      </c>
      <c r="E6" s="127" t="s">
        <v>99</v>
      </c>
      <c r="F6" s="97" t="s">
        <v>95</v>
      </c>
      <c r="G6" s="97" t="s">
        <v>97</v>
      </c>
      <c r="H6" s="127" t="s">
        <v>99</v>
      </c>
      <c r="I6" s="127" t="s">
        <v>99</v>
      </c>
    </row>
    <row r="7" spans="1:9" ht="15" customHeight="1">
      <c r="A7" s="77" t="s">
        <v>205</v>
      </c>
      <c r="B7" s="89">
        <v>1790</v>
      </c>
      <c r="C7" s="89">
        <v>281986</v>
      </c>
      <c r="D7" s="128">
        <v>98.099999999999966</v>
      </c>
      <c r="E7" s="128">
        <v>71.799999999999983</v>
      </c>
      <c r="F7" s="89">
        <v>1791</v>
      </c>
      <c r="G7" s="89">
        <v>276848</v>
      </c>
      <c r="H7" s="128">
        <v>98.099999999999966</v>
      </c>
      <c r="I7" s="121">
        <v>70.399999999999949</v>
      </c>
    </row>
    <row r="8" spans="1:9" ht="15" customHeight="1">
      <c r="A8" s="77" t="s">
        <v>39</v>
      </c>
      <c r="B8" s="90">
        <v>1809</v>
      </c>
      <c r="C8" s="112">
        <v>287969</v>
      </c>
      <c r="D8" s="129">
        <v>99.1</v>
      </c>
      <c r="E8" s="129">
        <v>75.7</v>
      </c>
      <c r="F8" s="112">
        <v>1808</v>
      </c>
      <c r="G8" s="112">
        <v>278515</v>
      </c>
      <c r="H8" s="128">
        <v>99.1</v>
      </c>
      <c r="I8" s="121">
        <v>73.3</v>
      </c>
    </row>
    <row r="9" spans="1:9" ht="15" customHeight="1">
      <c r="A9" s="77" t="s">
        <v>173</v>
      </c>
      <c r="B9" s="91">
        <v>1059</v>
      </c>
      <c r="C9" s="112">
        <v>86752</v>
      </c>
      <c r="D9" s="129">
        <v>99.3</v>
      </c>
      <c r="E9" s="129">
        <v>50.4</v>
      </c>
      <c r="F9" s="112">
        <v>1057</v>
      </c>
      <c r="G9" s="112">
        <v>88158</v>
      </c>
      <c r="H9" s="128">
        <v>99</v>
      </c>
      <c r="I9" s="121">
        <v>51.3</v>
      </c>
    </row>
    <row r="10" spans="1:9" s="74" customFormat="1" ht="15" customHeight="1">
      <c r="A10" s="77" t="s">
        <v>217</v>
      </c>
      <c r="B10" s="91">
        <v>881</v>
      </c>
      <c r="C10" s="112">
        <v>70265</v>
      </c>
      <c r="D10" s="129">
        <v>97.6</v>
      </c>
      <c r="E10" s="129">
        <v>52</v>
      </c>
      <c r="F10" s="112">
        <v>880</v>
      </c>
      <c r="G10" s="112">
        <v>67636</v>
      </c>
      <c r="H10" s="128">
        <v>97.6</v>
      </c>
      <c r="I10" s="121">
        <v>50.1</v>
      </c>
    </row>
    <row r="11" spans="1:9" ht="15" customHeight="1">
      <c r="A11" s="79" t="s">
        <v>335</v>
      </c>
      <c r="B11" s="92">
        <v>1680</v>
      </c>
      <c r="C11" s="113">
        <v>171027</v>
      </c>
      <c r="D11" s="130">
        <v>98.5</v>
      </c>
      <c r="E11" s="130">
        <v>55.5</v>
      </c>
      <c r="F11" s="113">
        <v>1679</v>
      </c>
      <c r="G11" s="113">
        <v>165434</v>
      </c>
      <c r="H11" s="151">
        <v>98.4</v>
      </c>
      <c r="I11" s="122">
        <v>53.7</v>
      </c>
    </row>
    <row r="12" spans="1:9" ht="15" customHeight="1">
      <c r="A12" s="80" t="s">
        <v>102</v>
      </c>
      <c r="B12" s="93">
        <v>140</v>
      </c>
      <c r="C12" s="89">
        <v>5780</v>
      </c>
      <c r="D12" s="131">
        <v>93.3</v>
      </c>
      <c r="E12" s="131">
        <v>22.2</v>
      </c>
      <c r="F12" s="89">
        <v>141</v>
      </c>
      <c r="G12" s="89">
        <v>8823</v>
      </c>
      <c r="H12" s="128">
        <v>92.8</v>
      </c>
      <c r="I12" s="121">
        <v>33.6</v>
      </c>
    </row>
    <row r="13" spans="1:9" ht="15" customHeight="1">
      <c r="A13" s="80" t="s">
        <v>104</v>
      </c>
      <c r="B13" s="93">
        <v>86</v>
      </c>
      <c r="C13" s="114">
        <v>3594</v>
      </c>
      <c r="D13" s="131">
        <v>96.6</v>
      </c>
      <c r="E13" s="131">
        <v>24.1</v>
      </c>
      <c r="F13" s="89">
        <v>86</v>
      </c>
      <c r="G13" s="89">
        <v>3486</v>
      </c>
      <c r="H13" s="128">
        <v>96.6</v>
      </c>
      <c r="I13" s="121">
        <v>23.4</v>
      </c>
    </row>
    <row r="14" spans="1:9" ht="15" customHeight="1">
      <c r="A14" s="80" t="s">
        <v>107</v>
      </c>
      <c r="B14" s="94">
        <v>136</v>
      </c>
      <c r="C14" s="89">
        <v>13410</v>
      </c>
      <c r="D14" s="128">
        <v>100</v>
      </c>
      <c r="E14" s="128">
        <v>53.7</v>
      </c>
      <c r="F14" s="89">
        <v>135</v>
      </c>
      <c r="G14" s="89">
        <v>14062</v>
      </c>
      <c r="H14" s="128">
        <v>100</v>
      </c>
      <c r="I14" s="121">
        <v>56.7</v>
      </c>
    </row>
    <row r="15" spans="1:9" ht="15" customHeight="1">
      <c r="A15" s="80" t="s">
        <v>108</v>
      </c>
      <c r="B15" s="94">
        <v>127</v>
      </c>
      <c r="C15" s="89">
        <v>15912</v>
      </c>
      <c r="D15" s="128">
        <v>100</v>
      </c>
      <c r="E15" s="128">
        <v>75.2</v>
      </c>
      <c r="F15" s="89">
        <v>127</v>
      </c>
      <c r="G15" s="89">
        <v>14056</v>
      </c>
      <c r="H15" s="128">
        <v>100</v>
      </c>
      <c r="I15" s="121">
        <v>66.5</v>
      </c>
    </row>
    <row r="16" spans="1:9" ht="15" customHeight="1">
      <c r="A16" s="80" t="s">
        <v>45</v>
      </c>
      <c r="B16" s="94">
        <v>134</v>
      </c>
      <c r="C16" s="89">
        <v>13398</v>
      </c>
      <c r="D16" s="128">
        <v>100</v>
      </c>
      <c r="E16" s="128">
        <v>58.2</v>
      </c>
      <c r="F16" s="89">
        <v>135</v>
      </c>
      <c r="G16" s="89">
        <v>14213</v>
      </c>
      <c r="H16" s="128">
        <v>100</v>
      </c>
      <c r="I16" s="121">
        <v>61.3</v>
      </c>
    </row>
    <row r="17" spans="1:35" ht="15" customHeight="1">
      <c r="A17" s="80" t="s">
        <v>109</v>
      </c>
      <c r="B17" s="94">
        <v>149</v>
      </c>
      <c r="C17" s="89">
        <v>12972</v>
      </c>
      <c r="D17" s="128">
        <v>99.3</v>
      </c>
      <c r="E17" s="128">
        <v>48.6</v>
      </c>
      <c r="F17" s="89">
        <v>148</v>
      </c>
      <c r="G17" s="89">
        <v>12103</v>
      </c>
      <c r="H17" s="128">
        <v>99.3</v>
      </c>
      <c r="I17" s="121">
        <v>45.7</v>
      </c>
    </row>
    <row r="18" spans="1:35" ht="15" customHeight="1">
      <c r="A18" s="80" t="s">
        <v>110</v>
      </c>
      <c r="B18" s="94">
        <v>153</v>
      </c>
      <c r="C18" s="89">
        <v>16327</v>
      </c>
      <c r="D18" s="128">
        <v>98.7</v>
      </c>
      <c r="E18" s="128">
        <v>58.9</v>
      </c>
      <c r="F18" s="89">
        <v>153</v>
      </c>
      <c r="G18" s="89">
        <v>14698</v>
      </c>
      <c r="H18" s="128">
        <v>98.7</v>
      </c>
      <c r="I18" s="121">
        <v>53</v>
      </c>
    </row>
    <row r="19" spans="1:35" ht="15" customHeight="1">
      <c r="A19" s="80" t="s">
        <v>113</v>
      </c>
      <c r="B19" s="94">
        <v>150</v>
      </c>
      <c r="C19" s="89">
        <v>18017</v>
      </c>
      <c r="D19" s="128">
        <v>96.8</v>
      </c>
      <c r="E19" s="128">
        <v>62.7</v>
      </c>
      <c r="F19" s="89">
        <v>150</v>
      </c>
      <c r="G19" s="89">
        <v>17076</v>
      </c>
      <c r="H19" s="128">
        <v>96.8</v>
      </c>
      <c r="I19" s="121">
        <v>59.4</v>
      </c>
    </row>
    <row r="20" spans="1:35" ht="15" customHeight="1">
      <c r="A20" s="80" t="s">
        <v>93</v>
      </c>
      <c r="B20" s="94">
        <v>149</v>
      </c>
      <c r="C20" s="89">
        <v>15396</v>
      </c>
      <c r="D20" s="128">
        <v>99.3</v>
      </c>
      <c r="E20" s="128">
        <v>53.7</v>
      </c>
      <c r="F20" s="89">
        <v>149</v>
      </c>
      <c r="G20" s="89">
        <v>14660</v>
      </c>
      <c r="H20" s="128">
        <v>99.3</v>
      </c>
      <c r="I20" s="121">
        <v>51.1</v>
      </c>
    </row>
    <row r="21" spans="1:35" ht="15" customHeight="1">
      <c r="A21" s="80" t="s">
        <v>114</v>
      </c>
      <c r="B21" s="94">
        <v>154</v>
      </c>
      <c r="C21" s="89">
        <v>18184</v>
      </c>
      <c r="D21" s="128">
        <v>99.4</v>
      </c>
      <c r="E21" s="128">
        <v>64.599999999999994</v>
      </c>
      <c r="F21" s="89">
        <v>154</v>
      </c>
      <c r="G21" s="89">
        <v>17222</v>
      </c>
      <c r="H21" s="128">
        <v>99.4</v>
      </c>
      <c r="I21" s="121">
        <v>61.2</v>
      </c>
    </row>
    <row r="22" spans="1:35" ht="15" customHeight="1">
      <c r="A22" s="80" t="s">
        <v>84</v>
      </c>
      <c r="B22" s="94">
        <v>149</v>
      </c>
      <c r="C22" s="89">
        <v>19787</v>
      </c>
      <c r="D22" s="128">
        <v>99.3</v>
      </c>
      <c r="E22" s="128">
        <v>67.599999999999994</v>
      </c>
      <c r="F22" s="89">
        <v>149</v>
      </c>
      <c r="G22" s="89">
        <v>19682</v>
      </c>
      <c r="H22" s="128">
        <v>99.3</v>
      </c>
      <c r="I22" s="121">
        <v>67.2</v>
      </c>
    </row>
    <row r="23" spans="1:35" ht="15" customHeight="1">
      <c r="A23" s="81" t="s">
        <v>96</v>
      </c>
      <c r="B23" s="95">
        <v>153</v>
      </c>
      <c r="C23" s="115">
        <v>18250</v>
      </c>
      <c r="D23" s="132">
        <v>98.7</v>
      </c>
      <c r="E23" s="132">
        <v>63.2</v>
      </c>
      <c r="F23" s="149">
        <v>152</v>
      </c>
      <c r="G23" s="149">
        <v>15353</v>
      </c>
      <c r="H23" s="152">
        <v>98.1</v>
      </c>
      <c r="I23" s="123">
        <v>53.4</v>
      </c>
    </row>
    <row r="24" spans="1:35" ht="15" customHeight="1">
      <c r="A24" s="82" t="s">
        <v>287</v>
      </c>
      <c r="C24" s="89"/>
      <c r="D24" s="128"/>
      <c r="E24" s="128"/>
      <c r="F24" s="89"/>
      <c r="G24" s="89"/>
      <c r="H24" s="128"/>
      <c r="I24" s="128"/>
    </row>
    <row r="25" spans="1:35" ht="15" customHeight="1">
      <c r="A25" s="83" t="s">
        <v>9</v>
      </c>
      <c r="C25" s="89"/>
      <c r="D25" s="128"/>
      <c r="E25" s="128"/>
      <c r="F25" s="89"/>
      <c r="G25" s="89"/>
      <c r="H25" s="128"/>
      <c r="I25" s="128"/>
    </row>
    <row r="26" spans="1:35" ht="15" customHeight="1">
      <c r="A26" s="83"/>
      <c r="C26" s="89"/>
      <c r="D26" s="128"/>
      <c r="E26" s="128"/>
      <c r="F26" s="89"/>
      <c r="G26" s="89"/>
      <c r="H26" s="128"/>
      <c r="I26" s="128"/>
    </row>
    <row r="27" spans="1:35" ht="15" customHeight="1">
      <c r="C27" s="116"/>
      <c r="D27" s="133"/>
      <c r="E27" s="133"/>
      <c r="F27" s="116"/>
      <c r="G27" s="116"/>
      <c r="H27" s="133"/>
      <c r="I27" s="133"/>
    </row>
    <row r="28" spans="1:35" ht="15" customHeight="1">
      <c r="A28" s="72">
        <v>2</v>
      </c>
      <c r="B28" s="85"/>
      <c r="C28" s="85"/>
      <c r="D28" s="134"/>
      <c r="E28" s="134"/>
      <c r="F28" s="85"/>
      <c r="G28" s="85"/>
      <c r="H28" s="134"/>
      <c r="I28" s="134"/>
    </row>
    <row r="29" spans="1:35" ht="20.100000000000001" customHeight="1">
      <c r="A29" s="75" t="s">
        <v>266</v>
      </c>
      <c r="B29" s="86"/>
      <c r="C29" s="86"/>
      <c r="D29" s="125"/>
      <c r="E29" s="125"/>
      <c r="F29" s="86"/>
      <c r="G29" s="86"/>
      <c r="H29" s="125"/>
      <c r="I29" s="125"/>
    </row>
    <row r="30" spans="1:35" ht="15" customHeight="1">
      <c r="A30" s="682" t="s">
        <v>68</v>
      </c>
      <c r="B30" s="668" t="s">
        <v>75</v>
      </c>
      <c r="C30" s="669"/>
      <c r="D30" s="669"/>
      <c r="E30" s="669"/>
      <c r="F30" s="669"/>
      <c r="G30" s="669"/>
      <c r="H30" s="669"/>
      <c r="I30" s="670"/>
      <c r="J30" s="682" t="s">
        <v>68</v>
      </c>
      <c r="K30" s="671" t="s">
        <v>75</v>
      </c>
      <c r="L30" s="672"/>
      <c r="M30" s="672"/>
      <c r="N30" s="672"/>
      <c r="O30" s="672"/>
      <c r="P30" s="672"/>
      <c r="Q30" s="672"/>
      <c r="R30" s="672"/>
      <c r="S30" s="672"/>
      <c r="T30" s="672"/>
      <c r="U30" s="672"/>
      <c r="V30" s="673"/>
      <c r="W30" s="682" t="s">
        <v>68</v>
      </c>
      <c r="X30" s="671" t="s">
        <v>324</v>
      </c>
      <c r="Y30" s="672"/>
      <c r="Z30" s="672"/>
      <c r="AA30" s="672"/>
      <c r="AB30" s="672"/>
      <c r="AC30" s="672"/>
      <c r="AD30" s="672"/>
      <c r="AE30" s="672"/>
      <c r="AF30" s="672"/>
      <c r="AG30" s="672"/>
      <c r="AH30" s="672"/>
      <c r="AI30" s="673"/>
    </row>
    <row r="31" spans="1:35" ht="15" customHeight="1">
      <c r="A31" s="683"/>
      <c r="B31" s="668" t="s">
        <v>14</v>
      </c>
      <c r="C31" s="669"/>
      <c r="D31" s="669"/>
      <c r="E31" s="670"/>
      <c r="F31" s="668" t="s">
        <v>69</v>
      </c>
      <c r="G31" s="669"/>
      <c r="H31" s="669"/>
      <c r="I31" s="670"/>
      <c r="J31" s="683"/>
      <c r="K31" s="674" t="s">
        <v>14</v>
      </c>
      <c r="L31" s="674"/>
      <c r="M31" s="674"/>
      <c r="N31" s="674"/>
      <c r="O31" s="674"/>
      <c r="P31" s="674"/>
      <c r="Q31" s="668" t="s">
        <v>69</v>
      </c>
      <c r="R31" s="669"/>
      <c r="S31" s="669"/>
      <c r="T31" s="669"/>
      <c r="U31" s="669"/>
      <c r="V31" s="670"/>
      <c r="W31" s="683"/>
      <c r="X31" s="675" t="s">
        <v>14</v>
      </c>
      <c r="Y31" s="676"/>
      <c r="Z31" s="676"/>
      <c r="AA31" s="676"/>
      <c r="AB31" s="676"/>
      <c r="AC31" s="677"/>
      <c r="AD31" s="668" t="s">
        <v>69</v>
      </c>
      <c r="AE31" s="669"/>
      <c r="AF31" s="669"/>
      <c r="AG31" s="669"/>
      <c r="AH31" s="669"/>
      <c r="AI31" s="670"/>
    </row>
    <row r="32" spans="1:35" ht="15" customHeight="1">
      <c r="A32" s="683"/>
      <c r="B32" s="96" t="s">
        <v>85</v>
      </c>
      <c r="C32" s="96" t="s">
        <v>36</v>
      </c>
      <c r="D32" s="126" t="s">
        <v>87</v>
      </c>
      <c r="E32" s="126" t="s">
        <v>88</v>
      </c>
      <c r="F32" s="96" t="s">
        <v>85</v>
      </c>
      <c r="G32" s="96" t="s">
        <v>36</v>
      </c>
      <c r="H32" s="126" t="s">
        <v>87</v>
      </c>
      <c r="I32" s="126" t="s">
        <v>88</v>
      </c>
      <c r="J32" s="683"/>
      <c r="K32" s="76" t="s">
        <v>195</v>
      </c>
      <c r="L32" s="96" t="s">
        <v>85</v>
      </c>
      <c r="M32" s="96" t="s">
        <v>203</v>
      </c>
      <c r="N32" s="96" t="s">
        <v>36</v>
      </c>
      <c r="O32" s="126" t="s">
        <v>87</v>
      </c>
      <c r="P32" s="126" t="s">
        <v>88</v>
      </c>
      <c r="Q32" s="76" t="s">
        <v>195</v>
      </c>
      <c r="R32" s="96" t="s">
        <v>85</v>
      </c>
      <c r="S32" s="96" t="s">
        <v>203</v>
      </c>
      <c r="T32" s="96" t="s">
        <v>36</v>
      </c>
      <c r="U32" s="126" t="s">
        <v>87</v>
      </c>
      <c r="V32" s="126" t="s">
        <v>88</v>
      </c>
      <c r="W32" s="683"/>
      <c r="X32" s="76" t="s">
        <v>195</v>
      </c>
      <c r="Y32" s="96" t="s">
        <v>85</v>
      </c>
      <c r="Z32" s="96" t="s">
        <v>203</v>
      </c>
      <c r="AA32" s="96" t="s">
        <v>36</v>
      </c>
      <c r="AB32" s="126" t="s">
        <v>87</v>
      </c>
      <c r="AC32" s="126" t="s">
        <v>88</v>
      </c>
      <c r="AD32" s="76" t="s">
        <v>195</v>
      </c>
      <c r="AE32" s="96" t="s">
        <v>85</v>
      </c>
      <c r="AF32" s="96" t="s">
        <v>203</v>
      </c>
      <c r="AG32" s="96" t="s">
        <v>36</v>
      </c>
      <c r="AH32" s="126" t="s">
        <v>87</v>
      </c>
      <c r="AI32" s="126" t="s">
        <v>88</v>
      </c>
    </row>
    <row r="33" spans="1:35" ht="15" customHeight="1">
      <c r="A33" s="684"/>
      <c r="B33" s="97" t="s">
        <v>95</v>
      </c>
      <c r="C33" s="97" t="s">
        <v>97</v>
      </c>
      <c r="D33" s="127" t="s">
        <v>99</v>
      </c>
      <c r="E33" s="127" t="s">
        <v>99</v>
      </c>
      <c r="F33" s="97" t="s">
        <v>95</v>
      </c>
      <c r="G33" s="97" t="s">
        <v>97</v>
      </c>
      <c r="H33" s="127" t="s">
        <v>99</v>
      </c>
      <c r="I33" s="127" t="s">
        <v>99</v>
      </c>
      <c r="J33" s="684"/>
      <c r="K33" s="78" t="s">
        <v>322</v>
      </c>
      <c r="L33" s="97" t="s">
        <v>323</v>
      </c>
      <c r="M33" s="97" t="s">
        <v>121</v>
      </c>
      <c r="N33" s="97" t="s">
        <v>97</v>
      </c>
      <c r="O33" s="127" t="s">
        <v>99</v>
      </c>
      <c r="P33" s="127" t="s">
        <v>99</v>
      </c>
      <c r="Q33" s="78" t="s">
        <v>322</v>
      </c>
      <c r="R33" s="97" t="s">
        <v>323</v>
      </c>
      <c r="S33" s="97" t="s">
        <v>121</v>
      </c>
      <c r="T33" s="97" t="s">
        <v>97</v>
      </c>
      <c r="U33" s="127" t="s">
        <v>99</v>
      </c>
      <c r="V33" s="127" t="s">
        <v>99</v>
      </c>
      <c r="W33" s="684"/>
      <c r="X33" s="78" t="s">
        <v>322</v>
      </c>
      <c r="Y33" s="97" t="s">
        <v>323</v>
      </c>
      <c r="Z33" s="97" t="s">
        <v>121</v>
      </c>
      <c r="AA33" s="97" t="s">
        <v>97</v>
      </c>
      <c r="AB33" s="127" t="s">
        <v>99</v>
      </c>
      <c r="AC33" s="127" t="s">
        <v>99</v>
      </c>
      <c r="AD33" s="78" t="s">
        <v>322</v>
      </c>
      <c r="AE33" s="97" t="s">
        <v>323</v>
      </c>
      <c r="AF33" s="97" t="s">
        <v>121</v>
      </c>
      <c r="AG33" s="97" t="s">
        <v>97</v>
      </c>
      <c r="AH33" s="127" t="s">
        <v>99</v>
      </c>
      <c r="AI33" s="127" t="s">
        <v>99</v>
      </c>
    </row>
    <row r="34" spans="1:35" ht="15" customHeight="1">
      <c r="A34" s="77" t="s">
        <v>205</v>
      </c>
      <c r="B34" s="94">
        <v>1435</v>
      </c>
      <c r="C34" s="89">
        <v>165694</v>
      </c>
      <c r="D34" s="128">
        <v>98.299999999999983</v>
      </c>
      <c r="E34" s="128">
        <v>70</v>
      </c>
      <c r="F34" s="89">
        <v>1434</v>
      </c>
      <c r="G34" s="89">
        <v>166123</v>
      </c>
      <c r="H34" s="128">
        <v>98.199999999999989</v>
      </c>
      <c r="I34" s="121">
        <v>70.199999999999989</v>
      </c>
      <c r="J34" s="77" t="s">
        <v>54</v>
      </c>
      <c r="K34" s="157"/>
      <c r="L34" s="89">
        <v>1442</v>
      </c>
      <c r="M34" s="89"/>
      <c r="N34" s="89">
        <v>165347</v>
      </c>
      <c r="O34" s="128">
        <v>98.799999999999983</v>
      </c>
      <c r="P34" s="128">
        <v>69.5</v>
      </c>
      <c r="Q34" s="128"/>
      <c r="R34" s="89">
        <v>1441</v>
      </c>
      <c r="S34" s="89"/>
      <c r="T34" s="89">
        <v>166178</v>
      </c>
      <c r="U34" s="128">
        <v>98.699999999999989</v>
      </c>
      <c r="V34" s="121">
        <v>69.899999999999949</v>
      </c>
      <c r="W34" s="77" t="s">
        <v>54</v>
      </c>
      <c r="X34" s="157"/>
      <c r="Y34" s="165">
        <v>1442</v>
      </c>
      <c r="Z34" s="165"/>
      <c r="AA34" s="165">
        <v>165347</v>
      </c>
      <c r="AB34" s="166">
        <v>98.799999999999983</v>
      </c>
      <c r="AC34" s="166">
        <v>69.5</v>
      </c>
      <c r="AD34" s="128"/>
      <c r="AE34" s="89">
        <v>1441</v>
      </c>
      <c r="AF34" s="89"/>
      <c r="AG34" s="89">
        <v>166178</v>
      </c>
      <c r="AH34" s="128">
        <v>98.699999999999989</v>
      </c>
      <c r="AI34" s="167">
        <v>69.899999999999949</v>
      </c>
    </row>
    <row r="35" spans="1:35" ht="15" customHeight="1">
      <c r="A35" s="77" t="s">
        <v>39</v>
      </c>
      <c r="B35" s="94">
        <v>1448</v>
      </c>
      <c r="C35" s="89">
        <v>169948</v>
      </c>
      <c r="D35" s="128">
        <v>99.2</v>
      </c>
      <c r="E35" s="128">
        <v>71.2</v>
      </c>
      <c r="F35" s="89">
        <v>1447</v>
      </c>
      <c r="G35" s="89">
        <v>169505</v>
      </c>
      <c r="H35" s="128">
        <v>99.1</v>
      </c>
      <c r="I35" s="121">
        <v>71</v>
      </c>
      <c r="J35" s="77" t="s">
        <v>205</v>
      </c>
      <c r="K35" s="158"/>
      <c r="L35" s="89">
        <v>1435</v>
      </c>
      <c r="M35" s="89"/>
      <c r="N35" s="89">
        <v>165694</v>
      </c>
      <c r="O35" s="128">
        <v>98.299999999999983</v>
      </c>
      <c r="P35" s="128">
        <v>70</v>
      </c>
      <c r="Q35" s="128"/>
      <c r="R35" s="89">
        <v>1434</v>
      </c>
      <c r="S35" s="89"/>
      <c r="T35" s="89">
        <v>166123</v>
      </c>
      <c r="U35" s="128">
        <v>98.199999999999989</v>
      </c>
      <c r="V35" s="121">
        <v>70.199999999999989</v>
      </c>
      <c r="W35" s="77" t="s">
        <v>205</v>
      </c>
      <c r="X35" s="158"/>
      <c r="Y35" s="89">
        <v>1435</v>
      </c>
      <c r="Z35" s="89"/>
      <c r="AA35" s="89">
        <v>165694</v>
      </c>
      <c r="AB35" s="128">
        <v>98.299999999999983</v>
      </c>
      <c r="AC35" s="128">
        <v>70</v>
      </c>
      <c r="AD35" s="128"/>
      <c r="AE35" s="89">
        <v>1434</v>
      </c>
      <c r="AF35" s="89"/>
      <c r="AG35" s="89">
        <v>166123</v>
      </c>
      <c r="AH35" s="128">
        <v>98.199999999999989</v>
      </c>
      <c r="AI35" s="121">
        <v>70.199999999999989</v>
      </c>
    </row>
    <row r="36" spans="1:35" ht="15" customHeight="1">
      <c r="A36" s="77" t="s">
        <v>173</v>
      </c>
      <c r="B36" s="91">
        <v>734</v>
      </c>
      <c r="C36" s="112">
        <v>51147</v>
      </c>
      <c r="D36" s="129">
        <v>98.7</v>
      </c>
      <c r="E36" s="129">
        <v>43.9</v>
      </c>
      <c r="F36" s="112">
        <v>733</v>
      </c>
      <c r="G36" s="112">
        <v>51460</v>
      </c>
      <c r="H36" s="128">
        <v>98.5</v>
      </c>
      <c r="I36" s="121">
        <v>44.2</v>
      </c>
      <c r="J36" s="77" t="s">
        <v>39</v>
      </c>
      <c r="K36" s="158"/>
      <c r="L36" s="90">
        <v>1448</v>
      </c>
      <c r="M36" s="90"/>
      <c r="N36" s="112">
        <v>169948</v>
      </c>
      <c r="O36" s="129">
        <v>99.2</v>
      </c>
      <c r="P36" s="129">
        <v>71.2</v>
      </c>
      <c r="Q36" s="129"/>
      <c r="R36" s="112">
        <v>1447</v>
      </c>
      <c r="S36" s="112"/>
      <c r="T36" s="112">
        <v>169505</v>
      </c>
      <c r="U36" s="128">
        <v>99.1</v>
      </c>
      <c r="V36" s="121">
        <v>71</v>
      </c>
      <c r="W36" s="77" t="s">
        <v>39</v>
      </c>
      <c r="X36" s="158"/>
      <c r="Y36" s="90">
        <v>1448</v>
      </c>
      <c r="Z36" s="90"/>
      <c r="AA36" s="112">
        <v>169948</v>
      </c>
      <c r="AB36" s="129">
        <v>99.2</v>
      </c>
      <c r="AC36" s="129">
        <v>71.2</v>
      </c>
      <c r="AD36" s="129"/>
      <c r="AE36" s="112">
        <v>1447</v>
      </c>
      <c r="AF36" s="112"/>
      <c r="AG36" s="112">
        <v>169505</v>
      </c>
      <c r="AH36" s="128">
        <v>99.1</v>
      </c>
      <c r="AI36" s="121">
        <v>71</v>
      </c>
    </row>
    <row r="37" spans="1:35" ht="15" customHeight="1">
      <c r="A37" s="77" t="s">
        <v>217</v>
      </c>
      <c r="B37" s="91">
        <v>644</v>
      </c>
      <c r="C37" s="112">
        <v>43115</v>
      </c>
      <c r="D37" s="129">
        <v>98.470948012232412</v>
      </c>
      <c r="E37" s="129">
        <v>46.02320641325349</v>
      </c>
      <c r="F37" s="112">
        <v>644</v>
      </c>
      <c r="G37" s="112">
        <v>41187</v>
      </c>
      <c r="H37" s="128">
        <v>98.470948012232412</v>
      </c>
      <c r="I37" s="121">
        <v>44.006966407385242</v>
      </c>
      <c r="J37" s="77" t="s">
        <v>173</v>
      </c>
      <c r="K37" s="158"/>
      <c r="L37" s="90">
        <v>734</v>
      </c>
      <c r="M37" s="90"/>
      <c r="N37" s="112">
        <v>51147</v>
      </c>
      <c r="O37" s="129">
        <v>98.7</v>
      </c>
      <c r="P37" s="129">
        <v>43.9</v>
      </c>
      <c r="Q37" s="129"/>
      <c r="R37" s="112">
        <v>733</v>
      </c>
      <c r="S37" s="112"/>
      <c r="T37" s="112">
        <v>51460</v>
      </c>
      <c r="U37" s="128">
        <v>98.5</v>
      </c>
      <c r="V37" s="121">
        <v>44.2</v>
      </c>
      <c r="W37" s="77" t="s">
        <v>173</v>
      </c>
      <c r="X37" s="158"/>
      <c r="Y37" s="90">
        <v>734</v>
      </c>
      <c r="Z37" s="90"/>
      <c r="AA37" s="112">
        <v>51147</v>
      </c>
      <c r="AB37" s="129">
        <v>98.7</v>
      </c>
      <c r="AC37" s="129">
        <v>43.9</v>
      </c>
      <c r="AD37" s="129"/>
      <c r="AE37" s="112">
        <v>733</v>
      </c>
      <c r="AF37" s="112"/>
      <c r="AG37" s="112">
        <v>51460</v>
      </c>
      <c r="AH37" s="128">
        <v>98.5</v>
      </c>
      <c r="AI37" s="121">
        <v>44.2</v>
      </c>
    </row>
    <row r="38" spans="1:35" ht="15" customHeight="1">
      <c r="A38" s="79" t="s">
        <v>335</v>
      </c>
      <c r="B38" s="92">
        <v>1266</v>
      </c>
      <c r="C38" s="113">
        <v>97471</v>
      </c>
      <c r="D38" s="130">
        <v>98.983580922595777</v>
      </c>
      <c r="E38" s="130">
        <v>47.757661873147313</v>
      </c>
      <c r="F38" s="113">
        <v>1265</v>
      </c>
      <c r="G38" s="113">
        <v>98488</v>
      </c>
      <c r="H38" s="151">
        <v>98.905394839718525</v>
      </c>
      <c r="I38" s="122">
        <v>48.295003187368209</v>
      </c>
      <c r="J38" s="79" t="s">
        <v>217</v>
      </c>
      <c r="K38" s="159">
        <f>SUM(K39:K50)</f>
        <v>494</v>
      </c>
      <c r="L38" s="159">
        <f>SUM(L39:L50)</f>
        <v>485</v>
      </c>
      <c r="M38" s="113">
        <f>SUM(M39:M50)</f>
        <v>78576</v>
      </c>
      <c r="N38" s="113">
        <f>SUM(N39:N50)</f>
        <v>33154</v>
      </c>
      <c r="O38" s="130">
        <f>L38/K38*100</f>
        <v>98.178137651821856</v>
      </c>
      <c r="P38" s="130">
        <f>N38/M38*100</f>
        <v>42.193545102830385</v>
      </c>
      <c r="Q38" s="113">
        <f>SUM(Q39:Q50)</f>
        <v>493</v>
      </c>
      <c r="R38" s="113">
        <f>SUM(R39:R50)</f>
        <v>484</v>
      </c>
      <c r="S38" s="113">
        <f>SUM(S39:S50)</f>
        <v>78411</v>
      </c>
      <c r="T38" s="113">
        <f>SUM(T39:T50)</f>
        <v>32397</v>
      </c>
      <c r="U38" s="130">
        <f>R38/Q38*100</f>
        <v>98.174442190669382</v>
      </c>
      <c r="V38" s="130">
        <f>T38/S38*100</f>
        <v>41.316907066610554</v>
      </c>
      <c r="W38" s="79" t="s">
        <v>217</v>
      </c>
      <c r="X38" s="162">
        <f>SUM(X39:X50)</f>
        <v>160</v>
      </c>
      <c r="Y38" s="159">
        <f>SUM(Y39:Y50)</f>
        <v>159</v>
      </c>
      <c r="Z38" s="113">
        <f>SUM(Z39:Z50)</f>
        <v>15105</v>
      </c>
      <c r="AA38" s="113">
        <f>SUM(AA39:AA50)</f>
        <v>9961</v>
      </c>
      <c r="AB38" s="130">
        <f>Y38/X38*100</f>
        <v>99.375</v>
      </c>
      <c r="AC38" s="130">
        <f>AA38/Z38*100</f>
        <v>65.945051307514063</v>
      </c>
      <c r="AD38" s="159">
        <f>SUM(AD39:AD50)</f>
        <v>161</v>
      </c>
      <c r="AE38" s="113">
        <f>SUM(AE39:AE50)</f>
        <v>160</v>
      </c>
      <c r="AF38" s="113">
        <f>SUM(AF39:AF50)</f>
        <v>15181</v>
      </c>
      <c r="AG38" s="113">
        <f>SUM(AG39:AG50)</f>
        <v>8790</v>
      </c>
      <c r="AH38" s="130">
        <f>AE38/AD38*100</f>
        <v>99.378881987577643</v>
      </c>
      <c r="AI38" s="168">
        <f>AG38/AF38*100</f>
        <v>57.901324023450364</v>
      </c>
    </row>
    <row r="39" spans="1:35" ht="15" customHeight="1">
      <c r="A39" s="80" t="s">
        <v>102</v>
      </c>
      <c r="B39" s="93">
        <v>94</v>
      </c>
      <c r="C39" s="89">
        <v>3446</v>
      </c>
      <c r="D39" s="131">
        <v>94.949494949494948</v>
      </c>
      <c r="E39" s="131">
        <v>22.492004438352588</v>
      </c>
      <c r="F39" s="89">
        <v>94</v>
      </c>
      <c r="G39" s="89">
        <v>5506</v>
      </c>
      <c r="H39" s="128">
        <v>94.949494949494948</v>
      </c>
      <c r="I39" s="121">
        <v>35.93760198420469</v>
      </c>
      <c r="J39" s="80" t="s">
        <v>102</v>
      </c>
      <c r="K39" s="160">
        <v>29</v>
      </c>
      <c r="L39" s="114">
        <v>23</v>
      </c>
      <c r="M39" s="114">
        <v>3732</v>
      </c>
      <c r="N39" s="89">
        <v>742</v>
      </c>
      <c r="O39" s="131">
        <v>79.3</v>
      </c>
      <c r="P39" s="131">
        <v>19.899999999999999</v>
      </c>
      <c r="Q39" s="114">
        <v>29</v>
      </c>
      <c r="R39" s="89">
        <v>23</v>
      </c>
      <c r="S39" s="89">
        <v>3732</v>
      </c>
      <c r="T39" s="89">
        <v>993</v>
      </c>
      <c r="U39" s="128">
        <v>79.3</v>
      </c>
      <c r="V39" s="121">
        <v>26.6</v>
      </c>
      <c r="W39" s="80" t="s">
        <v>102</v>
      </c>
      <c r="X39" s="163">
        <v>4</v>
      </c>
      <c r="Y39" s="114">
        <v>4</v>
      </c>
      <c r="Z39" s="114">
        <v>380</v>
      </c>
      <c r="AA39" s="89">
        <v>113</v>
      </c>
      <c r="AB39" s="131">
        <v>100</v>
      </c>
      <c r="AC39" s="131">
        <v>29.7</v>
      </c>
      <c r="AD39" s="114">
        <v>4</v>
      </c>
      <c r="AE39" s="89">
        <v>4</v>
      </c>
      <c r="AF39" s="89">
        <v>380</v>
      </c>
      <c r="AG39" s="89">
        <v>139</v>
      </c>
      <c r="AH39" s="128">
        <v>100</v>
      </c>
      <c r="AI39" s="121">
        <v>36.6</v>
      </c>
    </row>
    <row r="40" spans="1:35" ht="15" customHeight="1">
      <c r="A40" s="80" t="s">
        <v>104</v>
      </c>
      <c r="B40" s="93">
        <v>55</v>
      </c>
      <c r="C40" s="89">
        <v>1767</v>
      </c>
      <c r="D40" s="131">
        <v>96.491228070175438</v>
      </c>
      <c r="E40" s="131">
        <v>27.336014851485146</v>
      </c>
      <c r="F40" s="89">
        <v>55</v>
      </c>
      <c r="G40" s="89">
        <v>1818</v>
      </c>
      <c r="H40" s="128">
        <v>96.491228070175438</v>
      </c>
      <c r="I40" s="121">
        <v>28.125</v>
      </c>
      <c r="J40" s="80" t="s">
        <v>104</v>
      </c>
      <c r="K40" s="160">
        <v>1</v>
      </c>
      <c r="L40" s="114">
        <v>1</v>
      </c>
      <c r="M40" s="114">
        <v>165</v>
      </c>
      <c r="N40" s="114">
        <v>55</v>
      </c>
      <c r="O40" s="131">
        <v>100</v>
      </c>
      <c r="P40" s="131">
        <v>33.299999999999997</v>
      </c>
      <c r="Q40" s="114">
        <v>1</v>
      </c>
      <c r="R40" s="89">
        <v>1</v>
      </c>
      <c r="S40" s="89">
        <v>165</v>
      </c>
      <c r="T40" s="89">
        <v>42</v>
      </c>
      <c r="U40" s="128">
        <v>100</v>
      </c>
      <c r="V40" s="121">
        <v>25.5</v>
      </c>
      <c r="W40" s="80" t="s">
        <v>104</v>
      </c>
      <c r="X40" s="163">
        <v>5</v>
      </c>
      <c r="Y40" s="114">
        <v>5</v>
      </c>
      <c r="Z40" s="114">
        <v>475</v>
      </c>
      <c r="AA40" s="114">
        <v>157</v>
      </c>
      <c r="AB40" s="131">
        <v>100</v>
      </c>
      <c r="AC40" s="131">
        <v>33.1</v>
      </c>
      <c r="AD40" s="114">
        <v>5</v>
      </c>
      <c r="AE40" s="89">
        <v>5</v>
      </c>
      <c r="AF40" s="89">
        <v>475</v>
      </c>
      <c r="AG40" s="89">
        <v>159</v>
      </c>
      <c r="AH40" s="128">
        <v>100</v>
      </c>
      <c r="AI40" s="121">
        <v>33.5</v>
      </c>
    </row>
    <row r="41" spans="1:35" ht="15" customHeight="1">
      <c r="A41" s="80" t="s">
        <v>107</v>
      </c>
      <c r="B41" s="93">
        <v>70</v>
      </c>
      <c r="C41" s="89">
        <v>6070</v>
      </c>
      <c r="D41" s="128">
        <v>100</v>
      </c>
      <c r="E41" s="128">
        <v>59.190638712823016</v>
      </c>
      <c r="F41" s="89">
        <v>70</v>
      </c>
      <c r="G41" s="89">
        <v>6245</v>
      </c>
      <c r="H41" s="128">
        <v>100</v>
      </c>
      <c r="I41" s="121">
        <v>60.897123354461236</v>
      </c>
      <c r="J41" s="80" t="s">
        <v>107</v>
      </c>
      <c r="K41" s="160">
        <v>15</v>
      </c>
      <c r="L41" s="89">
        <v>15</v>
      </c>
      <c r="M41" s="89">
        <v>2475</v>
      </c>
      <c r="N41" s="89">
        <v>1322</v>
      </c>
      <c r="O41" s="128">
        <v>100</v>
      </c>
      <c r="P41" s="128">
        <v>53.4</v>
      </c>
      <c r="Q41" s="89">
        <v>15</v>
      </c>
      <c r="R41" s="89">
        <v>15</v>
      </c>
      <c r="S41" s="89">
        <v>2475</v>
      </c>
      <c r="T41" s="89">
        <v>1348</v>
      </c>
      <c r="U41" s="128">
        <v>100</v>
      </c>
      <c r="V41" s="121">
        <v>54.5</v>
      </c>
      <c r="W41" s="80" t="s">
        <v>107</v>
      </c>
      <c r="X41" s="163">
        <v>8</v>
      </c>
      <c r="Y41" s="89">
        <v>8</v>
      </c>
      <c r="Z41" s="89">
        <v>760</v>
      </c>
      <c r="AA41" s="89">
        <v>465</v>
      </c>
      <c r="AB41" s="131">
        <v>100</v>
      </c>
      <c r="AC41" s="128">
        <v>61.2</v>
      </c>
      <c r="AD41" s="89">
        <v>8</v>
      </c>
      <c r="AE41" s="89">
        <v>8</v>
      </c>
      <c r="AF41" s="89">
        <v>760</v>
      </c>
      <c r="AG41" s="89">
        <v>480</v>
      </c>
      <c r="AH41" s="128">
        <v>100</v>
      </c>
      <c r="AI41" s="121">
        <v>63.2</v>
      </c>
    </row>
    <row r="42" spans="1:35" ht="15" customHeight="1">
      <c r="A42" s="80" t="s">
        <v>108</v>
      </c>
      <c r="B42" s="93">
        <v>77</v>
      </c>
      <c r="C42" s="89">
        <v>8283</v>
      </c>
      <c r="D42" s="128">
        <v>100</v>
      </c>
      <c r="E42" s="128">
        <v>65.519696250593256</v>
      </c>
      <c r="F42" s="89">
        <v>76</v>
      </c>
      <c r="G42" s="89">
        <v>7204</v>
      </c>
      <c r="H42" s="128">
        <v>98.701298701298697</v>
      </c>
      <c r="I42" s="121">
        <v>57.738238358579785</v>
      </c>
      <c r="J42" s="80" t="s">
        <v>108</v>
      </c>
      <c r="K42" s="160">
        <v>41</v>
      </c>
      <c r="L42" s="89">
        <v>41</v>
      </c>
      <c r="M42" s="89">
        <v>6702</v>
      </c>
      <c r="N42" s="89">
        <v>2722</v>
      </c>
      <c r="O42" s="128">
        <v>100</v>
      </c>
      <c r="P42" s="128">
        <v>40.6</v>
      </c>
      <c r="Q42" s="89">
        <v>40</v>
      </c>
      <c r="R42" s="89">
        <v>40</v>
      </c>
      <c r="S42" s="89">
        <v>6537</v>
      </c>
      <c r="T42" s="89">
        <v>2177</v>
      </c>
      <c r="U42" s="128">
        <v>100</v>
      </c>
      <c r="V42" s="121">
        <v>33.299999999999997</v>
      </c>
      <c r="W42" s="80" t="s">
        <v>108</v>
      </c>
      <c r="X42" s="163">
        <v>4</v>
      </c>
      <c r="Y42" s="89">
        <v>4</v>
      </c>
      <c r="Z42" s="89">
        <v>380</v>
      </c>
      <c r="AA42" s="89">
        <v>174</v>
      </c>
      <c r="AB42" s="131">
        <v>100</v>
      </c>
      <c r="AC42" s="128">
        <v>45.8</v>
      </c>
      <c r="AD42" s="89">
        <v>5</v>
      </c>
      <c r="AE42" s="89">
        <v>5</v>
      </c>
      <c r="AF42" s="89">
        <v>456</v>
      </c>
      <c r="AG42" s="89">
        <v>246</v>
      </c>
      <c r="AH42" s="128">
        <v>100</v>
      </c>
      <c r="AI42" s="121">
        <v>53.9</v>
      </c>
    </row>
    <row r="43" spans="1:35" ht="15" customHeight="1">
      <c r="A43" s="80" t="s">
        <v>45</v>
      </c>
      <c r="B43" s="93">
        <v>119</v>
      </c>
      <c r="C43" s="89">
        <v>8416</v>
      </c>
      <c r="D43" s="128">
        <v>100</v>
      </c>
      <c r="E43" s="128">
        <v>43.046391488926403</v>
      </c>
      <c r="F43" s="89">
        <v>119</v>
      </c>
      <c r="G43" s="89">
        <v>9007</v>
      </c>
      <c r="H43" s="128">
        <v>100</v>
      </c>
      <c r="I43" s="121">
        <v>46.069254769577007</v>
      </c>
      <c r="J43" s="80" t="s">
        <v>45</v>
      </c>
      <c r="K43" s="160">
        <v>50</v>
      </c>
      <c r="L43" s="89">
        <v>50</v>
      </c>
      <c r="M43" s="89">
        <v>8229</v>
      </c>
      <c r="N43" s="89">
        <v>2235</v>
      </c>
      <c r="O43" s="128">
        <v>100</v>
      </c>
      <c r="P43" s="128">
        <v>27.2</v>
      </c>
      <c r="Q43" s="89">
        <v>50</v>
      </c>
      <c r="R43" s="89">
        <v>50</v>
      </c>
      <c r="S43" s="89">
        <v>8229</v>
      </c>
      <c r="T43" s="89">
        <v>2371</v>
      </c>
      <c r="U43" s="128">
        <v>100</v>
      </c>
      <c r="V43" s="121">
        <v>28.8</v>
      </c>
      <c r="W43" s="80" t="s">
        <v>45</v>
      </c>
      <c r="X43" s="163">
        <v>10</v>
      </c>
      <c r="Y43" s="89">
        <v>10</v>
      </c>
      <c r="Z43" s="89">
        <v>950</v>
      </c>
      <c r="AA43" s="89">
        <v>461</v>
      </c>
      <c r="AB43" s="131">
        <v>100</v>
      </c>
      <c r="AC43" s="128">
        <v>48.5</v>
      </c>
      <c r="AD43" s="89">
        <v>10</v>
      </c>
      <c r="AE43" s="89">
        <v>10</v>
      </c>
      <c r="AF43" s="89">
        <v>950</v>
      </c>
      <c r="AG43" s="89">
        <v>426</v>
      </c>
      <c r="AH43" s="128">
        <v>100</v>
      </c>
      <c r="AI43" s="121">
        <v>44.8</v>
      </c>
    </row>
    <row r="44" spans="1:35" ht="15" customHeight="1">
      <c r="A44" s="80" t="s">
        <v>109</v>
      </c>
      <c r="B44" s="93">
        <v>120</v>
      </c>
      <c r="C44" s="89">
        <v>7802</v>
      </c>
      <c r="D44" s="128">
        <v>100</v>
      </c>
      <c r="E44" s="128">
        <v>39.445876940189088</v>
      </c>
      <c r="F44" s="89">
        <v>120</v>
      </c>
      <c r="G44" s="89">
        <v>7808</v>
      </c>
      <c r="H44" s="128">
        <v>100</v>
      </c>
      <c r="I44" s="121">
        <v>39.476212144193333</v>
      </c>
      <c r="J44" s="80" t="s">
        <v>109</v>
      </c>
      <c r="K44" s="160">
        <v>18</v>
      </c>
      <c r="L44" s="89">
        <v>18</v>
      </c>
      <c r="M44" s="89">
        <v>2949</v>
      </c>
      <c r="N44" s="89">
        <v>1047</v>
      </c>
      <c r="O44" s="128">
        <v>100</v>
      </c>
      <c r="P44" s="128">
        <v>35.5</v>
      </c>
      <c r="Q44" s="89">
        <v>18</v>
      </c>
      <c r="R44" s="89">
        <v>18</v>
      </c>
      <c r="S44" s="89">
        <v>2949</v>
      </c>
      <c r="T44" s="89">
        <v>1012</v>
      </c>
      <c r="U44" s="128">
        <v>100</v>
      </c>
      <c r="V44" s="121">
        <v>34.299999999999997</v>
      </c>
      <c r="W44" s="80" t="s">
        <v>109</v>
      </c>
      <c r="X44" s="163">
        <v>20</v>
      </c>
      <c r="Y44" s="89">
        <v>20</v>
      </c>
      <c r="Z44" s="89">
        <v>1900</v>
      </c>
      <c r="AA44" s="89">
        <v>1327</v>
      </c>
      <c r="AB44" s="131">
        <v>100</v>
      </c>
      <c r="AC44" s="128">
        <v>69.8</v>
      </c>
      <c r="AD44" s="89">
        <v>20</v>
      </c>
      <c r="AE44" s="89">
        <v>20</v>
      </c>
      <c r="AF44" s="89">
        <v>1900</v>
      </c>
      <c r="AG44" s="89">
        <v>1108</v>
      </c>
      <c r="AH44" s="128">
        <v>100</v>
      </c>
      <c r="AI44" s="121">
        <v>58.3</v>
      </c>
    </row>
    <row r="45" spans="1:35" ht="15" customHeight="1">
      <c r="A45" s="80" t="s">
        <v>110</v>
      </c>
      <c r="B45" s="93">
        <v>123</v>
      </c>
      <c r="C45" s="89">
        <v>9230</v>
      </c>
      <c r="D45" s="128">
        <v>99.193548387096769</v>
      </c>
      <c r="E45" s="128">
        <v>45.479182064547921</v>
      </c>
      <c r="F45" s="89">
        <v>123</v>
      </c>
      <c r="G45" s="89">
        <v>9184</v>
      </c>
      <c r="H45" s="128">
        <v>99.193548387096769</v>
      </c>
      <c r="I45" s="121">
        <v>45.252525252525253</v>
      </c>
      <c r="J45" s="80" t="s">
        <v>110</v>
      </c>
      <c r="K45" s="160">
        <v>42</v>
      </c>
      <c r="L45" s="89">
        <v>42</v>
      </c>
      <c r="M45" s="89">
        <v>6804</v>
      </c>
      <c r="N45" s="89">
        <v>3100</v>
      </c>
      <c r="O45" s="128">
        <v>100</v>
      </c>
      <c r="P45" s="128">
        <v>45.6</v>
      </c>
      <c r="Q45" s="89">
        <v>42</v>
      </c>
      <c r="R45" s="89">
        <v>42</v>
      </c>
      <c r="S45" s="89">
        <v>6804</v>
      </c>
      <c r="T45" s="89">
        <v>3338</v>
      </c>
      <c r="U45" s="128">
        <v>100</v>
      </c>
      <c r="V45" s="121">
        <v>49.1</v>
      </c>
      <c r="W45" s="80" t="s">
        <v>110</v>
      </c>
      <c r="X45" s="163">
        <v>22</v>
      </c>
      <c r="Y45" s="89">
        <v>22</v>
      </c>
      <c r="Z45" s="89">
        <v>2090</v>
      </c>
      <c r="AA45" s="89">
        <v>1537</v>
      </c>
      <c r="AB45" s="131">
        <v>100</v>
      </c>
      <c r="AC45" s="128">
        <v>73.5</v>
      </c>
      <c r="AD45" s="89">
        <v>22</v>
      </c>
      <c r="AE45" s="89">
        <v>22</v>
      </c>
      <c r="AF45" s="89">
        <v>2090</v>
      </c>
      <c r="AG45" s="89">
        <v>1357</v>
      </c>
      <c r="AH45" s="128">
        <v>100</v>
      </c>
      <c r="AI45" s="121">
        <v>64.900000000000006</v>
      </c>
    </row>
    <row r="46" spans="1:35" ht="15" customHeight="1">
      <c r="A46" s="80" t="s">
        <v>113</v>
      </c>
      <c r="B46" s="93">
        <v>124</v>
      </c>
      <c r="C46" s="89">
        <v>10881</v>
      </c>
      <c r="D46" s="128">
        <v>99.2</v>
      </c>
      <c r="E46" s="128">
        <v>53.346080305927345</v>
      </c>
      <c r="F46" s="89">
        <v>124</v>
      </c>
      <c r="G46" s="89">
        <v>11519</v>
      </c>
      <c r="H46" s="128">
        <v>99.2</v>
      </c>
      <c r="I46" s="121">
        <v>56.473991273226453</v>
      </c>
      <c r="J46" s="80" t="s">
        <v>113</v>
      </c>
      <c r="K46" s="160">
        <v>38</v>
      </c>
      <c r="L46" s="89">
        <v>38</v>
      </c>
      <c r="M46" s="89">
        <v>6165</v>
      </c>
      <c r="N46" s="89">
        <v>2262</v>
      </c>
      <c r="O46" s="128">
        <v>100</v>
      </c>
      <c r="P46" s="128">
        <v>36.700000000000003</v>
      </c>
      <c r="Q46" s="89">
        <v>38</v>
      </c>
      <c r="R46" s="89">
        <v>38</v>
      </c>
      <c r="S46" s="89">
        <v>6165</v>
      </c>
      <c r="T46" s="89">
        <v>2474</v>
      </c>
      <c r="U46" s="128">
        <v>100</v>
      </c>
      <c r="V46" s="121">
        <v>40.1</v>
      </c>
      <c r="W46" s="80" t="s">
        <v>113</v>
      </c>
      <c r="X46" s="163">
        <v>26</v>
      </c>
      <c r="Y46" s="89">
        <v>26</v>
      </c>
      <c r="Z46" s="89">
        <v>2470</v>
      </c>
      <c r="AA46" s="89">
        <v>1563</v>
      </c>
      <c r="AB46" s="131">
        <v>100</v>
      </c>
      <c r="AC46" s="128">
        <v>63.3</v>
      </c>
      <c r="AD46" s="89">
        <v>26</v>
      </c>
      <c r="AE46" s="89">
        <v>26</v>
      </c>
      <c r="AF46" s="89">
        <v>2470</v>
      </c>
      <c r="AG46" s="89">
        <v>1466</v>
      </c>
      <c r="AH46" s="128">
        <v>100</v>
      </c>
      <c r="AI46" s="121">
        <v>59.4</v>
      </c>
    </row>
    <row r="47" spans="1:35" ht="15" customHeight="1">
      <c r="A47" s="80" t="s">
        <v>93</v>
      </c>
      <c r="B47" s="93">
        <v>120</v>
      </c>
      <c r="C47" s="89">
        <v>8921</v>
      </c>
      <c r="D47" s="128">
        <v>100</v>
      </c>
      <c r="E47" s="128">
        <v>45.295760345265293</v>
      </c>
      <c r="F47" s="89">
        <v>120</v>
      </c>
      <c r="G47" s="89">
        <v>9168</v>
      </c>
      <c r="H47" s="128">
        <v>100</v>
      </c>
      <c r="I47" s="121">
        <v>46.54988575780655</v>
      </c>
      <c r="J47" s="80" t="s">
        <v>93</v>
      </c>
      <c r="K47" s="160">
        <v>38</v>
      </c>
      <c r="L47" s="89">
        <v>38</v>
      </c>
      <c r="M47" s="89">
        <v>5934</v>
      </c>
      <c r="N47" s="89">
        <v>2043</v>
      </c>
      <c r="O47" s="128">
        <v>100</v>
      </c>
      <c r="P47" s="128">
        <v>34.4</v>
      </c>
      <c r="Q47" s="89">
        <v>38</v>
      </c>
      <c r="R47" s="89">
        <v>38</v>
      </c>
      <c r="S47" s="89">
        <v>5934</v>
      </c>
      <c r="T47" s="89">
        <v>2360</v>
      </c>
      <c r="U47" s="128">
        <v>100</v>
      </c>
      <c r="V47" s="121">
        <v>39.799999999999997</v>
      </c>
      <c r="W47" s="80" t="s">
        <v>93</v>
      </c>
      <c r="X47" s="163">
        <v>25</v>
      </c>
      <c r="Y47" s="89">
        <v>25</v>
      </c>
      <c r="Z47" s="89">
        <v>2375</v>
      </c>
      <c r="AA47" s="89">
        <v>1449</v>
      </c>
      <c r="AB47" s="131">
        <v>100</v>
      </c>
      <c r="AC47" s="128">
        <v>61</v>
      </c>
      <c r="AD47" s="89">
        <v>25</v>
      </c>
      <c r="AE47" s="89">
        <v>25</v>
      </c>
      <c r="AF47" s="89">
        <v>2375</v>
      </c>
      <c r="AG47" s="89">
        <v>1151</v>
      </c>
      <c r="AH47" s="128">
        <v>100</v>
      </c>
      <c r="AI47" s="121">
        <v>48.5</v>
      </c>
    </row>
    <row r="48" spans="1:35" ht="15" customHeight="1">
      <c r="A48" s="80" t="s">
        <v>114</v>
      </c>
      <c r="B48" s="93">
        <v>123</v>
      </c>
      <c r="C48" s="89">
        <v>11110</v>
      </c>
      <c r="D48" s="128">
        <v>99.193548387096769</v>
      </c>
      <c r="E48" s="128">
        <v>55.392132422595608</v>
      </c>
      <c r="F48" s="89">
        <v>123</v>
      </c>
      <c r="G48" s="89">
        <v>11340</v>
      </c>
      <c r="H48" s="128">
        <v>99.193548387096769</v>
      </c>
      <c r="I48" s="121">
        <v>56.538864236924766</v>
      </c>
      <c r="J48" s="80" t="s">
        <v>114</v>
      </c>
      <c r="K48" s="160">
        <v>55</v>
      </c>
      <c r="L48" s="89">
        <v>54</v>
      </c>
      <c r="M48" s="89">
        <v>8805</v>
      </c>
      <c r="N48" s="89">
        <v>4654</v>
      </c>
      <c r="O48" s="128">
        <v>98.2</v>
      </c>
      <c r="P48" s="128">
        <v>52.9</v>
      </c>
      <c r="Q48" s="89">
        <v>55</v>
      </c>
      <c r="R48" s="89">
        <v>54</v>
      </c>
      <c r="S48" s="89">
        <v>8805</v>
      </c>
      <c r="T48" s="89">
        <v>4992</v>
      </c>
      <c r="U48" s="128">
        <v>98.2</v>
      </c>
      <c r="V48" s="121">
        <v>56.7</v>
      </c>
      <c r="W48" s="80" t="s">
        <v>114</v>
      </c>
      <c r="X48" s="163">
        <v>15</v>
      </c>
      <c r="Y48" s="89">
        <v>14</v>
      </c>
      <c r="Z48" s="89">
        <v>1330</v>
      </c>
      <c r="AA48" s="89">
        <v>1185</v>
      </c>
      <c r="AB48" s="131">
        <v>93.3</v>
      </c>
      <c r="AC48" s="128">
        <v>89.1</v>
      </c>
      <c r="AD48" s="89">
        <v>15</v>
      </c>
      <c r="AE48" s="89">
        <v>14</v>
      </c>
      <c r="AF48" s="89">
        <v>1330</v>
      </c>
      <c r="AG48" s="89">
        <v>931</v>
      </c>
      <c r="AH48" s="128">
        <v>93.3</v>
      </c>
      <c r="AI48" s="121">
        <v>70</v>
      </c>
    </row>
    <row r="49" spans="1:35" ht="15" customHeight="1">
      <c r="A49" s="80" t="s">
        <v>84</v>
      </c>
      <c r="B49" s="93">
        <v>120</v>
      </c>
      <c r="C49" s="89">
        <v>11209</v>
      </c>
      <c r="D49" s="128">
        <v>100</v>
      </c>
      <c r="E49" s="128">
        <v>56.912922061436909</v>
      </c>
      <c r="F49" s="89">
        <v>120</v>
      </c>
      <c r="G49" s="89">
        <v>11324</v>
      </c>
      <c r="H49" s="128">
        <v>100</v>
      </c>
      <c r="I49" s="121">
        <v>57.496826605737496</v>
      </c>
      <c r="J49" s="80" t="s">
        <v>84</v>
      </c>
      <c r="K49" s="160">
        <v>67</v>
      </c>
      <c r="L49" s="89">
        <v>67</v>
      </c>
      <c r="M49" s="89">
        <v>10593</v>
      </c>
      <c r="N49" s="89">
        <v>5589</v>
      </c>
      <c r="O49" s="128">
        <v>100</v>
      </c>
      <c r="P49" s="128">
        <v>52.8</v>
      </c>
      <c r="Q49" s="89">
        <v>67</v>
      </c>
      <c r="R49" s="89">
        <v>67</v>
      </c>
      <c r="S49" s="89">
        <v>10593</v>
      </c>
      <c r="T49" s="89">
        <v>5653</v>
      </c>
      <c r="U49" s="128">
        <v>100</v>
      </c>
      <c r="V49" s="121">
        <v>53.4</v>
      </c>
      <c r="W49" s="80" t="s">
        <v>84</v>
      </c>
      <c r="X49" s="163">
        <v>16</v>
      </c>
      <c r="Y49" s="89">
        <v>16</v>
      </c>
      <c r="Z49" s="89">
        <v>1520</v>
      </c>
      <c r="AA49" s="89">
        <v>1207</v>
      </c>
      <c r="AB49" s="131">
        <v>100</v>
      </c>
      <c r="AC49" s="128">
        <v>79.400000000000006</v>
      </c>
      <c r="AD49" s="89">
        <v>16</v>
      </c>
      <c r="AE49" s="89">
        <v>16</v>
      </c>
      <c r="AF49" s="89">
        <v>1520</v>
      </c>
      <c r="AG49" s="89">
        <v>1089</v>
      </c>
      <c r="AH49" s="128">
        <v>100</v>
      </c>
      <c r="AI49" s="121">
        <v>71.599999999999994</v>
      </c>
    </row>
    <row r="50" spans="1:35" ht="15" customHeight="1">
      <c r="A50" s="81" t="s">
        <v>96</v>
      </c>
      <c r="B50" s="95">
        <v>121</v>
      </c>
      <c r="C50" s="115">
        <v>10336</v>
      </c>
      <c r="D50" s="132">
        <v>97.58064516129032</v>
      </c>
      <c r="E50" s="132">
        <v>51.825110308864822</v>
      </c>
      <c r="F50" s="149">
        <v>121</v>
      </c>
      <c r="G50" s="149">
        <v>8365</v>
      </c>
      <c r="H50" s="152">
        <v>97.58064516129032</v>
      </c>
      <c r="I50" s="123">
        <v>41.94243882872042</v>
      </c>
      <c r="J50" s="81" t="s">
        <v>96</v>
      </c>
      <c r="K50" s="115">
        <v>100</v>
      </c>
      <c r="L50" s="115">
        <v>98</v>
      </c>
      <c r="M50" s="115">
        <v>16023</v>
      </c>
      <c r="N50" s="115">
        <v>7383</v>
      </c>
      <c r="O50" s="132">
        <v>98</v>
      </c>
      <c r="P50" s="132">
        <v>46.1</v>
      </c>
      <c r="Q50" s="115">
        <v>100</v>
      </c>
      <c r="R50" s="149">
        <v>98</v>
      </c>
      <c r="S50" s="149">
        <v>16023</v>
      </c>
      <c r="T50" s="149">
        <v>5637</v>
      </c>
      <c r="U50" s="152">
        <v>98</v>
      </c>
      <c r="V50" s="123">
        <v>35.200000000000003</v>
      </c>
      <c r="W50" s="81" t="s">
        <v>96</v>
      </c>
      <c r="X50" s="164">
        <v>5</v>
      </c>
      <c r="Y50" s="149">
        <v>5</v>
      </c>
      <c r="Z50" s="149">
        <v>475</v>
      </c>
      <c r="AA50" s="149">
        <v>323</v>
      </c>
      <c r="AB50" s="132">
        <v>100</v>
      </c>
      <c r="AC50" s="152">
        <v>68</v>
      </c>
      <c r="AD50" s="149">
        <v>5</v>
      </c>
      <c r="AE50" s="149">
        <v>5</v>
      </c>
      <c r="AF50" s="149">
        <v>475</v>
      </c>
      <c r="AG50" s="149">
        <v>238</v>
      </c>
      <c r="AH50" s="152">
        <v>100</v>
      </c>
      <c r="AI50" s="123">
        <v>68</v>
      </c>
    </row>
    <row r="51" spans="1:35" ht="15" customHeight="1">
      <c r="A51" s="84"/>
      <c r="B51" s="98"/>
      <c r="C51" s="98"/>
      <c r="D51" s="135"/>
      <c r="E51" s="135"/>
      <c r="F51" s="98"/>
      <c r="G51" s="98"/>
      <c r="H51" s="135"/>
      <c r="I51" s="135"/>
    </row>
    <row r="52" spans="1:35" ht="15" customHeight="1">
      <c r="A52" s="72">
        <v>3</v>
      </c>
      <c r="B52" s="85"/>
      <c r="C52" s="85"/>
      <c r="D52" s="134"/>
      <c r="E52" s="134"/>
      <c r="F52" s="85"/>
      <c r="G52" s="85"/>
      <c r="H52" s="134"/>
      <c r="I52" s="134"/>
    </row>
    <row r="53" spans="1:35" ht="20.100000000000001" customHeight="1">
      <c r="A53" s="75" t="s">
        <v>266</v>
      </c>
      <c r="B53" s="99"/>
      <c r="C53" s="86"/>
      <c r="D53" s="125"/>
      <c r="E53" s="125"/>
      <c r="F53" s="86"/>
      <c r="G53" s="86"/>
      <c r="H53" s="125"/>
      <c r="I53" s="125"/>
    </row>
    <row r="54" spans="1:35" ht="15" customHeight="1">
      <c r="A54" s="682" t="s">
        <v>68</v>
      </c>
      <c r="B54" s="668" t="s">
        <v>76</v>
      </c>
      <c r="C54" s="669"/>
      <c r="D54" s="669"/>
      <c r="E54" s="669"/>
      <c r="F54" s="669"/>
      <c r="G54" s="669"/>
      <c r="H54" s="669"/>
      <c r="I54" s="670"/>
    </row>
    <row r="55" spans="1:35" ht="15" customHeight="1">
      <c r="A55" s="683"/>
      <c r="B55" s="668" t="s">
        <v>74</v>
      </c>
      <c r="C55" s="669"/>
      <c r="D55" s="669"/>
      <c r="E55" s="670"/>
      <c r="F55" s="668" t="s">
        <v>58</v>
      </c>
      <c r="G55" s="669"/>
      <c r="H55" s="669"/>
      <c r="I55" s="670"/>
    </row>
    <row r="56" spans="1:35" ht="15" customHeight="1">
      <c r="A56" s="683"/>
      <c r="B56" s="96" t="s">
        <v>85</v>
      </c>
      <c r="C56" s="96" t="s">
        <v>36</v>
      </c>
      <c r="D56" s="126" t="s">
        <v>87</v>
      </c>
      <c r="E56" s="126" t="s">
        <v>88</v>
      </c>
      <c r="F56" s="96" t="s">
        <v>85</v>
      </c>
      <c r="G56" s="96" t="s">
        <v>36</v>
      </c>
      <c r="H56" s="126" t="s">
        <v>87</v>
      </c>
      <c r="I56" s="126" t="s">
        <v>88</v>
      </c>
    </row>
    <row r="57" spans="1:35" ht="15" customHeight="1">
      <c r="A57" s="684"/>
      <c r="B57" s="97" t="s">
        <v>95</v>
      </c>
      <c r="C57" s="97" t="s">
        <v>97</v>
      </c>
      <c r="D57" s="127" t="s">
        <v>99</v>
      </c>
      <c r="E57" s="127" t="s">
        <v>99</v>
      </c>
      <c r="F57" s="97" t="s">
        <v>95</v>
      </c>
      <c r="G57" s="97" t="s">
        <v>97</v>
      </c>
      <c r="H57" s="127" t="s">
        <v>99</v>
      </c>
      <c r="I57" s="127" t="s">
        <v>99</v>
      </c>
    </row>
    <row r="58" spans="1:35" ht="15" customHeight="1">
      <c r="A58" s="77" t="s">
        <v>205</v>
      </c>
      <c r="B58" s="94">
        <v>1079</v>
      </c>
      <c r="C58" s="89">
        <v>52761</v>
      </c>
      <c r="D58" s="128">
        <v>98.5</v>
      </c>
      <c r="E58" s="128">
        <v>66.099999999999966</v>
      </c>
      <c r="F58" s="89">
        <v>1070</v>
      </c>
      <c r="G58" s="89">
        <v>53141</v>
      </c>
      <c r="H58" s="128">
        <v>97.699999999999989</v>
      </c>
      <c r="I58" s="121">
        <v>67.099999999999966</v>
      </c>
    </row>
    <row r="59" spans="1:35" ht="15" customHeight="1">
      <c r="A59" s="77" t="s">
        <v>39</v>
      </c>
      <c r="B59" s="94">
        <v>1088</v>
      </c>
      <c r="C59" s="89">
        <v>56698</v>
      </c>
      <c r="D59" s="128">
        <v>99.4</v>
      </c>
      <c r="E59" s="128">
        <v>70.099999999999994</v>
      </c>
      <c r="F59" s="89">
        <v>1087</v>
      </c>
      <c r="G59" s="89">
        <v>55784</v>
      </c>
      <c r="H59" s="128">
        <v>99.3</v>
      </c>
      <c r="I59" s="121">
        <v>69.2</v>
      </c>
    </row>
    <row r="60" spans="1:35" ht="15" customHeight="1">
      <c r="A60" s="77" t="s">
        <v>173</v>
      </c>
      <c r="B60" s="94">
        <v>693</v>
      </c>
      <c r="C60" s="89">
        <v>21797</v>
      </c>
      <c r="D60" s="128">
        <v>99.7</v>
      </c>
      <c r="E60" s="128">
        <v>42.4</v>
      </c>
      <c r="F60" s="89">
        <v>687</v>
      </c>
      <c r="G60" s="89">
        <v>21441</v>
      </c>
      <c r="H60" s="128">
        <v>98.7</v>
      </c>
      <c r="I60" s="121">
        <v>42.1</v>
      </c>
    </row>
    <row r="61" spans="1:35" ht="15" customHeight="1">
      <c r="A61" s="77" t="s">
        <v>217</v>
      </c>
      <c r="B61" s="91">
        <v>643</v>
      </c>
      <c r="C61" s="112">
        <v>20963</v>
      </c>
      <c r="D61" s="129">
        <v>97.4</v>
      </c>
      <c r="E61" s="129">
        <v>44.1</v>
      </c>
      <c r="F61" s="112">
        <v>645</v>
      </c>
      <c r="G61" s="112">
        <v>21032</v>
      </c>
      <c r="H61" s="128">
        <v>97.9</v>
      </c>
      <c r="I61" s="121">
        <v>44.1</v>
      </c>
    </row>
    <row r="62" spans="1:35" ht="15" customHeight="1">
      <c r="A62" s="79" t="s">
        <v>335</v>
      </c>
      <c r="B62" s="92">
        <v>1038</v>
      </c>
      <c r="C62" s="113">
        <v>42365</v>
      </c>
      <c r="D62" s="130">
        <v>98.6</v>
      </c>
      <c r="E62" s="130">
        <v>54.4</v>
      </c>
      <c r="F62" s="113">
        <v>1030</v>
      </c>
      <c r="G62" s="113">
        <v>41554</v>
      </c>
      <c r="H62" s="151">
        <v>97.8</v>
      </c>
      <c r="I62" s="122">
        <v>53.8</v>
      </c>
    </row>
    <row r="63" spans="1:35" ht="15" customHeight="1">
      <c r="A63" s="80" t="s">
        <v>102</v>
      </c>
      <c r="B63" s="93">
        <v>83</v>
      </c>
      <c r="C63" s="89">
        <v>1851</v>
      </c>
      <c r="D63" s="131">
        <v>92.2</v>
      </c>
      <c r="E63" s="131">
        <v>30.1</v>
      </c>
      <c r="F63" s="89">
        <v>81</v>
      </c>
      <c r="G63" s="89">
        <v>1967</v>
      </c>
      <c r="H63" s="128">
        <v>89</v>
      </c>
      <c r="I63" s="121">
        <v>32.799999999999997</v>
      </c>
    </row>
    <row r="64" spans="1:35" ht="15" customHeight="1">
      <c r="A64" s="80" t="s">
        <v>104</v>
      </c>
      <c r="B64" s="93">
        <v>59</v>
      </c>
      <c r="C64" s="114">
        <v>1319</v>
      </c>
      <c r="D64" s="131">
        <v>96.7</v>
      </c>
      <c r="E64" s="131">
        <v>30.2</v>
      </c>
      <c r="F64" s="89">
        <v>58</v>
      </c>
      <c r="G64" s="89">
        <v>1350</v>
      </c>
      <c r="H64" s="128">
        <v>95.1</v>
      </c>
      <c r="I64" s="121">
        <v>31.5</v>
      </c>
    </row>
    <row r="65" spans="1:9" ht="15" customHeight="1">
      <c r="A65" s="80" t="s">
        <v>107</v>
      </c>
      <c r="B65" s="94">
        <v>77</v>
      </c>
      <c r="C65" s="89">
        <v>2391</v>
      </c>
      <c r="D65" s="128">
        <v>100</v>
      </c>
      <c r="E65" s="128">
        <v>42</v>
      </c>
      <c r="F65" s="89">
        <v>75</v>
      </c>
      <c r="G65" s="89">
        <v>2503</v>
      </c>
      <c r="H65" s="128">
        <v>98.7</v>
      </c>
      <c r="I65" s="121">
        <v>45.1</v>
      </c>
    </row>
    <row r="66" spans="1:9" ht="15" customHeight="1">
      <c r="A66" s="80" t="s">
        <v>108</v>
      </c>
      <c r="B66" s="94">
        <v>90</v>
      </c>
      <c r="C66" s="89">
        <v>3113</v>
      </c>
      <c r="D66" s="128">
        <v>100</v>
      </c>
      <c r="E66" s="128">
        <v>46.1</v>
      </c>
      <c r="F66" s="89">
        <v>89</v>
      </c>
      <c r="G66" s="89">
        <v>2743</v>
      </c>
      <c r="H66" s="128">
        <v>98.9</v>
      </c>
      <c r="I66" s="121">
        <v>41.6</v>
      </c>
    </row>
    <row r="67" spans="1:9" ht="15" customHeight="1">
      <c r="A67" s="80" t="s">
        <v>45</v>
      </c>
      <c r="B67" s="94">
        <v>93</v>
      </c>
      <c r="C67" s="89">
        <v>3221</v>
      </c>
      <c r="D67" s="128">
        <v>100</v>
      </c>
      <c r="E67" s="128">
        <v>46.8</v>
      </c>
      <c r="F67" s="89">
        <v>93</v>
      </c>
      <c r="G67" s="89">
        <v>3211</v>
      </c>
      <c r="H67" s="128">
        <v>100</v>
      </c>
      <c r="I67" s="121">
        <v>46.7</v>
      </c>
    </row>
    <row r="68" spans="1:9" ht="15" customHeight="1">
      <c r="A68" s="80" t="s">
        <v>109</v>
      </c>
      <c r="B68" s="94">
        <v>90</v>
      </c>
      <c r="C68" s="89">
        <v>3129</v>
      </c>
      <c r="D68" s="128">
        <v>100</v>
      </c>
      <c r="E68" s="128">
        <v>47</v>
      </c>
      <c r="F68" s="89">
        <v>89</v>
      </c>
      <c r="G68" s="89">
        <v>3064</v>
      </c>
      <c r="H68" s="128">
        <v>98.9</v>
      </c>
      <c r="I68" s="121">
        <v>46.5</v>
      </c>
    </row>
    <row r="69" spans="1:9" ht="15" customHeight="1">
      <c r="A69" s="80" t="s">
        <v>110</v>
      </c>
      <c r="B69" s="94">
        <v>91</v>
      </c>
      <c r="C69" s="89">
        <v>3815</v>
      </c>
      <c r="D69" s="128">
        <v>97.8</v>
      </c>
      <c r="E69" s="128">
        <v>56.7</v>
      </c>
      <c r="F69" s="89">
        <v>91</v>
      </c>
      <c r="G69" s="89">
        <v>3623</v>
      </c>
      <c r="H69" s="128">
        <v>97.8</v>
      </c>
      <c r="I69" s="121">
        <v>53.8</v>
      </c>
    </row>
    <row r="70" spans="1:9" ht="15" customHeight="1">
      <c r="A70" s="80" t="s">
        <v>113</v>
      </c>
      <c r="B70" s="94">
        <v>93</v>
      </c>
      <c r="C70" s="89">
        <v>4961</v>
      </c>
      <c r="D70" s="128">
        <v>100</v>
      </c>
      <c r="E70" s="128">
        <v>62.8</v>
      </c>
      <c r="F70" s="89">
        <v>93</v>
      </c>
      <c r="G70" s="89">
        <v>4754</v>
      </c>
      <c r="H70" s="128">
        <v>100</v>
      </c>
      <c r="I70" s="121">
        <v>60.2</v>
      </c>
    </row>
    <row r="71" spans="1:9" ht="15" customHeight="1">
      <c r="A71" s="80" t="s">
        <v>93</v>
      </c>
      <c r="B71" s="94">
        <v>89</v>
      </c>
      <c r="C71" s="89">
        <v>4223</v>
      </c>
      <c r="D71" s="128">
        <v>98.9</v>
      </c>
      <c r="E71" s="128">
        <v>64.099999999999994</v>
      </c>
      <c r="F71" s="89">
        <v>89</v>
      </c>
      <c r="G71" s="89">
        <v>4132</v>
      </c>
      <c r="H71" s="128">
        <v>98.9</v>
      </c>
      <c r="I71" s="121">
        <v>62.7</v>
      </c>
    </row>
    <row r="72" spans="1:9" ht="15" customHeight="1">
      <c r="A72" s="80" t="s">
        <v>114</v>
      </c>
      <c r="B72" s="94">
        <v>93</v>
      </c>
      <c r="C72" s="89">
        <v>5182</v>
      </c>
      <c r="D72" s="128">
        <v>100</v>
      </c>
      <c r="E72" s="128">
        <v>75.3</v>
      </c>
      <c r="F72" s="89">
        <v>93</v>
      </c>
      <c r="G72" s="89">
        <v>5049</v>
      </c>
      <c r="H72" s="128">
        <v>100</v>
      </c>
      <c r="I72" s="121">
        <v>73.400000000000006</v>
      </c>
    </row>
    <row r="73" spans="1:9" ht="15" customHeight="1">
      <c r="A73" s="80" t="s">
        <v>84</v>
      </c>
      <c r="B73" s="94">
        <v>90</v>
      </c>
      <c r="C73" s="89">
        <v>4876</v>
      </c>
      <c r="D73" s="128">
        <v>100</v>
      </c>
      <c r="E73" s="128">
        <v>73.2</v>
      </c>
      <c r="F73" s="89">
        <v>89</v>
      </c>
      <c r="G73" s="89">
        <v>5034</v>
      </c>
      <c r="H73" s="128">
        <v>98.9</v>
      </c>
      <c r="I73" s="121">
        <v>76.400000000000006</v>
      </c>
    </row>
    <row r="74" spans="1:9" ht="15" customHeight="1">
      <c r="A74" s="81" t="s">
        <v>96</v>
      </c>
      <c r="B74" s="95">
        <v>90</v>
      </c>
      <c r="C74" s="115">
        <v>4284</v>
      </c>
      <c r="D74" s="132">
        <v>96.8</v>
      </c>
      <c r="E74" s="132">
        <v>64.3</v>
      </c>
      <c r="F74" s="149">
        <v>90</v>
      </c>
      <c r="G74" s="149">
        <v>4124</v>
      </c>
      <c r="H74" s="152">
        <v>96.8</v>
      </c>
      <c r="I74" s="123">
        <v>61.9</v>
      </c>
    </row>
    <row r="77" spans="1:9" ht="15" customHeight="1">
      <c r="A77" s="72">
        <v>4</v>
      </c>
      <c r="B77" s="85"/>
      <c r="C77" s="85"/>
      <c r="D77" s="134"/>
      <c r="E77" s="134"/>
      <c r="F77" s="85"/>
      <c r="G77" s="85"/>
      <c r="H77" s="134"/>
      <c r="I77" s="134"/>
    </row>
    <row r="78" spans="1:9" ht="20.100000000000001" customHeight="1">
      <c r="A78" s="75" t="s">
        <v>266</v>
      </c>
      <c r="B78" s="99"/>
      <c r="C78" s="86"/>
      <c r="D78" s="125"/>
      <c r="E78" s="125"/>
      <c r="F78" s="86"/>
      <c r="G78" s="86"/>
      <c r="H78" s="125"/>
      <c r="I78" s="125"/>
    </row>
    <row r="79" spans="1:9" ht="15" customHeight="1">
      <c r="A79" s="682" t="s">
        <v>68</v>
      </c>
      <c r="B79" s="668" t="s">
        <v>75</v>
      </c>
      <c r="C79" s="669"/>
      <c r="D79" s="669"/>
      <c r="E79" s="669"/>
      <c r="F79" s="669"/>
      <c r="G79" s="669"/>
      <c r="H79" s="669"/>
      <c r="I79" s="670"/>
    </row>
    <row r="80" spans="1:9" ht="15" customHeight="1">
      <c r="A80" s="683"/>
      <c r="B80" s="668" t="s">
        <v>74</v>
      </c>
      <c r="C80" s="669"/>
      <c r="D80" s="669"/>
      <c r="E80" s="670"/>
      <c r="F80" s="668" t="s">
        <v>58</v>
      </c>
      <c r="G80" s="669"/>
      <c r="H80" s="669"/>
      <c r="I80" s="670"/>
    </row>
    <row r="81" spans="1:9" ht="15" customHeight="1">
      <c r="A81" s="683"/>
      <c r="B81" s="87" t="s">
        <v>85</v>
      </c>
      <c r="C81" s="96" t="s">
        <v>36</v>
      </c>
      <c r="D81" s="126" t="s">
        <v>87</v>
      </c>
      <c r="E81" s="126" t="s">
        <v>88</v>
      </c>
      <c r="F81" s="96" t="s">
        <v>85</v>
      </c>
      <c r="G81" s="96" t="s">
        <v>36</v>
      </c>
      <c r="H81" s="126" t="s">
        <v>87</v>
      </c>
      <c r="I81" s="126" t="s">
        <v>88</v>
      </c>
    </row>
    <row r="82" spans="1:9" ht="15" customHeight="1">
      <c r="A82" s="684"/>
      <c r="B82" s="88" t="s">
        <v>95</v>
      </c>
      <c r="C82" s="97" t="s">
        <v>97</v>
      </c>
      <c r="D82" s="127" t="s">
        <v>99</v>
      </c>
      <c r="E82" s="127" t="s">
        <v>99</v>
      </c>
      <c r="F82" s="97" t="s">
        <v>95</v>
      </c>
      <c r="G82" s="97" t="s">
        <v>97</v>
      </c>
      <c r="H82" s="127" t="s">
        <v>99</v>
      </c>
      <c r="I82" s="127" t="s">
        <v>99</v>
      </c>
    </row>
    <row r="83" spans="1:9" ht="15" customHeight="1">
      <c r="A83" s="77" t="s">
        <v>205</v>
      </c>
      <c r="B83" s="89">
        <v>1074</v>
      </c>
      <c r="C83" s="89">
        <v>58714</v>
      </c>
      <c r="D83" s="128">
        <v>98.099999999999966</v>
      </c>
      <c r="E83" s="128">
        <v>61.599999999999973</v>
      </c>
      <c r="F83" s="89">
        <v>1074</v>
      </c>
      <c r="G83" s="89">
        <v>57374</v>
      </c>
      <c r="H83" s="128">
        <v>98.099999999999966</v>
      </c>
      <c r="I83" s="121">
        <v>60.2</v>
      </c>
    </row>
    <row r="84" spans="1:9" ht="15" customHeight="1">
      <c r="A84" s="77" t="s">
        <v>39</v>
      </c>
      <c r="B84" s="89">
        <v>1090</v>
      </c>
      <c r="C84" s="89">
        <v>63668</v>
      </c>
      <c r="D84" s="128">
        <v>99.5</v>
      </c>
      <c r="E84" s="128">
        <v>61.7</v>
      </c>
      <c r="F84" s="89">
        <v>1091</v>
      </c>
      <c r="G84" s="89">
        <v>64976</v>
      </c>
      <c r="H84" s="128">
        <v>99.6</v>
      </c>
      <c r="I84" s="121">
        <v>62.9</v>
      </c>
    </row>
    <row r="85" spans="1:9" ht="15" customHeight="1">
      <c r="A85" s="77" t="s">
        <v>173</v>
      </c>
      <c r="B85" s="91">
        <v>652</v>
      </c>
      <c r="C85" s="112">
        <v>24171</v>
      </c>
      <c r="D85" s="129">
        <v>98.8</v>
      </c>
      <c r="E85" s="129">
        <v>40.9</v>
      </c>
      <c r="F85" s="112">
        <v>649</v>
      </c>
      <c r="G85" s="112">
        <v>25449</v>
      </c>
      <c r="H85" s="128">
        <v>98.3</v>
      </c>
      <c r="I85" s="121">
        <v>43.3</v>
      </c>
    </row>
    <row r="86" spans="1:9" ht="15" customHeight="1">
      <c r="A86" s="77" t="s">
        <v>217</v>
      </c>
      <c r="B86" s="91">
        <v>519</v>
      </c>
      <c r="C86" s="112">
        <v>17162</v>
      </c>
      <c r="D86" s="129">
        <v>98.1</v>
      </c>
      <c r="E86" s="129">
        <v>36.6</v>
      </c>
      <c r="F86" s="112">
        <v>518</v>
      </c>
      <c r="G86" s="112">
        <v>17175</v>
      </c>
      <c r="H86" s="128">
        <v>97.9</v>
      </c>
      <c r="I86" s="121">
        <v>36.700000000000003</v>
      </c>
    </row>
    <row r="87" spans="1:9" ht="15" customHeight="1">
      <c r="A87" s="79" t="s">
        <v>335</v>
      </c>
      <c r="B87" s="92">
        <v>953</v>
      </c>
      <c r="C87" s="113">
        <v>38401</v>
      </c>
      <c r="D87" s="130">
        <v>99.2</v>
      </c>
      <c r="E87" s="130">
        <v>47.1</v>
      </c>
      <c r="F87" s="113">
        <v>949</v>
      </c>
      <c r="G87" s="113">
        <v>41672</v>
      </c>
      <c r="H87" s="151">
        <v>98.8</v>
      </c>
      <c r="I87" s="122">
        <v>51.4</v>
      </c>
    </row>
    <row r="88" spans="1:9" ht="15" customHeight="1">
      <c r="A88" s="80" t="s">
        <v>102</v>
      </c>
      <c r="B88" s="93">
        <v>72</v>
      </c>
      <c r="C88" s="89">
        <v>1953</v>
      </c>
      <c r="D88" s="131">
        <v>97.3</v>
      </c>
      <c r="E88" s="131">
        <v>29.7</v>
      </c>
      <c r="F88" s="89">
        <v>70</v>
      </c>
      <c r="G88" s="89">
        <v>2308</v>
      </c>
      <c r="H88" s="128">
        <v>94.6</v>
      </c>
      <c r="I88" s="121">
        <v>36.200000000000003</v>
      </c>
    </row>
    <row r="89" spans="1:9" ht="15" customHeight="1">
      <c r="A89" s="80" t="s">
        <v>104</v>
      </c>
      <c r="B89" s="93">
        <v>41</v>
      </c>
      <c r="C89" s="114">
        <v>784</v>
      </c>
      <c r="D89" s="131">
        <v>97.6</v>
      </c>
      <c r="E89" s="131">
        <v>22.5</v>
      </c>
      <c r="F89" s="89">
        <v>41</v>
      </c>
      <c r="G89" s="89">
        <v>827</v>
      </c>
      <c r="H89" s="128">
        <v>97.6</v>
      </c>
      <c r="I89" s="121">
        <v>23.8</v>
      </c>
    </row>
    <row r="90" spans="1:9" ht="15" customHeight="1">
      <c r="A90" s="80" t="s">
        <v>107</v>
      </c>
      <c r="B90" s="94">
        <v>39</v>
      </c>
      <c r="C90" s="89">
        <v>1426</v>
      </c>
      <c r="D90" s="128">
        <v>100</v>
      </c>
      <c r="E90" s="128">
        <v>47.8</v>
      </c>
      <c r="F90" s="89">
        <v>39</v>
      </c>
      <c r="G90" s="89">
        <v>1379</v>
      </c>
      <c r="H90" s="128">
        <v>100</v>
      </c>
      <c r="I90" s="121">
        <v>46.2</v>
      </c>
    </row>
    <row r="91" spans="1:9" ht="15" customHeight="1">
      <c r="A91" s="80" t="s">
        <v>108</v>
      </c>
      <c r="B91" s="94">
        <v>71</v>
      </c>
      <c r="C91" s="89">
        <v>2505</v>
      </c>
      <c r="D91" s="128">
        <v>100</v>
      </c>
      <c r="E91" s="128">
        <v>42</v>
      </c>
      <c r="F91" s="89">
        <v>71</v>
      </c>
      <c r="G91" s="89">
        <v>2470</v>
      </c>
      <c r="H91" s="128">
        <v>100</v>
      </c>
      <c r="I91" s="121">
        <v>41.4</v>
      </c>
    </row>
    <row r="92" spans="1:9" ht="15" customHeight="1">
      <c r="A92" s="80" t="s">
        <v>45</v>
      </c>
      <c r="B92" s="94">
        <v>93</v>
      </c>
      <c r="C92" s="89">
        <v>3110</v>
      </c>
      <c r="D92" s="128">
        <v>100</v>
      </c>
      <c r="E92" s="128">
        <v>40.299999999999997</v>
      </c>
      <c r="F92" s="89">
        <v>93</v>
      </c>
      <c r="G92" s="89">
        <v>3261</v>
      </c>
      <c r="H92" s="128">
        <v>100</v>
      </c>
      <c r="I92" s="121">
        <v>42.3</v>
      </c>
    </row>
    <row r="93" spans="1:9" ht="15" customHeight="1">
      <c r="A93" s="80" t="s">
        <v>109</v>
      </c>
      <c r="B93" s="94">
        <v>90</v>
      </c>
      <c r="C93" s="89">
        <v>2744</v>
      </c>
      <c r="D93" s="128">
        <v>100</v>
      </c>
      <c r="E93" s="128">
        <v>36.9</v>
      </c>
      <c r="F93" s="89">
        <v>89</v>
      </c>
      <c r="G93" s="89">
        <v>3349</v>
      </c>
      <c r="H93" s="128">
        <v>98.9</v>
      </c>
      <c r="I93" s="121">
        <v>45.5</v>
      </c>
    </row>
    <row r="94" spans="1:9" ht="15" customHeight="1">
      <c r="A94" s="80" t="s">
        <v>110</v>
      </c>
      <c r="B94" s="94">
        <v>93</v>
      </c>
      <c r="C94" s="89">
        <v>3713</v>
      </c>
      <c r="D94" s="128">
        <v>100</v>
      </c>
      <c r="E94" s="128">
        <v>46.6</v>
      </c>
      <c r="F94" s="89">
        <v>93</v>
      </c>
      <c r="G94" s="89">
        <v>4109</v>
      </c>
      <c r="H94" s="128">
        <v>100</v>
      </c>
      <c r="I94" s="121">
        <v>51.6</v>
      </c>
    </row>
    <row r="95" spans="1:9" ht="15" customHeight="1">
      <c r="A95" s="80" t="s">
        <v>113</v>
      </c>
      <c r="B95" s="94">
        <v>93</v>
      </c>
      <c r="C95" s="89">
        <v>4771</v>
      </c>
      <c r="D95" s="128">
        <v>100</v>
      </c>
      <c r="E95" s="128">
        <v>57.9</v>
      </c>
      <c r="F95" s="89">
        <v>93</v>
      </c>
      <c r="G95" s="89">
        <v>4983</v>
      </c>
      <c r="H95" s="128">
        <v>100</v>
      </c>
      <c r="I95" s="121">
        <v>60.4</v>
      </c>
    </row>
    <row r="96" spans="1:9" ht="15" customHeight="1">
      <c r="A96" s="80" t="s">
        <v>93</v>
      </c>
      <c r="B96" s="94">
        <v>88</v>
      </c>
      <c r="C96" s="89">
        <v>3758</v>
      </c>
      <c r="D96" s="128">
        <v>97.8</v>
      </c>
      <c r="E96" s="128">
        <v>51.6</v>
      </c>
      <c r="F96" s="89">
        <v>88</v>
      </c>
      <c r="G96" s="89">
        <v>4080</v>
      </c>
      <c r="H96" s="128">
        <v>97.8</v>
      </c>
      <c r="I96" s="121">
        <v>56.1</v>
      </c>
    </row>
    <row r="97" spans="1:9" ht="15" customHeight="1">
      <c r="A97" s="80" t="s">
        <v>114</v>
      </c>
      <c r="B97" s="94">
        <v>93</v>
      </c>
      <c r="C97" s="89">
        <v>4688</v>
      </c>
      <c r="D97" s="128">
        <v>100</v>
      </c>
      <c r="E97" s="128">
        <v>60.5</v>
      </c>
      <c r="F97" s="89">
        <v>93</v>
      </c>
      <c r="G97" s="89">
        <v>5447</v>
      </c>
      <c r="H97" s="128">
        <v>100</v>
      </c>
      <c r="I97" s="121">
        <v>70.3</v>
      </c>
    </row>
    <row r="98" spans="1:9" ht="15" customHeight="1">
      <c r="A98" s="80" t="s">
        <v>84</v>
      </c>
      <c r="B98" s="94">
        <v>90</v>
      </c>
      <c r="C98" s="89">
        <v>4949</v>
      </c>
      <c r="D98" s="128">
        <v>100</v>
      </c>
      <c r="E98" s="128">
        <v>57.9</v>
      </c>
      <c r="F98" s="89">
        <v>90</v>
      </c>
      <c r="G98" s="89">
        <v>5472</v>
      </c>
      <c r="H98" s="128">
        <v>100</v>
      </c>
      <c r="I98" s="121">
        <v>61</v>
      </c>
    </row>
    <row r="99" spans="1:9" ht="15" customHeight="1">
      <c r="A99" s="81" t="s">
        <v>96</v>
      </c>
      <c r="B99" s="95">
        <v>90</v>
      </c>
      <c r="C99" s="115">
        <v>4000</v>
      </c>
      <c r="D99" s="132">
        <v>96.8</v>
      </c>
      <c r="E99" s="132">
        <v>52.8</v>
      </c>
      <c r="F99" s="149">
        <v>89</v>
      </c>
      <c r="G99" s="149">
        <v>3987</v>
      </c>
      <c r="H99" s="152">
        <v>95.7</v>
      </c>
      <c r="I99" s="123">
        <v>53.3</v>
      </c>
    </row>
    <row r="100" spans="1:9" ht="15" customHeight="1">
      <c r="A100" s="84"/>
      <c r="B100" s="98"/>
      <c r="C100" s="98"/>
      <c r="D100" s="135"/>
      <c r="E100" s="135"/>
      <c r="F100" s="98"/>
      <c r="G100" s="98"/>
      <c r="H100" s="135"/>
      <c r="I100" s="135"/>
    </row>
    <row r="102" spans="1:9" ht="15" customHeight="1">
      <c r="A102" s="72">
        <v>5</v>
      </c>
      <c r="B102" s="85"/>
      <c r="C102" s="85"/>
      <c r="D102" s="134"/>
      <c r="E102" s="134"/>
      <c r="F102" s="85"/>
      <c r="G102" s="85"/>
      <c r="H102" s="134"/>
      <c r="I102" s="134"/>
    </row>
    <row r="103" spans="1:9" ht="20.100000000000001" customHeight="1">
      <c r="A103" s="75" t="s">
        <v>266</v>
      </c>
      <c r="B103" s="99"/>
      <c r="C103" s="86"/>
      <c r="D103" s="125"/>
      <c r="E103" s="125"/>
      <c r="F103" s="86"/>
      <c r="G103" s="86"/>
      <c r="H103" s="125"/>
      <c r="I103" s="125"/>
    </row>
    <row r="104" spans="1:9" ht="15" customHeight="1">
      <c r="A104" s="682" t="s">
        <v>68</v>
      </c>
      <c r="B104" s="668" t="s">
        <v>15</v>
      </c>
      <c r="C104" s="669"/>
      <c r="D104" s="669"/>
      <c r="E104" s="669"/>
      <c r="F104" s="669"/>
      <c r="G104" s="669"/>
      <c r="H104" s="669"/>
      <c r="I104" s="670"/>
    </row>
    <row r="105" spans="1:9" ht="15" customHeight="1">
      <c r="A105" s="683"/>
      <c r="B105" s="668" t="s">
        <v>4</v>
      </c>
      <c r="C105" s="669"/>
      <c r="D105" s="669"/>
      <c r="E105" s="670"/>
      <c r="F105" s="668" t="s">
        <v>77</v>
      </c>
      <c r="G105" s="669"/>
      <c r="H105" s="669"/>
      <c r="I105" s="670"/>
    </row>
    <row r="106" spans="1:9" ht="15" customHeight="1">
      <c r="A106" s="683"/>
      <c r="B106" s="96" t="s">
        <v>85</v>
      </c>
      <c r="C106" s="96" t="s">
        <v>36</v>
      </c>
      <c r="D106" s="126" t="s">
        <v>87</v>
      </c>
      <c r="E106" s="126" t="s">
        <v>88</v>
      </c>
      <c r="F106" s="96" t="s">
        <v>85</v>
      </c>
      <c r="G106" s="96" t="s">
        <v>36</v>
      </c>
      <c r="H106" s="126" t="s">
        <v>87</v>
      </c>
      <c r="I106" s="126" t="s">
        <v>88</v>
      </c>
    </row>
    <row r="107" spans="1:9" ht="15" customHeight="1">
      <c r="A107" s="684"/>
      <c r="B107" s="97" t="s">
        <v>95</v>
      </c>
      <c r="C107" s="97" t="s">
        <v>97</v>
      </c>
      <c r="D107" s="127" t="s">
        <v>99</v>
      </c>
      <c r="E107" s="127" t="s">
        <v>99</v>
      </c>
      <c r="F107" s="97" t="s">
        <v>95</v>
      </c>
      <c r="G107" s="97" t="s">
        <v>97</v>
      </c>
      <c r="H107" s="127" t="s">
        <v>99</v>
      </c>
      <c r="I107" s="127" t="s">
        <v>99</v>
      </c>
    </row>
    <row r="108" spans="1:9" ht="15" customHeight="1">
      <c r="A108" s="77" t="s">
        <v>205</v>
      </c>
      <c r="B108" s="89">
        <v>713</v>
      </c>
      <c r="C108" s="89">
        <v>36062</v>
      </c>
      <c r="D108" s="128">
        <v>97.699999999999989</v>
      </c>
      <c r="E108" s="128">
        <v>68.299999999999983</v>
      </c>
      <c r="F108" s="89">
        <v>712</v>
      </c>
      <c r="G108" s="89">
        <v>36777</v>
      </c>
      <c r="H108" s="128">
        <v>97.5</v>
      </c>
      <c r="I108" s="121">
        <v>69.799999999999983</v>
      </c>
    </row>
    <row r="109" spans="1:9" ht="15" customHeight="1">
      <c r="A109" s="77" t="s">
        <v>39</v>
      </c>
      <c r="B109" s="89">
        <v>723</v>
      </c>
      <c r="C109" s="89">
        <v>37795</v>
      </c>
      <c r="D109" s="128">
        <v>99</v>
      </c>
      <c r="E109" s="128">
        <v>70.400000000000006</v>
      </c>
      <c r="F109" s="89">
        <v>721</v>
      </c>
      <c r="G109" s="89">
        <v>38473</v>
      </c>
      <c r="H109" s="128">
        <v>98.8</v>
      </c>
      <c r="I109" s="121">
        <v>71.8</v>
      </c>
    </row>
    <row r="110" spans="1:9" ht="15" customHeight="1">
      <c r="A110" s="77" t="s">
        <v>173</v>
      </c>
      <c r="B110" s="91">
        <v>564</v>
      </c>
      <c r="C110" s="112">
        <v>15176</v>
      </c>
      <c r="D110" s="129">
        <v>99.1</v>
      </c>
      <c r="E110" s="129">
        <v>35</v>
      </c>
      <c r="F110" s="112">
        <v>563</v>
      </c>
      <c r="G110" s="112">
        <v>15215</v>
      </c>
      <c r="H110" s="128">
        <v>98.9</v>
      </c>
      <c r="I110" s="121">
        <v>35.200000000000003</v>
      </c>
    </row>
    <row r="111" spans="1:9" ht="15" customHeight="1">
      <c r="A111" s="77" t="s">
        <v>217</v>
      </c>
      <c r="B111" s="91">
        <v>463</v>
      </c>
      <c r="C111" s="112">
        <v>13115</v>
      </c>
      <c r="D111" s="129">
        <v>98.5</v>
      </c>
      <c r="E111" s="129">
        <v>38.1</v>
      </c>
      <c r="F111" s="112">
        <v>462</v>
      </c>
      <c r="G111" s="112">
        <v>12631</v>
      </c>
      <c r="H111" s="128">
        <v>98.3</v>
      </c>
      <c r="I111" s="121">
        <v>36.700000000000003</v>
      </c>
    </row>
    <row r="112" spans="1:9" ht="15" customHeight="1">
      <c r="A112" s="79" t="s">
        <v>335</v>
      </c>
      <c r="B112" s="92">
        <v>722</v>
      </c>
      <c r="C112" s="113">
        <v>25118</v>
      </c>
      <c r="D112" s="130">
        <v>98.9</v>
      </c>
      <c r="E112" s="130">
        <v>46.2</v>
      </c>
      <c r="F112" s="113">
        <v>722</v>
      </c>
      <c r="G112" s="113">
        <v>25016</v>
      </c>
      <c r="H112" s="151">
        <v>98.9</v>
      </c>
      <c r="I112" s="122">
        <v>46</v>
      </c>
    </row>
    <row r="113" spans="1:9" ht="15" customHeight="1">
      <c r="A113" s="80" t="s">
        <v>102</v>
      </c>
      <c r="B113" s="93">
        <v>59</v>
      </c>
      <c r="C113" s="89">
        <v>1256</v>
      </c>
      <c r="D113" s="131">
        <v>95.2</v>
      </c>
      <c r="E113" s="131">
        <v>27.6</v>
      </c>
      <c r="F113" s="89">
        <v>59</v>
      </c>
      <c r="G113" s="89">
        <v>1547</v>
      </c>
      <c r="H113" s="128">
        <v>95.2</v>
      </c>
      <c r="I113" s="121">
        <v>34</v>
      </c>
    </row>
    <row r="114" spans="1:9" ht="15" customHeight="1">
      <c r="A114" s="80" t="s">
        <v>104</v>
      </c>
      <c r="B114" s="93">
        <v>54</v>
      </c>
      <c r="C114" s="114">
        <v>686</v>
      </c>
      <c r="D114" s="131">
        <v>96.4</v>
      </c>
      <c r="E114" s="131">
        <v>17.2</v>
      </c>
      <c r="F114" s="89">
        <v>54</v>
      </c>
      <c r="G114" s="89">
        <v>730</v>
      </c>
      <c r="H114" s="128">
        <v>96.4</v>
      </c>
      <c r="I114" s="121">
        <v>18.3</v>
      </c>
    </row>
    <row r="115" spans="1:9" ht="15" customHeight="1">
      <c r="A115" s="80" t="s">
        <v>107</v>
      </c>
      <c r="B115" s="94">
        <v>61</v>
      </c>
      <c r="C115" s="89">
        <v>1556</v>
      </c>
      <c r="D115" s="128">
        <v>98.4</v>
      </c>
      <c r="E115" s="128">
        <v>31.9</v>
      </c>
      <c r="F115" s="89">
        <v>61</v>
      </c>
      <c r="G115" s="89">
        <v>1593</v>
      </c>
      <c r="H115" s="128">
        <v>98.4</v>
      </c>
      <c r="I115" s="121">
        <v>32.6</v>
      </c>
    </row>
    <row r="116" spans="1:9" ht="15" customHeight="1">
      <c r="A116" s="80" t="s">
        <v>108</v>
      </c>
      <c r="B116" s="94">
        <v>60</v>
      </c>
      <c r="C116" s="89">
        <v>1908</v>
      </c>
      <c r="D116" s="128">
        <v>100</v>
      </c>
      <c r="E116" s="128">
        <v>43</v>
      </c>
      <c r="F116" s="89">
        <v>60</v>
      </c>
      <c r="G116" s="89">
        <v>1838</v>
      </c>
      <c r="H116" s="128">
        <v>100</v>
      </c>
      <c r="I116" s="121">
        <v>41.4</v>
      </c>
    </row>
    <row r="117" spans="1:9" ht="15" customHeight="1">
      <c r="A117" s="80" t="s">
        <v>45</v>
      </c>
      <c r="B117" s="94">
        <v>62</v>
      </c>
      <c r="C117" s="89">
        <v>2041</v>
      </c>
      <c r="D117" s="128">
        <v>100</v>
      </c>
      <c r="E117" s="128">
        <v>44.5</v>
      </c>
      <c r="F117" s="89">
        <v>62</v>
      </c>
      <c r="G117" s="89">
        <v>2164</v>
      </c>
      <c r="H117" s="128">
        <v>100</v>
      </c>
      <c r="I117" s="121">
        <v>47.2</v>
      </c>
    </row>
    <row r="118" spans="1:9" ht="15" customHeight="1">
      <c r="A118" s="80" t="s">
        <v>109</v>
      </c>
      <c r="B118" s="94">
        <v>60</v>
      </c>
      <c r="C118" s="89">
        <v>1718</v>
      </c>
      <c r="D118" s="128">
        <v>100</v>
      </c>
      <c r="E118" s="128">
        <v>37.200000000000003</v>
      </c>
      <c r="F118" s="89">
        <v>60</v>
      </c>
      <c r="G118" s="89">
        <v>1693</v>
      </c>
      <c r="H118" s="128">
        <v>100</v>
      </c>
      <c r="I118" s="121">
        <v>36.6</v>
      </c>
    </row>
    <row r="119" spans="1:9" ht="15" customHeight="1">
      <c r="A119" s="80" t="s">
        <v>110</v>
      </c>
      <c r="B119" s="94">
        <v>62</v>
      </c>
      <c r="C119" s="89">
        <v>2110</v>
      </c>
      <c r="D119" s="128">
        <v>100</v>
      </c>
      <c r="E119" s="128">
        <v>45.1</v>
      </c>
      <c r="F119" s="89">
        <v>62</v>
      </c>
      <c r="G119" s="89">
        <v>2102</v>
      </c>
      <c r="H119" s="128">
        <v>100</v>
      </c>
      <c r="I119" s="121">
        <v>44.9</v>
      </c>
    </row>
    <row r="120" spans="1:9" ht="15" customHeight="1">
      <c r="A120" s="80" t="s">
        <v>113</v>
      </c>
      <c r="B120" s="94">
        <v>62</v>
      </c>
      <c r="C120" s="89">
        <v>2976</v>
      </c>
      <c r="D120" s="128">
        <v>100</v>
      </c>
      <c r="E120" s="128">
        <v>64.900000000000006</v>
      </c>
      <c r="F120" s="89">
        <v>62</v>
      </c>
      <c r="G120" s="89">
        <v>3047</v>
      </c>
      <c r="H120" s="128">
        <v>100</v>
      </c>
      <c r="I120" s="121">
        <v>66.400000000000006</v>
      </c>
    </row>
    <row r="121" spans="1:9" ht="15" customHeight="1">
      <c r="A121" s="80" t="s">
        <v>93</v>
      </c>
      <c r="B121" s="94">
        <v>59</v>
      </c>
      <c r="C121" s="89">
        <v>2321</v>
      </c>
      <c r="D121" s="128">
        <v>98.3</v>
      </c>
      <c r="E121" s="128">
        <v>53.2</v>
      </c>
      <c r="F121" s="89">
        <v>59</v>
      </c>
      <c r="G121" s="89">
        <v>2207</v>
      </c>
      <c r="H121" s="128">
        <v>98.3</v>
      </c>
      <c r="I121" s="121">
        <v>50.5</v>
      </c>
    </row>
    <row r="122" spans="1:9" ht="15" customHeight="1">
      <c r="A122" s="80" t="s">
        <v>114</v>
      </c>
      <c r="B122" s="94">
        <v>62</v>
      </c>
      <c r="C122" s="89">
        <v>2934</v>
      </c>
      <c r="D122" s="128">
        <v>100</v>
      </c>
      <c r="E122" s="128">
        <v>62.7</v>
      </c>
      <c r="F122" s="89">
        <v>62</v>
      </c>
      <c r="G122" s="89">
        <v>2978</v>
      </c>
      <c r="H122" s="128">
        <v>100</v>
      </c>
      <c r="I122" s="121">
        <v>63.6</v>
      </c>
    </row>
    <row r="123" spans="1:9" ht="15" customHeight="1">
      <c r="A123" s="80" t="s">
        <v>84</v>
      </c>
      <c r="B123" s="94">
        <v>60</v>
      </c>
      <c r="C123" s="89">
        <v>3154</v>
      </c>
      <c r="D123" s="128">
        <v>100</v>
      </c>
      <c r="E123" s="128">
        <v>69.900000000000006</v>
      </c>
      <c r="F123" s="89">
        <v>60</v>
      </c>
      <c r="G123" s="89">
        <v>2891</v>
      </c>
      <c r="H123" s="128">
        <v>100</v>
      </c>
      <c r="I123" s="121">
        <v>65.099999999999994</v>
      </c>
    </row>
    <row r="124" spans="1:9" ht="15" customHeight="1">
      <c r="A124" s="81" t="s">
        <v>96</v>
      </c>
      <c r="B124" s="95">
        <v>61</v>
      </c>
      <c r="C124" s="115">
        <v>2458</v>
      </c>
      <c r="D124" s="132">
        <v>98.4</v>
      </c>
      <c r="E124" s="132">
        <v>54.5</v>
      </c>
      <c r="F124" s="149">
        <v>61</v>
      </c>
      <c r="G124" s="149">
        <v>2226</v>
      </c>
      <c r="H124" s="152">
        <v>98.4</v>
      </c>
      <c r="I124" s="123">
        <v>49.3</v>
      </c>
    </row>
    <row r="125" spans="1:9" ht="15" customHeight="1">
      <c r="A125" s="84"/>
    </row>
    <row r="127" spans="1:9" ht="15" customHeight="1">
      <c r="A127" s="72">
        <v>6</v>
      </c>
      <c r="B127" s="85"/>
      <c r="C127" s="85"/>
      <c r="D127" s="134"/>
      <c r="E127" s="134"/>
      <c r="F127" s="85"/>
      <c r="G127" s="85"/>
      <c r="H127" s="134"/>
      <c r="I127" s="134"/>
    </row>
    <row r="128" spans="1:9" ht="20.100000000000001" customHeight="1">
      <c r="A128" s="75" t="s">
        <v>266</v>
      </c>
      <c r="B128" s="99"/>
      <c r="C128" s="86"/>
      <c r="D128" s="125"/>
      <c r="E128" s="125"/>
      <c r="F128" s="86"/>
      <c r="G128" s="86"/>
      <c r="H128" s="125"/>
      <c r="I128" s="125"/>
    </row>
    <row r="129" spans="1:35" ht="15" customHeight="1">
      <c r="A129" s="682" t="s">
        <v>68</v>
      </c>
      <c r="B129" s="668" t="s">
        <v>75</v>
      </c>
      <c r="C129" s="669"/>
      <c r="D129" s="669"/>
      <c r="E129" s="669"/>
      <c r="F129" s="669"/>
      <c r="G129" s="669"/>
      <c r="H129" s="669"/>
      <c r="I129" s="670"/>
      <c r="J129" s="682" t="s">
        <v>68</v>
      </c>
      <c r="K129" s="671" t="s">
        <v>75</v>
      </c>
      <c r="L129" s="672"/>
      <c r="M129" s="672"/>
      <c r="N129" s="672"/>
      <c r="O129" s="672"/>
      <c r="P129" s="672"/>
      <c r="Q129" s="672"/>
      <c r="R129" s="672"/>
      <c r="S129" s="672"/>
      <c r="T129" s="672"/>
      <c r="U129" s="672"/>
      <c r="V129" s="673"/>
      <c r="W129" s="682" t="s">
        <v>68</v>
      </c>
      <c r="X129" s="671" t="s">
        <v>324</v>
      </c>
      <c r="Y129" s="672"/>
      <c r="Z129" s="672"/>
      <c r="AA129" s="672"/>
      <c r="AB129" s="672"/>
      <c r="AC129" s="672"/>
      <c r="AD129" s="672"/>
      <c r="AE129" s="672"/>
      <c r="AF129" s="672"/>
      <c r="AG129" s="672"/>
      <c r="AH129" s="672"/>
      <c r="AI129" s="673"/>
    </row>
    <row r="130" spans="1:35" ht="15" customHeight="1">
      <c r="A130" s="683"/>
      <c r="B130" s="668" t="s">
        <v>11</v>
      </c>
      <c r="C130" s="669"/>
      <c r="D130" s="669"/>
      <c r="E130" s="670"/>
      <c r="F130" s="668" t="s">
        <v>80</v>
      </c>
      <c r="G130" s="669"/>
      <c r="H130" s="669"/>
      <c r="I130" s="670"/>
      <c r="J130" s="683"/>
      <c r="K130" s="674" t="s">
        <v>14</v>
      </c>
      <c r="L130" s="674"/>
      <c r="M130" s="674"/>
      <c r="N130" s="674"/>
      <c r="O130" s="674"/>
      <c r="P130" s="674"/>
      <c r="Q130" s="668" t="s">
        <v>69</v>
      </c>
      <c r="R130" s="669"/>
      <c r="S130" s="669"/>
      <c r="T130" s="669"/>
      <c r="U130" s="669"/>
      <c r="V130" s="670"/>
      <c r="W130" s="683"/>
      <c r="X130" s="675" t="s">
        <v>14</v>
      </c>
      <c r="Y130" s="676"/>
      <c r="Z130" s="676"/>
      <c r="AA130" s="676"/>
      <c r="AB130" s="676"/>
      <c r="AC130" s="677"/>
      <c r="AD130" s="668" t="s">
        <v>69</v>
      </c>
      <c r="AE130" s="669"/>
      <c r="AF130" s="669"/>
      <c r="AG130" s="669"/>
      <c r="AH130" s="669"/>
      <c r="AI130" s="670"/>
    </row>
    <row r="131" spans="1:35" ht="15" customHeight="1">
      <c r="A131" s="683"/>
      <c r="B131" s="96" t="s">
        <v>85</v>
      </c>
      <c r="C131" s="96" t="s">
        <v>36</v>
      </c>
      <c r="D131" s="126" t="s">
        <v>87</v>
      </c>
      <c r="E131" s="126" t="s">
        <v>88</v>
      </c>
      <c r="F131" s="96" t="s">
        <v>85</v>
      </c>
      <c r="G131" s="96" t="s">
        <v>36</v>
      </c>
      <c r="H131" s="126" t="s">
        <v>87</v>
      </c>
      <c r="I131" s="126" t="s">
        <v>88</v>
      </c>
      <c r="J131" s="683"/>
      <c r="K131" s="76" t="s">
        <v>195</v>
      </c>
      <c r="L131" s="96" t="s">
        <v>85</v>
      </c>
      <c r="M131" s="96" t="s">
        <v>203</v>
      </c>
      <c r="N131" s="96" t="s">
        <v>36</v>
      </c>
      <c r="O131" s="126" t="s">
        <v>87</v>
      </c>
      <c r="P131" s="126" t="s">
        <v>88</v>
      </c>
      <c r="Q131" s="76" t="s">
        <v>195</v>
      </c>
      <c r="R131" s="96" t="s">
        <v>85</v>
      </c>
      <c r="S131" s="96" t="s">
        <v>203</v>
      </c>
      <c r="T131" s="96" t="s">
        <v>36</v>
      </c>
      <c r="U131" s="126" t="s">
        <v>87</v>
      </c>
      <c r="V131" s="126" t="s">
        <v>88</v>
      </c>
      <c r="W131" s="683"/>
      <c r="X131" s="76" t="s">
        <v>195</v>
      </c>
      <c r="Y131" s="96" t="s">
        <v>85</v>
      </c>
      <c r="Z131" s="96" t="s">
        <v>203</v>
      </c>
      <c r="AA131" s="96" t="s">
        <v>36</v>
      </c>
      <c r="AB131" s="126" t="s">
        <v>87</v>
      </c>
      <c r="AC131" s="126" t="s">
        <v>88</v>
      </c>
      <c r="AD131" s="76" t="s">
        <v>195</v>
      </c>
      <c r="AE131" s="96" t="s">
        <v>85</v>
      </c>
      <c r="AF131" s="96" t="s">
        <v>203</v>
      </c>
      <c r="AG131" s="96" t="s">
        <v>36</v>
      </c>
      <c r="AH131" s="126" t="s">
        <v>87</v>
      </c>
      <c r="AI131" s="126" t="s">
        <v>88</v>
      </c>
    </row>
    <row r="132" spans="1:35" ht="15" customHeight="1">
      <c r="A132" s="684"/>
      <c r="B132" s="97" t="s">
        <v>95</v>
      </c>
      <c r="C132" s="97" t="s">
        <v>97</v>
      </c>
      <c r="D132" s="127" t="s">
        <v>99</v>
      </c>
      <c r="E132" s="127" t="s">
        <v>99</v>
      </c>
      <c r="F132" s="97" t="s">
        <v>95</v>
      </c>
      <c r="G132" s="97" t="s">
        <v>97</v>
      </c>
      <c r="H132" s="127" t="s">
        <v>99</v>
      </c>
      <c r="I132" s="127" t="s">
        <v>99</v>
      </c>
      <c r="J132" s="684"/>
      <c r="K132" s="78" t="s">
        <v>322</v>
      </c>
      <c r="L132" s="97" t="s">
        <v>323</v>
      </c>
      <c r="M132" s="97" t="s">
        <v>121</v>
      </c>
      <c r="N132" s="97" t="s">
        <v>97</v>
      </c>
      <c r="O132" s="127" t="s">
        <v>99</v>
      </c>
      <c r="P132" s="127" t="s">
        <v>99</v>
      </c>
      <c r="Q132" s="78" t="s">
        <v>322</v>
      </c>
      <c r="R132" s="97" t="s">
        <v>323</v>
      </c>
      <c r="S132" s="97" t="s">
        <v>121</v>
      </c>
      <c r="T132" s="97" t="s">
        <v>97</v>
      </c>
      <c r="U132" s="127" t="s">
        <v>99</v>
      </c>
      <c r="V132" s="127" t="s">
        <v>99</v>
      </c>
      <c r="W132" s="684"/>
      <c r="X132" s="78" t="s">
        <v>322</v>
      </c>
      <c r="Y132" s="97" t="s">
        <v>323</v>
      </c>
      <c r="Z132" s="97" t="s">
        <v>121</v>
      </c>
      <c r="AA132" s="97" t="s">
        <v>97</v>
      </c>
      <c r="AB132" s="127" t="s">
        <v>99</v>
      </c>
      <c r="AC132" s="127" t="s">
        <v>99</v>
      </c>
      <c r="AD132" s="78" t="s">
        <v>322</v>
      </c>
      <c r="AE132" s="97" t="s">
        <v>323</v>
      </c>
      <c r="AF132" s="97" t="s">
        <v>121</v>
      </c>
      <c r="AG132" s="97" t="s">
        <v>97</v>
      </c>
      <c r="AH132" s="127" t="s">
        <v>99</v>
      </c>
      <c r="AI132" s="127" t="s">
        <v>99</v>
      </c>
    </row>
    <row r="133" spans="1:35" ht="15" customHeight="1">
      <c r="A133" s="77" t="s">
        <v>205</v>
      </c>
      <c r="B133" s="89">
        <v>705</v>
      </c>
      <c r="C133" s="89">
        <v>28975</v>
      </c>
      <c r="D133" s="128">
        <v>96.599999999999966</v>
      </c>
      <c r="E133" s="128">
        <v>54</v>
      </c>
      <c r="F133" s="89">
        <v>702</v>
      </c>
      <c r="G133" s="89">
        <v>26177</v>
      </c>
      <c r="H133" s="128">
        <v>96.199999999999989</v>
      </c>
      <c r="I133" s="121">
        <v>49</v>
      </c>
      <c r="J133" s="77" t="s">
        <v>54</v>
      </c>
      <c r="K133" s="157"/>
      <c r="L133" s="89">
        <v>1442</v>
      </c>
      <c r="M133" s="89"/>
      <c r="N133" s="89">
        <v>165347</v>
      </c>
      <c r="O133" s="128">
        <v>98.799999999999983</v>
      </c>
      <c r="P133" s="128">
        <v>69.5</v>
      </c>
      <c r="Q133" s="128"/>
      <c r="R133" s="89">
        <v>1441</v>
      </c>
      <c r="S133" s="89"/>
      <c r="T133" s="89">
        <v>166178</v>
      </c>
      <c r="U133" s="128">
        <v>98.699999999999989</v>
      </c>
      <c r="V133" s="121">
        <v>69.899999999999949</v>
      </c>
      <c r="W133" s="77" t="s">
        <v>54</v>
      </c>
      <c r="X133" s="157"/>
      <c r="Y133" s="165">
        <v>1442</v>
      </c>
      <c r="Z133" s="165"/>
      <c r="AA133" s="165">
        <v>165347</v>
      </c>
      <c r="AB133" s="166">
        <v>98.799999999999983</v>
      </c>
      <c r="AC133" s="166">
        <v>69.5</v>
      </c>
      <c r="AD133" s="128"/>
      <c r="AE133" s="89">
        <v>1441</v>
      </c>
      <c r="AF133" s="89"/>
      <c r="AG133" s="89">
        <v>166178</v>
      </c>
      <c r="AH133" s="128">
        <v>98.699999999999989</v>
      </c>
      <c r="AI133" s="167">
        <v>69.899999999999949</v>
      </c>
    </row>
    <row r="134" spans="1:35" ht="15" customHeight="1">
      <c r="A134" s="77" t="s">
        <v>39</v>
      </c>
      <c r="B134" s="89">
        <v>720</v>
      </c>
      <c r="C134" s="89">
        <v>31761</v>
      </c>
      <c r="D134" s="128">
        <v>98.6</v>
      </c>
      <c r="E134" s="128">
        <v>58</v>
      </c>
      <c r="F134" s="89">
        <v>720</v>
      </c>
      <c r="G134" s="89">
        <v>28653</v>
      </c>
      <c r="H134" s="128">
        <v>98.6</v>
      </c>
      <c r="I134" s="121">
        <v>52.3</v>
      </c>
      <c r="J134" s="77" t="s">
        <v>205</v>
      </c>
      <c r="K134" s="158"/>
      <c r="L134" s="89">
        <v>1435</v>
      </c>
      <c r="M134" s="89"/>
      <c r="N134" s="89">
        <v>165694</v>
      </c>
      <c r="O134" s="128">
        <v>98.299999999999983</v>
      </c>
      <c r="P134" s="128">
        <v>70</v>
      </c>
      <c r="Q134" s="128"/>
      <c r="R134" s="89">
        <v>1434</v>
      </c>
      <c r="S134" s="89"/>
      <c r="T134" s="89">
        <v>166123</v>
      </c>
      <c r="U134" s="128">
        <v>98.199999999999989</v>
      </c>
      <c r="V134" s="121">
        <v>70.199999999999989</v>
      </c>
      <c r="W134" s="77" t="s">
        <v>205</v>
      </c>
      <c r="X134" s="158"/>
      <c r="Y134" s="89">
        <v>1435</v>
      </c>
      <c r="Z134" s="89"/>
      <c r="AA134" s="89">
        <v>165694</v>
      </c>
      <c r="AB134" s="128">
        <v>98.299999999999983</v>
      </c>
      <c r="AC134" s="128">
        <v>70</v>
      </c>
      <c r="AD134" s="128"/>
      <c r="AE134" s="89">
        <v>1434</v>
      </c>
      <c r="AF134" s="89"/>
      <c r="AG134" s="89">
        <v>166123</v>
      </c>
      <c r="AH134" s="128">
        <v>98.199999999999989</v>
      </c>
      <c r="AI134" s="121">
        <v>70.199999999999989</v>
      </c>
    </row>
    <row r="135" spans="1:35" ht="15" customHeight="1">
      <c r="A135" s="77" t="s">
        <v>173</v>
      </c>
      <c r="B135" s="91">
        <v>366</v>
      </c>
      <c r="C135" s="112">
        <v>9366</v>
      </c>
      <c r="D135" s="129">
        <v>97.6</v>
      </c>
      <c r="E135" s="129">
        <v>33.700000000000003</v>
      </c>
      <c r="F135" s="112">
        <v>365</v>
      </c>
      <c r="G135" s="112">
        <v>8828</v>
      </c>
      <c r="H135" s="128">
        <v>97.3</v>
      </c>
      <c r="I135" s="121">
        <v>31.8</v>
      </c>
      <c r="J135" s="77" t="s">
        <v>39</v>
      </c>
      <c r="K135" s="158"/>
      <c r="L135" s="90">
        <v>1448</v>
      </c>
      <c r="M135" s="90"/>
      <c r="N135" s="112">
        <v>169948</v>
      </c>
      <c r="O135" s="129">
        <v>99.2</v>
      </c>
      <c r="P135" s="129">
        <v>71.2</v>
      </c>
      <c r="Q135" s="129"/>
      <c r="R135" s="112">
        <v>1447</v>
      </c>
      <c r="S135" s="112"/>
      <c r="T135" s="112">
        <v>169505</v>
      </c>
      <c r="U135" s="128">
        <v>99.1</v>
      </c>
      <c r="V135" s="121">
        <v>71</v>
      </c>
      <c r="W135" s="77" t="s">
        <v>39</v>
      </c>
      <c r="X135" s="158"/>
      <c r="Y135" s="90">
        <v>1448</v>
      </c>
      <c r="Z135" s="90"/>
      <c r="AA135" s="112">
        <v>169948</v>
      </c>
      <c r="AB135" s="129">
        <v>99.2</v>
      </c>
      <c r="AC135" s="129">
        <v>71.2</v>
      </c>
      <c r="AD135" s="129"/>
      <c r="AE135" s="112">
        <v>1447</v>
      </c>
      <c r="AF135" s="112"/>
      <c r="AG135" s="112">
        <v>169505</v>
      </c>
      <c r="AH135" s="128">
        <v>99.1</v>
      </c>
      <c r="AI135" s="121">
        <v>71</v>
      </c>
    </row>
    <row r="136" spans="1:35" ht="15" customHeight="1">
      <c r="A136" s="77" t="s">
        <v>217</v>
      </c>
      <c r="B136" s="91">
        <v>283</v>
      </c>
      <c r="C136" s="112">
        <v>7675</v>
      </c>
      <c r="D136" s="129">
        <v>99.647887323943664</v>
      </c>
      <c r="E136" s="129">
        <v>35.506106587712807</v>
      </c>
      <c r="F136" s="112">
        <v>283</v>
      </c>
      <c r="G136" s="112">
        <v>6773</v>
      </c>
      <c r="H136" s="128">
        <v>99.647887323943664</v>
      </c>
      <c r="I136" s="121">
        <v>31.333271650629165</v>
      </c>
      <c r="J136" s="77" t="s">
        <v>173</v>
      </c>
      <c r="K136" s="158"/>
      <c r="L136" s="90">
        <v>734</v>
      </c>
      <c r="M136" s="90"/>
      <c r="N136" s="112">
        <v>51147</v>
      </c>
      <c r="O136" s="129">
        <v>98.7</v>
      </c>
      <c r="P136" s="129">
        <v>43.9</v>
      </c>
      <c r="Q136" s="129"/>
      <c r="R136" s="112">
        <v>733</v>
      </c>
      <c r="S136" s="112"/>
      <c r="T136" s="112">
        <v>51460</v>
      </c>
      <c r="U136" s="128">
        <v>98.5</v>
      </c>
      <c r="V136" s="121">
        <v>44.2</v>
      </c>
      <c r="W136" s="77" t="s">
        <v>173</v>
      </c>
      <c r="X136" s="158"/>
      <c r="Y136" s="90">
        <v>734</v>
      </c>
      <c r="Z136" s="90"/>
      <c r="AA136" s="112">
        <v>51147</v>
      </c>
      <c r="AB136" s="129">
        <v>98.7</v>
      </c>
      <c r="AC136" s="129">
        <v>43.9</v>
      </c>
      <c r="AD136" s="129"/>
      <c r="AE136" s="112">
        <v>733</v>
      </c>
      <c r="AF136" s="112"/>
      <c r="AG136" s="112">
        <v>51460</v>
      </c>
      <c r="AH136" s="128">
        <v>98.5</v>
      </c>
      <c r="AI136" s="121">
        <v>44.2</v>
      </c>
    </row>
    <row r="137" spans="1:35" ht="15" customHeight="1">
      <c r="A137" s="79" t="s">
        <v>335</v>
      </c>
      <c r="B137" s="92">
        <v>629</v>
      </c>
      <c r="C137" s="113">
        <v>20426</v>
      </c>
      <c r="D137" s="130">
        <v>96.472392638036808</v>
      </c>
      <c r="E137" s="130">
        <v>42.728641954648147</v>
      </c>
      <c r="F137" s="113">
        <v>628</v>
      </c>
      <c r="G137" s="113">
        <v>17996</v>
      </c>
      <c r="H137" s="151">
        <v>96.319018404907979</v>
      </c>
      <c r="I137" s="122">
        <v>37.705330204492121</v>
      </c>
      <c r="J137" s="79" t="s">
        <v>217</v>
      </c>
      <c r="K137" s="159">
        <f>SUM(K138:K149)</f>
        <v>1</v>
      </c>
      <c r="L137" s="159">
        <f>SUM(L138:L149)</f>
        <v>1</v>
      </c>
      <c r="M137" s="113">
        <f>SUM(M138:M149)</f>
        <v>165</v>
      </c>
      <c r="N137" s="113">
        <f>SUM(N138:N149)</f>
        <v>35</v>
      </c>
      <c r="O137" s="130">
        <f>L137/K137*100</f>
        <v>100</v>
      </c>
      <c r="P137" s="130">
        <f>N137/M137*100</f>
        <v>21.212121212121211</v>
      </c>
      <c r="Q137" s="113">
        <f>SUM(Q138:Q149)</f>
        <v>1</v>
      </c>
      <c r="R137" s="113">
        <f>SUM(R138:R149)</f>
        <v>1</v>
      </c>
      <c r="S137" s="113">
        <f>SUM(S138:S149)</f>
        <v>165</v>
      </c>
      <c r="T137" s="113">
        <f>SUM(T138:T149)</f>
        <v>30</v>
      </c>
      <c r="U137" s="130">
        <f>R137/Q137*100</f>
        <v>100</v>
      </c>
      <c r="V137" s="130">
        <f>T137/S137*100</f>
        <v>18.181818181818183</v>
      </c>
      <c r="W137" s="79" t="s">
        <v>217</v>
      </c>
      <c r="X137" s="162">
        <f>SUM(X138:X149)</f>
        <v>283</v>
      </c>
      <c r="Y137" s="159">
        <f>SUM(Y138:Y149)</f>
        <v>282</v>
      </c>
      <c r="Z137" s="159">
        <f>SUM(Z138:Z149)</f>
        <v>21451</v>
      </c>
      <c r="AA137" s="159">
        <f>SUM(AA138:AA149)</f>
        <v>7640</v>
      </c>
      <c r="AB137" s="130">
        <f>Y137/X137*100</f>
        <v>99.646643109540634</v>
      </c>
      <c r="AC137" s="130">
        <f>AA137/Z137*100</f>
        <v>35.616055195561977</v>
      </c>
      <c r="AD137" s="159">
        <f>SUM(AD138:AD149)</f>
        <v>283</v>
      </c>
      <c r="AE137" s="159">
        <f>SUM(AE138:AE149)</f>
        <v>282</v>
      </c>
      <c r="AF137" s="159">
        <f>SUM(AF138:AF149)</f>
        <v>21451</v>
      </c>
      <c r="AG137" s="159">
        <f>SUM(AG138:AG149)</f>
        <v>6743</v>
      </c>
      <c r="AH137" s="130">
        <f>AE137/AD137*100</f>
        <v>99.646643109540634</v>
      </c>
      <c r="AI137" s="168">
        <f>AG137/AF137*100</f>
        <v>31.434431961213928</v>
      </c>
    </row>
    <row r="138" spans="1:35" ht="15" customHeight="1">
      <c r="A138" s="80" t="s">
        <v>102</v>
      </c>
      <c r="B138" s="100">
        <v>45</v>
      </c>
      <c r="C138" s="117">
        <v>1107</v>
      </c>
      <c r="D138" s="136">
        <v>72.58064516129032</v>
      </c>
      <c r="E138" s="136">
        <v>32.368421052631582</v>
      </c>
      <c r="F138" s="117">
        <v>45</v>
      </c>
      <c r="G138" s="117">
        <v>1147</v>
      </c>
      <c r="H138" s="136">
        <v>72.58064516129032</v>
      </c>
      <c r="I138" s="154">
        <v>33.538011695906434</v>
      </c>
      <c r="J138" s="80" t="s">
        <v>102</v>
      </c>
      <c r="K138" s="160"/>
      <c r="L138" s="114"/>
      <c r="M138" s="114"/>
      <c r="N138" s="89"/>
      <c r="O138" s="131"/>
      <c r="P138" s="131"/>
      <c r="Q138" s="114"/>
      <c r="R138" s="89"/>
      <c r="S138" s="89"/>
      <c r="T138" s="89"/>
      <c r="U138" s="128"/>
      <c r="V138" s="121"/>
      <c r="W138" s="80" t="s">
        <v>102</v>
      </c>
      <c r="X138" s="160">
        <v>7</v>
      </c>
      <c r="Y138" s="114">
        <v>6</v>
      </c>
      <c r="Z138" s="114">
        <v>456</v>
      </c>
      <c r="AA138" s="89">
        <v>169</v>
      </c>
      <c r="AB138" s="131">
        <v>85.7</v>
      </c>
      <c r="AC138" s="131">
        <v>37.1</v>
      </c>
      <c r="AD138" s="114">
        <v>7</v>
      </c>
      <c r="AE138" s="89">
        <v>6</v>
      </c>
      <c r="AF138" s="89">
        <v>456</v>
      </c>
      <c r="AG138" s="89">
        <v>199</v>
      </c>
      <c r="AH138" s="128">
        <v>85.7</v>
      </c>
      <c r="AI138" s="121">
        <v>43.6</v>
      </c>
    </row>
    <row r="139" spans="1:35" ht="15" customHeight="1">
      <c r="A139" s="80" t="s">
        <v>104</v>
      </c>
      <c r="B139" s="93">
        <v>29</v>
      </c>
      <c r="C139" s="114">
        <v>556</v>
      </c>
      <c r="D139" s="131">
        <v>93.548387096774192</v>
      </c>
      <c r="E139" s="131">
        <v>25.226860254083483</v>
      </c>
      <c r="F139" s="114">
        <v>29</v>
      </c>
      <c r="G139" s="114">
        <v>499</v>
      </c>
      <c r="H139" s="131">
        <v>93.548387096774192</v>
      </c>
      <c r="I139" s="146">
        <v>22.640653357531761</v>
      </c>
      <c r="J139" s="80" t="s">
        <v>104</v>
      </c>
      <c r="K139" s="160"/>
      <c r="L139" s="114"/>
      <c r="M139" s="114"/>
      <c r="N139" s="114"/>
      <c r="O139" s="131"/>
      <c r="P139" s="131"/>
      <c r="Q139" s="114"/>
      <c r="R139" s="89"/>
      <c r="S139" s="89"/>
      <c r="T139" s="89"/>
      <c r="U139" s="128"/>
      <c r="V139" s="121"/>
      <c r="W139" s="80" t="s">
        <v>104</v>
      </c>
      <c r="X139" s="160"/>
      <c r="Y139" s="114"/>
      <c r="Z139" s="114"/>
      <c r="AA139" s="114"/>
      <c r="AB139" s="131"/>
      <c r="AC139" s="131"/>
      <c r="AD139" s="114"/>
      <c r="AE139" s="114"/>
      <c r="AF139" s="114"/>
      <c r="AG139" s="114"/>
      <c r="AH139" s="131"/>
      <c r="AI139" s="146"/>
    </row>
    <row r="140" spans="1:35" ht="15" customHeight="1">
      <c r="A140" s="80" t="s">
        <v>107</v>
      </c>
      <c r="B140" s="93">
        <v>36</v>
      </c>
      <c r="C140" s="114">
        <v>1002</v>
      </c>
      <c r="D140" s="131">
        <v>100</v>
      </c>
      <c r="E140" s="131">
        <v>36.622807017543856</v>
      </c>
      <c r="F140" s="114">
        <v>36</v>
      </c>
      <c r="G140" s="114">
        <v>985</v>
      </c>
      <c r="H140" s="131">
        <v>100</v>
      </c>
      <c r="I140" s="146">
        <v>36.001461988304094</v>
      </c>
      <c r="J140" s="80" t="s">
        <v>107</v>
      </c>
      <c r="K140" s="160"/>
      <c r="L140" s="89"/>
      <c r="M140" s="89"/>
      <c r="N140" s="89"/>
      <c r="O140" s="128"/>
      <c r="P140" s="128"/>
      <c r="Q140" s="89"/>
      <c r="R140" s="89"/>
      <c r="S140" s="89"/>
      <c r="T140" s="89"/>
      <c r="U140" s="128"/>
      <c r="V140" s="121"/>
      <c r="W140" s="80" t="s">
        <v>107</v>
      </c>
      <c r="X140" s="160"/>
      <c r="Y140" s="114"/>
      <c r="Z140" s="114"/>
      <c r="AA140" s="114"/>
      <c r="AB140" s="131"/>
      <c r="AC140" s="131"/>
      <c r="AD140" s="114"/>
      <c r="AE140" s="114"/>
      <c r="AF140" s="114"/>
      <c r="AG140" s="114"/>
      <c r="AH140" s="131"/>
      <c r="AI140" s="146"/>
    </row>
    <row r="141" spans="1:35" ht="15" customHeight="1">
      <c r="A141" s="80" t="s">
        <v>108</v>
      </c>
      <c r="B141" s="101">
        <v>33</v>
      </c>
      <c r="C141" s="118">
        <v>1128</v>
      </c>
      <c r="D141" s="137">
        <v>100</v>
      </c>
      <c r="E141" s="137">
        <v>44.976076555023923</v>
      </c>
      <c r="F141" s="118">
        <v>33</v>
      </c>
      <c r="G141" s="118">
        <v>768</v>
      </c>
      <c r="H141" s="137">
        <v>100</v>
      </c>
      <c r="I141" s="155">
        <v>30.62200956937799</v>
      </c>
      <c r="J141" s="80" t="s">
        <v>108</v>
      </c>
      <c r="K141" s="160"/>
      <c r="L141" s="89"/>
      <c r="M141" s="89"/>
      <c r="N141" s="89"/>
      <c r="O141" s="128"/>
      <c r="P141" s="128"/>
      <c r="Q141" s="89"/>
      <c r="R141" s="89"/>
      <c r="S141" s="89"/>
      <c r="T141" s="89"/>
      <c r="U141" s="128"/>
      <c r="V141" s="121"/>
      <c r="W141" s="80" t="s">
        <v>108</v>
      </c>
      <c r="X141" s="160">
        <v>18</v>
      </c>
      <c r="Y141" s="89">
        <v>18</v>
      </c>
      <c r="Z141" s="89">
        <v>1368</v>
      </c>
      <c r="AA141" s="89">
        <v>419</v>
      </c>
      <c r="AB141" s="128">
        <v>100</v>
      </c>
      <c r="AC141" s="128">
        <v>30.6</v>
      </c>
      <c r="AD141" s="89">
        <v>18</v>
      </c>
      <c r="AE141" s="89">
        <v>18</v>
      </c>
      <c r="AF141" s="89">
        <v>1368</v>
      </c>
      <c r="AG141" s="89">
        <v>303</v>
      </c>
      <c r="AH141" s="128">
        <v>100</v>
      </c>
      <c r="AI141" s="121">
        <v>22.1</v>
      </c>
    </row>
    <row r="142" spans="1:35" ht="15" customHeight="1">
      <c r="A142" s="80" t="s">
        <v>45</v>
      </c>
      <c r="B142" s="101">
        <v>62</v>
      </c>
      <c r="C142" s="118">
        <v>1701</v>
      </c>
      <c r="D142" s="137">
        <v>100</v>
      </c>
      <c r="E142" s="137">
        <v>36.09932088285229</v>
      </c>
      <c r="F142" s="118">
        <v>62</v>
      </c>
      <c r="G142" s="118">
        <v>1471</v>
      </c>
      <c r="H142" s="137">
        <v>100</v>
      </c>
      <c r="I142" s="155">
        <v>31.218166383701192</v>
      </c>
      <c r="J142" s="80" t="s">
        <v>45</v>
      </c>
      <c r="K142" s="160"/>
      <c r="L142" s="89"/>
      <c r="M142" s="89"/>
      <c r="N142" s="89"/>
      <c r="O142" s="128"/>
      <c r="P142" s="128"/>
      <c r="Q142" s="89"/>
      <c r="R142" s="89"/>
      <c r="S142" s="89"/>
      <c r="T142" s="89"/>
      <c r="U142" s="128"/>
      <c r="V142" s="121"/>
      <c r="W142" s="80" t="s">
        <v>45</v>
      </c>
      <c r="X142" s="160">
        <v>34</v>
      </c>
      <c r="Y142" s="89">
        <v>34</v>
      </c>
      <c r="Z142" s="89">
        <v>2584</v>
      </c>
      <c r="AA142" s="89">
        <v>519</v>
      </c>
      <c r="AB142" s="128">
        <v>100</v>
      </c>
      <c r="AC142" s="128">
        <v>20.100000000000001</v>
      </c>
      <c r="AD142" s="89">
        <v>34</v>
      </c>
      <c r="AE142" s="89">
        <v>34</v>
      </c>
      <c r="AF142" s="89">
        <v>2584</v>
      </c>
      <c r="AG142" s="89">
        <v>533</v>
      </c>
      <c r="AH142" s="128">
        <v>100</v>
      </c>
      <c r="AI142" s="121">
        <v>20.6</v>
      </c>
    </row>
    <row r="143" spans="1:35" ht="15" customHeight="1">
      <c r="A143" s="80" t="s">
        <v>109</v>
      </c>
      <c r="B143" s="101">
        <v>60</v>
      </c>
      <c r="C143" s="118">
        <v>1758</v>
      </c>
      <c r="D143" s="137">
        <v>100</v>
      </c>
      <c r="E143" s="137">
        <v>38.552631578947363</v>
      </c>
      <c r="F143" s="118">
        <v>60</v>
      </c>
      <c r="G143" s="118">
        <v>1481</v>
      </c>
      <c r="H143" s="137">
        <v>100</v>
      </c>
      <c r="I143" s="155">
        <v>32.478070175438596</v>
      </c>
      <c r="J143" s="80" t="s">
        <v>109</v>
      </c>
      <c r="K143" s="160"/>
      <c r="L143" s="89"/>
      <c r="M143" s="89"/>
      <c r="N143" s="89"/>
      <c r="O143" s="128"/>
      <c r="P143" s="128"/>
      <c r="Q143" s="89"/>
      <c r="R143" s="89"/>
      <c r="S143" s="89"/>
      <c r="T143" s="89"/>
      <c r="U143" s="128"/>
      <c r="V143" s="121"/>
      <c r="W143" s="80" t="s">
        <v>109</v>
      </c>
      <c r="X143" s="160">
        <v>30</v>
      </c>
      <c r="Y143" s="89">
        <v>30</v>
      </c>
      <c r="Z143" s="89">
        <v>2280</v>
      </c>
      <c r="AA143" s="89">
        <v>494</v>
      </c>
      <c r="AB143" s="128">
        <v>100</v>
      </c>
      <c r="AC143" s="128">
        <v>21.7</v>
      </c>
      <c r="AD143" s="89">
        <v>30</v>
      </c>
      <c r="AE143" s="89">
        <v>30</v>
      </c>
      <c r="AF143" s="89">
        <v>2280</v>
      </c>
      <c r="AG143" s="89">
        <v>458</v>
      </c>
      <c r="AH143" s="128">
        <v>100</v>
      </c>
      <c r="AI143" s="121">
        <v>20.100000000000001</v>
      </c>
    </row>
    <row r="144" spans="1:35" ht="15" customHeight="1">
      <c r="A144" s="80" t="s">
        <v>110</v>
      </c>
      <c r="B144" s="101">
        <v>62</v>
      </c>
      <c r="C144" s="118">
        <v>2091</v>
      </c>
      <c r="D144" s="137">
        <v>100</v>
      </c>
      <c r="E144" s="137">
        <v>44.376061120543291</v>
      </c>
      <c r="F144" s="118">
        <v>62</v>
      </c>
      <c r="G144" s="118">
        <v>1745</v>
      </c>
      <c r="H144" s="137">
        <v>100</v>
      </c>
      <c r="I144" s="155">
        <v>37.033106960950761</v>
      </c>
      <c r="J144" s="80" t="s">
        <v>110</v>
      </c>
      <c r="K144" s="160"/>
      <c r="L144" s="89"/>
      <c r="M144" s="89"/>
      <c r="N144" s="89"/>
      <c r="O144" s="128"/>
      <c r="P144" s="128"/>
      <c r="Q144" s="89"/>
      <c r="R144" s="89"/>
      <c r="S144" s="89"/>
      <c r="T144" s="89"/>
      <c r="U144" s="128"/>
      <c r="V144" s="121"/>
      <c r="W144" s="80" t="s">
        <v>110</v>
      </c>
      <c r="X144" s="160">
        <v>33</v>
      </c>
      <c r="Y144" s="89">
        <v>33</v>
      </c>
      <c r="Z144" s="89">
        <v>2508</v>
      </c>
      <c r="AA144" s="89">
        <v>846</v>
      </c>
      <c r="AB144" s="128">
        <v>100</v>
      </c>
      <c r="AC144" s="128">
        <v>33.700000000000003</v>
      </c>
      <c r="AD144" s="89">
        <v>33</v>
      </c>
      <c r="AE144" s="89">
        <v>33</v>
      </c>
      <c r="AF144" s="89">
        <v>2508</v>
      </c>
      <c r="AG144" s="89">
        <v>677</v>
      </c>
      <c r="AH144" s="128">
        <v>100</v>
      </c>
      <c r="AI144" s="121">
        <v>27</v>
      </c>
    </row>
    <row r="145" spans="1:35" ht="15" customHeight="1">
      <c r="A145" s="80" t="s">
        <v>113</v>
      </c>
      <c r="B145" s="101">
        <v>61</v>
      </c>
      <c r="C145" s="118">
        <v>2862</v>
      </c>
      <c r="D145" s="137">
        <v>98.387096774193552</v>
      </c>
      <c r="E145" s="137">
        <v>61.734253666954274</v>
      </c>
      <c r="F145" s="118">
        <v>60</v>
      </c>
      <c r="G145" s="118">
        <v>2519</v>
      </c>
      <c r="H145" s="137">
        <v>96.774193548387103</v>
      </c>
      <c r="I145" s="155">
        <v>55.241228070175438</v>
      </c>
      <c r="J145" s="80" t="s">
        <v>113</v>
      </c>
      <c r="K145" s="160"/>
      <c r="L145" s="89"/>
      <c r="M145" s="89"/>
      <c r="N145" s="89"/>
      <c r="O145" s="128"/>
      <c r="P145" s="128"/>
      <c r="Q145" s="89"/>
      <c r="R145" s="89"/>
      <c r="S145" s="89"/>
      <c r="T145" s="89"/>
      <c r="U145" s="128"/>
      <c r="V145" s="121"/>
      <c r="W145" s="80" t="s">
        <v>113</v>
      </c>
      <c r="X145" s="160">
        <v>31</v>
      </c>
      <c r="Y145" s="89">
        <v>31</v>
      </c>
      <c r="Z145" s="89">
        <v>2356</v>
      </c>
      <c r="AA145" s="89">
        <v>838</v>
      </c>
      <c r="AB145" s="128">
        <v>100</v>
      </c>
      <c r="AC145" s="128">
        <v>35.6</v>
      </c>
      <c r="AD145" s="89">
        <v>31</v>
      </c>
      <c r="AE145" s="89">
        <v>31</v>
      </c>
      <c r="AF145" s="89">
        <v>2356</v>
      </c>
      <c r="AG145" s="89">
        <v>753</v>
      </c>
      <c r="AH145" s="128">
        <v>100</v>
      </c>
      <c r="AI145" s="121">
        <v>32</v>
      </c>
    </row>
    <row r="146" spans="1:35" ht="15" customHeight="1">
      <c r="A146" s="80" t="s">
        <v>93</v>
      </c>
      <c r="B146" s="101">
        <v>59</v>
      </c>
      <c r="C146" s="118">
        <v>2300</v>
      </c>
      <c r="D146" s="137">
        <v>98.333333333333329</v>
      </c>
      <c r="E146" s="137">
        <v>51.293487957181085</v>
      </c>
      <c r="F146" s="118">
        <v>59</v>
      </c>
      <c r="G146" s="118">
        <v>2034</v>
      </c>
      <c r="H146" s="137">
        <v>98.333333333333329</v>
      </c>
      <c r="I146" s="155">
        <v>45.36128456735058</v>
      </c>
      <c r="J146" s="80" t="s">
        <v>93</v>
      </c>
      <c r="K146" s="160"/>
      <c r="L146" s="89"/>
      <c r="M146" s="89"/>
      <c r="N146" s="89"/>
      <c r="O146" s="128"/>
      <c r="P146" s="128"/>
      <c r="Q146" s="89"/>
      <c r="R146" s="89"/>
      <c r="S146" s="89"/>
      <c r="T146" s="89"/>
      <c r="U146" s="128"/>
      <c r="V146" s="121"/>
      <c r="W146" s="80" t="s">
        <v>93</v>
      </c>
      <c r="X146" s="160">
        <v>34</v>
      </c>
      <c r="Y146" s="89">
        <v>34</v>
      </c>
      <c r="Z146" s="89">
        <v>2584</v>
      </c>
      <c r="AA146" s="89">
        <v>711</v>
      </c>
      <c r="AB146" s="128">
        <v>100</v>
      </c>
      <c r="AC146" s="128">
        <v>27.5</v>
      </c>
      <c r="AD146" s="89">
        <v>34</v>
      </c>
      <c r="AE146" s="89">
        <v>34</v>
      </c>
      <c r="AF146" s="89">
        <v>2584</v>
      </c>
      <c r="AG146" s="89">
        <v>703</v>
      </c>
      <c r="AH146" s="128">
        <v>100</v>
      </c>
      <c r="AI146" s="121">
        <v>27.2</v>
      </c>
    </row>
    <row r="147" spans="1:35" ht="15" customHeight="1">
      <c r="A147" s="80" t="s">
        <v>114</v>
      </c>
      <c r="B147" s="101">
        <v>62</v>
      </c>
      <c r="C147" s="118">
        <v>2486</v>
      </c>
      <c r="D147" s="137">
        <v>100</v>
      </c>
      <c r="E147" s="137">
        <v>52.758913412563672</v>
      </c>
      <c r="F147" s="118">
        <v>62</v>
      </c>
      <c r="G147" s="118">
        <v>2087</v>
      </c>
      <c r="H147" s="137">
        <v>100</v>
      </c>
      <c r="I147" s="155">
        <v>44.291171477079793</v>
      </c>
      <c r="J147" s="80" t="s">
        <v>114</v>
      </c>
      <c r="K147" s="160">
        <v>1</v>
      </c>
      <c r="L147" s="89">
        <v>1</v>
      </c>
      <c r="M147" s="89">
        <v>165</v>
      </c>
      <c r="N147" s="89">
        <v>35</v>
      </c>
      <c r="O147" s="128">
        <v>100</v>
      </c>
      <c r="P147" s="128">
        <v>21.2</v>
      </c>
      <c r="Q147" s="89">
        <v>1</v>
      </c>
      <c r="R147" s="89">
        <v>1</v>
      </c>
      <c r="S147" s="89">
        <v>165</v>
      </c>
      <c r="T147" s="89">
        <v>30</v>
      </c>
      <c r="U147" s="128">
        <v>100</v>
      </c>
      <c r="V147" s="121">
        <v>18.2</v>
      </c>
      <c r="W147" s="80" t="s">
        <v>114</v>
      </c>
      <c r="X147" s="160">
        <v>30</v>
      </c>
      <c r="Y147" s="89">
        <v>30</v>
      </c>
      <c r="Z147" s="89">
        <v>2280</v>
      </c>
      <c r="AA147" s="89">
        <v>904</v>
      </c>
      <c r="AB147" s="128">
        <v>100</v>
      </c>
      <c r="AC147" s="128">
        <v>39.6</v>
      </c>
      <c r="AD147" s="89">
        <v>30</v>
      </c>
      <c r="AE147" s="89">
        <v>30</v>
      </c>
      <c r="AF147" s="89">
        <v>2280</v>
      </c>
      <c r="AG147" s="89">
        <v>799</v>
      </c>
      <c r="AH147" s="128">
        <v>100</v>
      </c>
      <c r="AI147" s="121">
        <v>35</v>
      </c>
    </row>
    <row r="148" spans="1:35" ht="15" customHeight="1">
      <c r="A148" s="80" t="s">
        <v>84</v>
      </c>
      <c r="B148" s="101">
        <v>60</v>
      </c>
      <c r="C148" s="118">
        <v>1875</v>
      </c>
      <c r="D148" s="137">
        <v>100</v>
      </c>
      <c r="E148" s="137">
        <v>41.118421052631575</v>
      </c>
      <c r="F148" s="118">
        <v>60</v>
      </c>
      <c r="G148" s="118">
        <v>1801</v>
      </c>
      <c r="H148" s="137">
        <v>100</v>
      </c>
      <c r="I148" s="155">
        <v>39.495614035087719</v>
      </c>
      <c r="J148" s="80" t="s">
        <v>84</v>
      </c>
      <c r="K148" s="160"/>
      <c r="L148" s="89"/>
      <c r="M148" s="89"/>
      <c r="N148" s="89"/>
      <c r="O148" s="128"/>
      <c r="P148" s="128"/>
      <c r="Q148" s="89"/>
      <c r="R148" s="89"/>
      <c r="S148" s="89"/>
      <c r="T148" s="89"/>
      <c r="U148" s="128"/>
      <c r="V148" s="121"/>
      <c r="W148" s="80" t="s">
        <v>84</v>
      </c>
      <c r="X148" s="160">
        <v>31</v>
      </c>
      <c r="Y148" s="89">
        <v>31</v>
      </c>
      <c r="Z148" s="89">
        <v>2356</v>
      </c>
      <c r="AA148" s="89">
        <v>1272</v>
      </c>
      <c r="AB148" s="128">
        <v>100</v>
      </c>
      <c r="AC148" s="128">
        <v>54</v>
      </c>
      <c r="AD148" s="89">
        <v>31</v>
      </c>
      <c r="AE148" s="89">
        <v>31</v>
      </c>
      <c r="AF148" s="89">
        <v>2356</v>
      </c>
      <c r="AG148" s="89">
        <v>1163</v>
      </c>
      <c r="AH148" s="128">
        <v>100</v>
      </c>
      <c r="AI148" s="121">
        <v>49.4</v>
      </c>
    </row>
    <row r="149" spans="1:35" ht="15" customHeight="1">
      <c r="A149" s="81" t="s">
        <v>96</v>
      </c>
      <c r="B149" s="102">
        <v>60</v>
      </c>
      <c r="C149" s="119">
        <v>1560</v>
      </c>
      <c r="D149" s="138">
        <v>96.774193548387103</v>
      </c>
      <c r="E149" s="138">
        <v>34.210526315789473</v>
      </c>
      <c r="F149" s="119">
        <v>60</v>
      </c>
      <c r="G149" s="119">
        <v>1459</v>
      </c>
      <c r="H149" s="138">
        <v>96.774193548387103</v>
      </c>
      <c r="I149" s="156">
        <v>31.995614035087723</v>
      </c>
      <c r="J149" s="81" t="s">
        <v>96</v>
      </c>
      <c r="K149" s="115"/>
      <c r="L149" s="115"/>
      <c r="M149" s="115"/>
      <c r="N149" s="115"/>
      <c r="O149" s="132"/>
      <c r="P149" s="132"/>
      <c r="Q149" s="115"/>
      <c r="R149" s="149"/>
      <c r="S149" s="149"/>
      <c r="T149" s="149"/>
      <c r="U149" s="152"/>
      <c r="V149" s="123"/>
      <c r="W149" s="81" t="s">
        <v>96</v>
      </c>
      <c r="X149" s="115">
        <v>35</v>
      </c>
      <c r="Y149" s="115">
        <v>35</v>
      </c>
      <c r="Z149" s="115">
        <v>2679</v>
      </c>
      <c r="AA149" s="115">
        <v>1468</v>
      </c>
      <c r="AB149" s="132">
        <v>100</v>
      </c>
      <c r="AC149" s="132">
        <v>54.8</v>
      </c>
      <c r="AD149" s="115">
        <v>35</v>
      </c>
      <c r="AE149" s="149">
        <v>35</v>
      </c>
      <c r="AF149" s="149">
        <v>2679</v>
      </c>
      <c r="AG149" s="149">
        <v>1155</v>
      </c>
      <c r="AH149" s="152">
        <v>100</v>
      </c>
      <c r="AI149" s="123">
        <v>43.1</v>
      </c>
    </row>
    <row r="150" spans="1:35" ht="15" customHeight="1">
      <c r="A150" s="84"/>
      <c r="B150" s="98"/>
      <c r="C150" s="98"/>
      <c r="D150" s="135"/>
      <c r="E150" s="135"/>
      <c r="F150" s="98"/>
      <c r="G150" s="98"/>
      <c r="H150" s="135"/>
      <c r="I150" s="135"/>
    </row>
    <row r="152" spans="1:35" ht="15" customHeight="1">
      <c r="A152" s="72">
        <v>7</v>
      </c>
      <c r="B152" s="85"/>
      <c r="C152" s="85"/>
      <c r="D152" s="134"/>
      <c r="E152" s="134"/>
      <c r="F152" s="85"/>
      <c r="G152" s="85"/>
      <c r="H152" s="134"/>
      <c r="I152" s="134"/>
    </row>
    <row r="153" spans="1:35" ht="20.100000000000001" customHeight="1">
      <c r="A153" s="75" t="s">
        <v>266</v>
      </c>
      <c r="B153" s="99"/>
      <c r="C153" s="86"/>
      <c r="D153" s="125"/>
      <c r="E153" s="125"/>
      <c r="F153" s="86"/>
      <c r="G153" s="86"/>
      <c r="H153" s="125"/>
      <c r="I153" s="125"/>
    </row>
    <row r="154" spans="1:35" ht="15" customHeight="1">
      <c r="A154" s="682" t="s">
        <v>68</v>
      </c>
      <c r="B154" s="668" t="s">
        <v>15</v>
      </c>
      <c r="C154" s="669"/>
      <c r="D154" s="669"/>
      <c r="E154" s="669"/>
      <c r="F154" s="669"/>
      <c r="G154" s="669"/>
      <c r="H154" s="669"/>
      <c r="I154" s="670"/>
    </row>
    <row r="155" spans="1:35" ht="15" customHeight="1">
      <c r="A155" s="683"/>
      <c r="B155" s="668" t="s">
        <v>11</v>
      </c>
      <c r="C155" s="669"/>
      <c r="D155" s="669"/>
      <c r="E155" s="670"/>
      <c r="F155" s="668" t="s">
        <v>80</v>
      </c>
      <c r="G155" s="669"/>
      <c r="H155" s="669"/>
      <c r="I155" s="670"/>
    </row>
    <row r="156" spans="1:35" ht="15" customHeight="1">
      <c r="A156" s="683"/>
      <c r="B156" s="96" t="s">
        <v>85</v>
      </c>
      <c r="C156" s="96" t="s">
        <v>36</v>
      </c>
      <c r="D156" s="126" t="s">
        <v>87</v>
      </c>
      <c r="E156" s="126" t="s">
        <v>88</v>
      </c>
      <c r="F156" s="96" t="s">
        <v>85</v>
      </c>
      <c r="G156" s="96" t="s">
        <v>36</v>
      </c>
      <c r="H156" s="126" t="s">
        <v>87</v>
      </c>
      <c r="I156" s="126" t="s">
        <v>88</v>
      </c>
    </row>
    <row r="157" spans="1:35" ht="15" customHeight="1">
      <c r="A157" s="684"/>
      <c r="B157" s="97" t="s">
        <v>95</v>
      </c>
      <c r="C157" s="97" t="s">
        <v>97</v>
      </c>
      <c r="D157" s="127" t="s">
        <v>99</v>
      </c>
      <c r="E157" s="127" t="s">
        <v>99</v>
      </c>
      <c r="F157" s="97" t="s">
        <v>95</v>
      </c>
      <c r="G157" s="97" t="s">
        <v>97</v>
      </c>
      <c r="H157" s="127" t="s">
        <v>99</v>
      </c>
      <c r="I157" s="127" t="s">
        <v>99</v>
      </c>
    </row>
    <row r="158" spans="1:35" ht="15" customHeight="1">
      <c r="A158" s="77" t="s">
        <v>205</v>
      </c>
      <c r="B158" s="89">
        <v>713</v>
      </c>
      <c r="C158" s="89">
        <v>28446</v>
      </c>
      <c r="D158" s="128">
        <v>97.699999999999989</v>
      </c>
      <c r="E158" s="128">
        <v>53.9</v>
      </c>
      <c r="F158" s="89">
        <v>716</v>
      </c>
      <c r="G158" s="89">
        <v>31109</v>
      </c>
      <c r="H158" s="128">
        <v>98.099999999999966</v>
      </c>
      <c r="I158" s="121">
        <v>58.7</v>
      </c>
    </row>
    <row r="159" spans="1:35" ht="15" customHeight="1">
      <c r="A159" s="77" t="s">
        <v>39</v>
      </c>
      <c r="B159" s="94">
        <v>726</v>
      </c>
      <c r="C159" s="89">
        <v>30190</v>
      </c>
      <c r="D159" s="128">
        <v>99.5</v>
      </c>
      <c r="E159" s="128">
        <v>56.2</v>
      </c>
      <c r="F159" s="89">
        <v>725</v>
      </c>
      <c r="G159" s="89">
        <v>33357</v>
      </c>
      <c r="H159" s="128">
        <v>99.3</v>
      </c>
      <c r="I159" s="121">
        <v>62</v>
      </c>
    </row>
    <row r="160" spans="1:35" ht="15" customHeight="1">
      <c r="A160" s="77" t="s">
        <v>173</v>
      </c>
      <c r="B160" s="91">
        <v>591</v>
      </c>
      <c r="C160" s="112">
        <v>11044</v>
      </c>
      <c r="D160" s="129">
        <v>99.2</v>
      </c>
      <c r="E160" s="129">
        <v>25.1</v>
      </c>
      <c r="F160" s="112">
        <v>593</v>
      </c>
      <c r="G160" s="112">
        <v>11361</v>
      </c>
      <c r="H160" s="128">
        <v>99.5</v>
      </c>
      <c r="I160" s="121">
        <v>25.8</v>
      </c>
    </row>
    <row r="161" spans="1:9" ht="15" customHeight="1">
      <c r="A161" s="77" t="s">
        <v>217</v>
      </c>
      <c r="B161" s="91">
        <v>385</v>
      </c>
      <c r="C161" s="112">
        <v>10502</v>
      </c>
      <c r="D161" s="129">
        <v>97.7</v>
      </c>
      <c r="E161" s="129">
        <v>36.9</v>
      </c>
      <c r="F161" s="112">
        <v>379</v>
      </c>
      <c r="G161" s="112">
        <v>10251</v>
      </c>
      <c r="H161" s="128">
        <v>96.2</v>
      </c>
      <c r="I161" s="121">
        <v>36.6</v>
      </c>
    </row>
    <row r="162" spans="1:9" ht="15" customHeight="1">
      <c r="A162" s="79" t="s">
        <v>335</v>
      </c>
      <c r="B162" s="92">
        <v>675</v>
      </c>
      <c r="C162" s="113">
        <v>20728</v>
      </c>
      <c r="D162" s="130">
        <v>98.4</v>
      </c>
      <c r="E162" s="130">
        <v>41.5</v>
      </c>
      <c r="F162" s="113">
        <v>672</v>
      </c>
      <c r="G162" s="113">
        <v>21868</v>
      </c>
      <c r="H162" s="151">
        <v>98</v>
      </c>
      <c r="I162" s="122">
        <v>44</v>
      </c>
    </row>
    <row r="163" spans="1:9" ht="15" customHeight="1">
      <c r="A163" s="80" t="s">
        <v>102</v>
      </c>
      <c r="B163" s="93">
        <v>51</v>
      </c>
      <c r="C163" s="89">
        <v>995</v>
      </c>
      <c r="D163" s="131">
        <v>89.5</v>
      </c>
      <c r="E163" s="131">
        <v>26.4</v>
      </c>
      <c r="F163" s="89">
        <v>51</v>
      </c>
      <c r="G163" s="89">
        <v>1132</v>
      </c>
      <c r="H163" s="128">
        <v>89.5</v>
      </c>
      <c r="I163" s="121">
        <v>30</v>
      </c>
    </row>
    <row r="164" spans="1:9" ht="15" customHeight="1">
      <c r="A164" s="80" t="s">
        <v>104</v>
      </c>
      <c r="B164" s="93">
        <v>31</v>
      </c>
      <c r="C164" s="114">
        <v>473</v>
      </c>
      <c r="D164" s="131">
        <v>91.2</v>
      </c>
      <c r="E164" s="131">
        <v>20.6</v>
      </c>
      <c r="F164" s="89">
        <v>31</v>
      </c>
      <c r="G164" s="89">
        <v>446</v>
      </c>
      <c r="H164" s="128">
        <v>91.2</v>
      </c>
      <c r="I164" s="121">
        <v>19.399999999999999</v>
      </c>
    </row>
    <row r="165" spans="1:9" ht="15" customHeight="1">
      <c r="A165" s="80" t="s">
        <v>107</v>
      </c>
      <c r="B165" s="94">
        <v>45</v>
      </c>
      <c r="C165" s="89">
        <v>1064</v>
      </c>
      <c r="D165" s="128">
        <v>100</v>
      </c>
      <c r="E165" s="128">
        <v>32</v>
      </c>
      <c r="F165" s="89">
        <v>44</v>
      </c>
      <c r="G165" s="89">
        <v>1088</v>
      </c>
      <c r="H165" s="128">
        <v>97.8</v>
      </c>
      <c r="I165" s="121">
        <v>33.4</v>
      </c>
    </row>
    <row r="166" spans="1:9" ht="15" customHeight="1">
      <c r="A166" s="80" t="s">
        <v>108</v>
      </c>
      <c r="B166" s="94">
        <v>60</v>
      </c>
      <c r="C166" s="89">
        <v>1407</v>
      </c>
      <c r="D166" s="128">
        <v>100</v>
      </c>
      <c r="E166" s="128">
        <v>31.7</v>
      </c>
      <c r="F166" s="89">
        <v>60</v>
      </c>
      <c r="G166" s="89">
        <v>1481</v>
      </c>
      <c r="H166" s="128">
        <v>100</v>
      </c>
      <c r="I166" s="121">
        <v>33.4</v>
      </c>
    </row>
    <row r="167" spans="1:9" ht="15" customHeight="1">
      <c r="A167" s="80" t="s">
        <v>45</v>
      </c>
      <c r="B167" s="94">
        <v>62</v>
      </c>
      <c r="C167" s="89">
        <v>1450</v>
      </c>
      <c r="D167" s="128">
        <v>100</v>
      </c>
      <c r="E167" s="128">
        <v>31.6</v>
      </c>
      <c r="F167" s="89">
        <v>62</v>
      </c>
      <c r="G167" s="89">
        <v>1641</v>
      </c>
      <c r="H167" s="128">
        <v>100</v>
      </c>
      <c r="I167" s="121">
        <v>35.799999999999997</v>
      </c>
    </row>
    <row r="168" spans="1:9" ht="15" customHeight="1">
      <c r="A168" s="80" t="s">
        <v>109</v>
      </c>
      <c r="B168" s="94">
        <v>60</v>
      </c>
      <c r="C168" s="89">
        <v>1668</v>
      </c>
      <c r="D168" s="128">
        <v>100</v>
      </c>
      <c r="E168" s="128">
        <v>37.6</v>
      </c>
      <c r="F168" s="89">
        <v>60</v>
      </c>
      <c r="G168" s="89">
        <v>1725</v>
      </c>
      <c r="H168" s="128">
        <v>100</v>
      </c>
      <c r="I168" s="121">
        <v>38.9</v>
      </c>
    </row>
    <row r="169" spans="1:9" ht="15" customHeight="1">
      <c r="A169" s="80" t="s">
        <v>110</v>
      </c>
      <c r="B169" s="94">
        <v>62</v>
      </c>
      <c r="C169" s="89">
        <v>2143</v>
      </c>
      <c r="D169" s="128">
        <v>100</v>
      </c>
      <c r="E169" s="128">
        <v>46.7</v>
      </c>
      <c r="F169" s="89">
        <v>61</v>
      </c>
      <c r="G169" s="89">
        <v>2432</v>
      </c>
      <c r="H169" s="128">
        <v>98.4</v>
      </c>
      <c r="I169" s="121">
        <v>53.9</v>
      </c>
    </row>
    <row r="170" spans="1:9" ht="15" customHeight="1">
      <c r="A170" s="80" t="s">
        <v>113</v>
      </c>
      <c r="B170" s="94">
        <v>62</v>
      </c>
      <c r="C170" s="89">
        <v>3102</v>
      </c>
      <c r="D170" s="128">
        <v>100</v>
      </c>
      <c r="E170" s="128">
        <v>67.599999999999994</v>
      </c>
      <c r="F170" s="89">
        <v>62</v>
      </c>
      <c r="G170" s="89">
        <v>3222</v>
      </c>
      <c r="H170" s="128">
        <v>100</v>
      </c>
      <c r="I170" s="121">
        <v>70.2</v>
      </c>
    </row>
    <row r="171" spans="1:9" ht="15" customHeight="1">
      <c r="A171" s="80" t="s">
        <v>93</v>
      </c>
      <c r="B171" s="94">
        <v>60</v>
      </c>
      <c r="C171" s="89">
        <v>2374</v>
      </c>
      <c r="D171" s="128">
        <v>100</v>
      </c>
      <c r="E171" s="128">
        <v>53.5</v>
      </c>
      <c r="F171" s="89">
        <v>60</v>
      </c>
      <c r="G171" s="89">
        <v>2672</v>
      </c>
      <c r="H171" s="128">
        <v>100</v>
      </c>
      <c r="I171" s="121">
        <v>60.2</v>
      </c>
    </row>
    <row r="172" spans="1:9" ht="15" customHeight="1">
      <c r="A172" s="80" t="s">
        <v>114</v>
      </c>
      <c r="B172" s="94">
        <v>62</v>
      </c>
      <c r="C172" s="89">
        <v>2210</v>
      </c>
      <c r="D172" s="128">
        <v>100</v>
      </c>
      <c r="E172" s="128">
        <v>48.2</v>
      </c>
      <c r="F172" s="89">
        <v>62</v>
      </c>
      <c r="G172" s="89">
        <v>2399</v>
      </c>
      <c r="H172" s="128">
        <v>100</v>
      </c>
      <c r="I172" s="121">
        <v>52.3</v>
      </c>
    </row>
    <row r="173" spans="1:9" ht="15" customHeight="1">
      <c r="A173" s="80" t="s">
        <v>84</v>
      </c>
      <c r="B173" s="94">
        <v>60</v>
      </c>
      <c r="C173" s="89">
        <v>2047</v>
      </c>
      <c r="D173" s="128">
        <v>100</v>
      </c>
      <c r="E173" s="128">
        <v>46.1</v>
      </c>
      <c r="F173" s="89">
        <v>60</v>
      </c>
      <c r="G173" s="89">
        <v>2110</v>
      </c>
      <c r="H173" s="128">
        <v>100</v>
      </c>
      <c r="I173" s="121">
        <v>47.5</v>
      </c>
    </row>
    <row r="174" spans="1:9" ht="15" customHeight="1">
      <c r="A174" s="81" t="s">
        <v>96</v>
      </c>
      <c r="B174" s="95">
        <v>60</v>
      </c>
      <c r="C174" s="115">
        <v>1795</v>
      </c>
      <c r="D174" s="132">
        <v>96.8</v>
      </c>
      <c r="E174" s="132">
        <v>40.4</v>
      </c>
      <c r="F174" s="149">
        <v>59</v>
      </c>
      <c r="G174" s="149">
        <v>1520</v>
      </c>
      <c r="H174" s="152">
        <v>95.2</v>
      </c>
      <c r="I174" s="123">
        <v>34.799999999999997</v>
      </c>
    </row>
    <row r="177" spans="1:9" ht="15" customHeight="1">
      <c r="A177" s="72">
        <v>8</v>
      </c>
      <c r="B177" s="85"/>
      <c r="C177" s="85"/>
      <c r="D177" s="134"/>
      <c r="E177" s="134"/>
      <c r="F177" s="85"/>
      <c r="G177" s="85"/>
      <c r="H177" s="134"/>
      <c r="I177" s="134"/>
    </row>
    <row r="178" spans="1:9" ht="20.100000000000001" customHeight="1">
      <c r="A178" s="75" t="s">
        <v>266</v>
      </c>
      <c r="B178" s="99"/>
      <c r="C178" s="86"/>
      <c r="D178" s="125"/>
      <c r="E178" s="125"/>
      <c r="F178" s="86"/>
      <c r="G178" s="86"/>
      <c r="H178" s="125"/>
      <c r="I178" s="125"/>
    </row>
    <row r="179" spans="1:9" ht="15" customHeight="1">
      <c r="A179" s="682" t="s">
        <v>68</v>
      </c>
      <c r="B179" s="668" t="s">
        <v>28</v>
      </c>
      <c r="C179" s="669"/>
      <c r="D179" s="669"/>
      <c r="E179" s="669"/>
      <c r="F179" s="669"/>
      <c r="G179" s="669"/>
      <c r="H179" s="669"/>
      <c r="I179" s="670"/>
    </row>
    <row r="180" spans="1:9" ht="15" customHeight="1">
      <c r="A180" s="683"/>
      <c r="B180" s="668" t="s">
        <v>81</v>
      </c>
      <c r="C180" s="669"/>
      <c r="D180" s="669"/>
      <c r="E180" s="670"/>
      <c r="F180" s="668" t="s">
        <v>82</v>
      </c>
      <c r="G180" s="669"/>
      <c r="H180" s="669"/>
      <c r="I180" s="670"/>
    </row>
    <row r="181" spans="1:9" ht="15" customHeight="1">
      <c r="A181" s="683"/>
      <c r="B181" s="96" t="s">
        <v>85</v>
      </c>
      <c r="C181" s="96" t="s">
        <v>36</v>
      </c>
      <c r="D181" s="126" t="s">
        <v>87</v>
      </c>
      <c r="E181" s="126" t="s">
        <v>88</v>
      </c>
      <c r="F181" s="96" t="s">
        <v>85</v>
      </c>
      <c r="G181" s="96" t="s">
        <v>36</v>
      </c>
      <c r="H181" s="126" t="s">
        <v>87</v>
      </c>
      <c r="I181" s="126" t="s">
        <v>88</v>
      </c>
    </row>
    <row r="182" spans="1:9" ht="15" customHeight="1">
      <c r="A182" s="684"/>
      <c r="B182" s="97" t="s">
        <v>95</v>
      </c>
      <c r="C182" s="97" t="s">
        <v>97</v>
      </c>
      <c r="D182" s="127" t="s">
        <v>99</v>
      </c>
      <c r="E182" s="127" t="s">
        <v>99</v>
      </c>
      <c r="F182" s="97" t="s">
        <v>95</v>
      </c>
      <c r="G182" s="97" t="s">
        <v>97</v>
      </c>
      <c r="H182" s="127" t="s">
        <v>99</v>
      </c>
      <c r="I182" s="127" t="s">
        <v>99</v>
      </c>
    </row>
    <row r="183" spans="1:9" ht="15" customHeight="1">
      <c r="A183" s="77" t="s">
        <v>205</v>
      </c>
      <c r="B183" s="93" t="s">
        <v>111</v>
      </c>
      <c r="C183" s="114" t="s">
        <v>111</v>
      </c>
      <c r="D183" s="131" t="s">
        <v>111</v>
      </c>
      <c r="E183" s="131" t="s">
        <v>111</v>
      </c>
      <c r="F183" s="114" t="s">
        <v>111</v>
      </c>
      <c r="G183" s="114" t="s">
        <v>111</v>
      </c>
      <c r="H183" s="131" t="s">
        <v>111</v>
      </c>
      <c r="I183" s="146" t="s">
        <v>111</v>
      </c>
    </row>
    <row r="184" spans="1:9" ht="15" customHeight="1">
      <c r="A184" s="77" t="s">
        <v>39</v>
      </c>
      <c r="B184" s="93" t="s">
        <v>111</v>
      </c>
      <c r="C184" s="114" t="s">
        <v>111</v>
      </c>
      <c r="D184" s="131" t="s">
        <v>111</v>
      </c>
      <c r="E184" s="131" t="s">
        <v>111</v>
      </c>
      <c r="F184" s="114" t="s">
        <v>111</v>
      </c>
      <c r="G184" s="114" t="s">
        <v>111</v>
      </c>
      <c r="H184" s="131" t="s">
        <v>111</v>
      </c>
      <c r="I184" s="146" t="s">
        <v>111</v>
      </c>
    </row>
    <row r="185" spans="1:9" ht="15" customHeight="1">
      <c r="A185" s="77" t="s">
        <v>173</v>
      </c>
      <c r="B185" s="103" t="s">
        <v>111</v>
      </c>
      <c r="C185" s="112" t="s">
        <v>111</v>
      </c>
      <c r="D185" s="129" t="s">
        <v>111</v>
      </c>
      <c r="E185" s="129" t="s">
        <v>111</v>
      </c>
      <c r="F185" s="112" t="s">
        <v>111</v>
      </c>
      <c r="G185" s="112" t="s">
        <v>111</v>
      </c>
      <c r="H185" s="131" t="s">
        <v>111</v>
      </c>
      <c r="I185" s="146" t="s">
        <v>111</v>
      </c>
    </row>
    <row r="186" spans="1:9" ht="15" customHeight="1">
      <c r="A186" s="77" t="s">
        <v>217</v>
      </c>
      <c r="B186" s="103" t="s">
        <v>111</v>
      </c>
      <c r="C186" s="112" t="s">
        <v>111</v>
      </c>
      <c r="D186" s="129" t="s">
        <v>111</v>
      </c>
      <c r="E186" s="129" t="s">
        <v>111</v>
      </c>
      <c r="F186" s="112" t="s">
        <v>111</v>
      </c>
      <c r="G186" s="112" t="s">
        <v>111</v>
      </c>
      <c r="H186" s="131" t="s">
        <v>111</v>
      </c>
      <c r="I186" s="146" t="s">
        <v>111</v>
      </c>
    </row>
    <row r="187" spans="1:9" ht="15" customHeight="1">
      <c r="A187" s="79" t="s">
        <v>335</v>
      </c>
      <c r="B187" s="104" t="s">
        <v>111</v>
      </c>
      <c r="C187" s="113" t="s">
        <v>111</v>
      </c>
      <c r="D187" s="130" t="s">
        <v>111</v>
      </c>
      <c r="E187" s="130" t="s">
        <v>111</v>
      </c>
      <c r="F187" s="113" t="s">
        <v>111</v>
      </c>
      <c r="G187" s="113" t="s">
        <v>111</v>
      </c>
      <c r="H187" s="142" t="s">
        <v>111</v>
      </c>
      <c r="I187" s="147" t="s">
        <v>111</v>
      </c>
    </row>
    <row r="188" spans="1:9" ht="15" customHeight="1">
      <c r="A188" s="80" t="s">
        <v>102</v>
      </c>
      <c r="B188" s="93" t="s">
        <v>111</v>
      </c>
      <c r="C188" s="114" t="s">
        <v>111</v>
      </c>
      <c r="D188" s="131" t="s">
        <v>111</v>
      </c>
      <c r="E188" s="131" t="s">
        <v>111</v>
      </c>
      <c r="F188" s="114" t="s">
        <v>111</v>
      </c>
      <c r="G188" s="114" t="s">
        <v>111</v>
      </c>
      <c r="H188" s="131" t="s">
        <v>111</v>
      </c>
      <c r="I188" s="146" t="s">
        <v>111</v>
      </c>
    </row>
    <row r="189" spans="1:9" ht="15" customHeight="1">
      <c r="A189" s="80" t="s">
        <v>104</v>
      </c>
      <c r="B189" s="93" t="s">
        <v>111</v>
      </c>
      <c r="C189" s="114" t="s">
        <v>111</v>
      </c>
      <c r="D189" s="131" t="s">
        <v>111</v>
      </c>
      <c r="E189" s="131" t="s">
        <v>111</v>
      </c>
      <c r="F189" s="114" t="s">
        <v>111</v>
      </c>
      <c r="G189" s="114" t="s">
        <v>111</v>
      </c>
      <c r="H189" s="131" t="s">
        <v>111</v>
      </c>
      <c r="I189" s="146" t="s">
        <v>111</v>
      </c>
    </row>
    <row r="190" spans="1:9" ht="15" customHeight="1">
      <c r="A190" s="80" t="s">
        <v>107</v>
      </c>
      <c r="B190" s="93" t="s">
        <v>111</v>
      </c>
      <c r="C190" s="114" t="s">
        <v>111</v>
      </c>
      <c r="D190" s="131" t="s">
        <v>111</v>
      </c>
      <c r="E190" s="131" t="s">
        <v>111</v>
      </c>
      <c r="F190" s="114" t="s">
        <v>111</v>
      </c>
      <c r="G190" s="114" t="s">
        <v>111</v>
      </c>
      <c r="H190" s="131" t="s">
        <v>111</v>
      </c>
      <c r="I190" s="146" t="s">
        <v>111</v>
      </c>
    </row>
    <row r="191" spans="1:9" ht="15" customHeight="1">
      <c r="A191" s="80" t="s">
        <v>108</v>
      </c>
      <c r="B191" s="93" t="s">
        <v>111</v>
      </c>
      <c r="C191" s="114" t="s">
        <v>111</v>
      </c>
      <c r="D191" s="131" t="s">
        <v>111</v>
      </c>
      <c r="E191" s="131" t="s">
        <v>111</v>
      </c>
      <c r="F191" s="114" t="s">
        <v>111</v>
      </c>
      <c r="G191" s="114" t="s">
        <v>111</v>
      </c>
      <c r="H191" s="131" t="s">
        <v>111</v>
      </c>
      <c r="I191" s="146" t="s">
        <v>111</v>
      </c>
    </row>
    <row r="192" spans="1:9" ht="15" customHeight="1">
      <c r="A192" s="80" t="s">
        <v>45</v>
      </c>
      <c r="B192" s="93" t="s">
        <v>111</v>
      </c>
      <c r="C192" s="114" t="s">
        <v>111</v>
      </c>
      <c r="D192" s="131" t="s">
        <v>111</v>
      </c>
      <c r="E192" s="131" t="s">
        <v>111</v>
      </c>
      <c r="F192" s="114" t="s">
        <v>111</v>
      </c>
      <c r="G192" s="114" t="s">
        <v>111</v>
      </c>
      <c r="H192" s="131" t="s">
        <v>111</v>
      </c>
      <c r="I192" s="146" t="s">
        <v>111</v>
      </c>
    </row>
    <row r="193" spans="1:9" ht="15" customHeight="1">
      <c r="A193" s="80" t="s">
        <v>109</v>
      </c>
      <c r="B193" s="93" t="s">
        <v>111</v>
      </c>
      <c r="C193" s="114" t="s">
        <v>111</v>
      </c>
      <c r="D193" s="131" t="s">
        <v>111</v>
      </c>
      <c r="E193" s="131" t="s">
        <v>111</v>
      </c>
      <c r="F193" s="114" t="s">
        <v>111</v>
      </c>
      <c r="G193" s="114" t="s">
        <v>111</v>
      </c>
      <c r="H193" s="131" t="s">
        <v>111</v>
      </c>
      <c r="I193" s="146" t="s">
        <v>111</v>
      </c>
    </row>
    <row r="194" spans="1:9" ht="15" customHeight="1">
      <c r="A194" s="80" t="s">
        <v>110</v>
      </c>
      <c r="B194" s="93" t="s">
        <v>111</v>
      </c>
      <c r="C194" s="114" t="s">
        <v>111</v>
      </c>
      <c r="D194" s="131" t="s">
        <v>111</v>
      </c>
      <c r="E194" s="131" t="s">
        <v>111</v>
      </c>
      <c r="F194" s="114" t="s">
        <v>111</v>
      </c>
      <c r="G194" s="114" t="s">
        <v>111</v>
      </c>
      <c r="H194" s="131" t="s">
        <v>111</v>
      </c>
      <c r="I194" s="146" t="s">
        <v>111</v>
      </c>
    </row>
    <row r="195" spans="1:9" ht="15" customHeight="1">
      <c r="A195" s="80" t="s">
        <v>113</v>
      </c>
      <c r="B195" s="93" t="s">
        <v>111</v>
      </c>
      <c r="C195" s="114" t="s">
        <v>111</v>
      </c>
      <c r="D195" s="131" t="s">
        <v>111</v>
      </c>
      <c r="E195" s="131" t="s">
        <v>111</v>
      </c>
      <c r="F195" s="114" t="s">
        <v>111</v>
      </c>
      <c r="G195" s="114" t="s">
        <v>111</v>
      </c>
      <c r="H195" s="131" t="s">
        <v>111</v>
      </c>
      <c r="I195" s="146" t="s">
        <v>111</v>
      </c>
    </row>
    <row r="196" spans="1:9" ht="15" customHeight="1">
      <c r="A196" s="80" t="s">
        <v>93</v>
      </c>
      <c r="B196" s="93" t="s">
        <v>111</v>
      </c>
      <c r="C196" s="114" t="s">
        <v>111</v>
      </c>
      <c r="D196" s="131" t="s">
        <v>111</v>
      </c>
      <c r="E196" s="131" t="s">
        <v>111</v>
      </c>
      <c r="F196" s="114" t="s">
        <v>111</v>
      </c>
      <c r="G196" s="114" t="s">
        <v>111</v>
      </c>
      <c r="H196" s="131" t="s">
        <v>111</v>
      </c>
      <c r="I196" s="146" t="s">
        <v>111</v>
      </c>
    </row>
    <row r="197" spans="1:9" ht="15" customHeight="1">
      <c r="A197" s="80" t="s">
        <v>114</v>
      </c>
      <c r="B197" s="93" t="s">
        <v>111</v>
      </c>
      <c r="C197" s="114" t="s">
        <v>111</v>
      </c>
      <c r="D197" s="131" t="s">
        <v>111</v>
      </c>
      <c r="E197" s="131" t="s">
        <v>111</v>
      </c>
      <c r="F197" s="114" t="s">
        <v>111</v>
      </c>
      <c r="G197" s="114" t="s">
        <v>111</v>
      </c>
      <c r="H197" s="131" t="s">
        <v>111</v>
      </c>
      <c r="I197" s="146" t="s">
        <v>111</v>
      </c>
    </row>
    <row r="198" spans="1:9" ht="15" customHeight="1">
      <c r="A198" s="80" t="s">
        <v>84</v>
      </c>
      <c r="B198" s="93" t="s">
        <v>111</v>
      </c>
      <c r="C198" s="114" t="s">
        <v>111</v>
      </c>
      <c r="D198" s="131" t="s">
        <v>111</v>
      </c>
      <c r="E198" s="131" t="s">
        <v>111</v>
      </c>
      <c r="F198" s="114" t="s">
        <v>111</v>
      </c>
      <c r="G198" s="114" t="s">
        <v>111</v>
      </c>
      <c r="H198" s="131" t="s">
        <v>111</v>
      </c>
      <c r="I198" s="146" t="s">
        <v>111</v>
      </c>
    </row>
    <row r="199" spans="1:9" ht="15" customHeight="1">
      <c r="A199" s="81" t="s">
        <v>96</v>
      </c>
      <c r="B199" s="95" t="s">
        <v>111</v>
      </c>
      <c r="C199" s="115" t="s">
        <v>111</v>
      </c>
      <c r="D199" s="132" t="s">
        <v>111</v>
      </c>
      <c r="E199" s="132" t="s">
        <v>111</v>
      </c>
      <c r="F199" s="115" t="s">
        <v>111</v>
      </c>
      <c r="G199" s="115" t="s">
        <v>111</v>
      </c>
      <c r="H199" s="132" t="s">
        <v>111</v>
      </c>
      <c r="I199" s="148" t="s">
        <v>111</v>
      </c>
    </row>
    <row r="200" spans="1:9" ht="15" customHeight="1">
      <c r="A200" s="83" t="s">
        <v>181</v>
      </c>
      <c r="B200" s="98"/>
      <c r="C200" s="98"/>
      <c r="D200" s="135"/>
      <c r="E200" s="135"/>
      <c r="F200" s="98"/>
      <c r="G200" s="98"/>
      <c r="H200" s="135"/>
      <c r="I200" s="135"/>
    </row>
    <row r="202" spans="1:9" ht="15" customHeight="1">
      <c r="A202" s="72">
        <v>9</v>
      </c>
      <c r="B202" s="85"/>
      <c r="C202" s="85"/>
      <c r="D202" s="134"/>
      <c r="E202" s="134"/>
      <c r="F202" s="85"/>
      <c r="G202" s="85"/>
      <c r="H202" s="134"/>
      <c r="I202" s="134"/>
    </row>
    <row r="203" spans="1:9" ht="20.100000000000001" customHeight="1">
      <c r="A203" s="75" t="s">
        <v>266</v>
      </c>
      <c r="B203" s="99"/>
      <c r="C203" s="86"/>
      <c r="D203" s="125"/>
      <c r="E203" s="125"/>
      <c r="F203" s="86"/>
      <c r="G203" s="86"/>
      <c r="H203" s="125"/>
      <c r="I203" s="125"/>
    </row>
    <row r="204" spans="1:9" ht="15" customHeight="1">
      <c r="A204" s="682" t="s">
        <v>68</v>
      </c>
      <c r="B204" s="678" t="s">
        <v>37</v>
      </c>
      <c r="C204" s="679"/>
      <c r="D204" s="680" t="s">
        <v>46</v>
      </c>
      <c r="E204" s="681"/>
    </row>
    <row r="205" spans="1:9" ht="15" customHeight="1">
      <c r="A205" s="683"/>
      <c r="B205" s="105"/>
      <c r="C205" s="120"/>
      <c r="D205" s="139"/>
      <c r="E205" s="143"/>
    </row>
    <row r="206" spans="1:9" ht="15" customHeight="1">
      <c r="A206" s="683"/>
      <c r="B206" s="106" t="s">
        <v>90</v>
      </c>
      <c r="C206" s="106" t="s">
        <v>94</v>
      </c>
      <c r="D206" s="140" t="s">
        <v>90</v>
      </c>
      <c r="E206" s="144" t="s">
        <v>94</v>
      </c>
    </row>
    <row r="207" spans="1:9" ht="15" customHeight="1">
      <c r="A207" s="684"/>
      <c r="B207" s="107"/>
      <c r="C207" s="107"/>
      <c r="D207" s="141"/>
      <c r="E207" s="145"/>
    </row>
    <row r="208" spans="1:9" ht="15" customHeight="1">
      <c r="A208" s="77" t="s">
        <v>205</v>
      </c>
      <c r="B208" s="108">
        <v>604.4</v>
      </c>
      <c r="C208" s="121">
        <v>815.79999999999973</v>
      </c>
      <c r="D208" s="128">
        <v>39.099999999999973</v>
      </c>
      <c r="E208" s="121">
        <v>203.89999999999998</v>
      </c>
    </row>
    <row r="209" spans="1:11" ht="15" customHeight="1">
      <c r="A209" s="77" t="s">
        <v>39</v>
      </c>
      <c r="B209" s="108">
        <v>656.95299999999997</v>
      </c>
      <c r="C209" s="121">
        <v>694.57100000000003</v>
      </c>
      <c r="D209" s="128" t="s">
        <v>111</v>
      </c>
      <c r="E209" s="121" t="s">
        <v>111</v>
      </c>
    </row>
    <row r="210" spans="1:11" ht="15" customHeight="1">
      <c r="A210" s="77" t="s">
        <v>310</v>
      </c>
      <c r="B210" s="108">
        <v>263.04809999999998</v>
      </c>
      <c r="C210" s="121">
        <v>336.98110000000003</v>
      </c>
      <c r="D210" s="131" t="s">
        <v>111</v>
      </c>
      <c r="E210" s="146" t="s">
        <v>111</v>
      </c>
    </row>
    <row r="211" spans="1:11" ht="15" customHeight="1">
      <c r="A211" s="77" t="s">
        <v>321</v>
      </c>
      <c r="B211" s="108">
        <v>235.8261</v>
      </c>
      <c r="C211" s="121">
        <v>279.77100000000002</v>
      </c>
      <c r="D211" s="131" t="s">
        <v>111</v>
      </c>
      <c r="E211" s="146" t="s">
        <v>111</v>
      </c>
      <c r="F211" s="150"/>
      <c r="G211" s="150"/>
      <c r="H211" s="153"/>
      <c r="I211" s="153"/>
    </row>
    <row r="212" spans="1:11" ht="15" customHeight="1">
      <c r="A212" s="79" t="s">
        <v>336</v>
      </c>
      <c r="B212" s="109">
        <v>198.14159999999998</v>
      </c>
      <c r="C212" s="122">
        <v>281.637</v>
      </c>
      <c r="D212" s="142" t="s">
        <v>111</v>
      </c>
      <c r="E212" s="147" t="s">
        <v>111</v>
      </c>
    </row>
    <row r="213" spans="1:11" ht="15" customHeight="1">
      <c r="A213" s="80" t="s">
        <v>102</v>
      </c>
      <c r="B213" s="108">
        <v>15.246</v>
      </c>
      <c r="C213" s="121">
        <v>18.989000000000001</v>
      </c>
      <c r="D213" s="131" t="s">
        <v>111</v>
      </c>
      <c r="E213" s="146" t="s">
        <v>111</v>
      </c>
      <c r="K213" s="161"/>
    </row>
    <row r="214" spans="1:11" ht="15" customHeight="1">
      <c r="A214" s="80" t="s">
        <v>104</v>
      </c>
      <c r="B214" s="108">
        <v>14.405099999999999</v>
      </c>
      <c r="C214" s="121">
        <v>18.8001</v>
      </c>
      <c r="D214" s="131" t="s">
        <v>111</v>
      </c>
      <c r="E214" s="146" t="s">
        <v>111</v>
      </c>
      <c r="K214" s="161"/>
    </row>
    <row r="215" spans="1:11" ht="15" customHeight="1">
      <c r="A215" s="80" t="s">
        <v>107</v>
      </c>
      <c r="B215" s="108">
        <v>20.916</v>
      </c>
      <c r="C215" s="121">
        <v>22.84</v>
      </c>
      <c r="D215" s="131" t="s">
        <v>111</v>
      </c>
      <c r="E215" s="146" t="s">
        <v>111</v>
      </c>
      <c r="K215" s="161"/>
    </row>
    <row r="216" spans="1:11" ht="15" customHeight="1">
      <c r="A216" s="80" t="s">
        <v>108</v>
      </c>
      <c r="B216" s="108">
        <v>23.248000000000001</v>
      </c>
      <c r="C216" s="121">
        <v>25.895</v>
      </c>
      <c r="D216" s="131" t="s">
        <v>111</v>
      </c>
      <c r="E216" s="146" t="s">
        <v>111</v>
      </c>
      <c r="K216" s="161"/>
    </row>
    <row r="217" spans="1:11" ht="15" customHeight="1">
      <c r="A217" s="80" t="s">
        <v>45</v>
      </c>
      <c r="B217" s="108">
        <v>14.862</v>
      </c>
      <c r="C217" s="121">
        <v>21.391500000000001</v>
      </c>
      <c r="D217" s="131" t="s">
        <v>111</v>
      </c>
      <c r="E217" s="146" t="s">
        <v>111</v>
      </c>
      <c r="K217" s="161"/>
    </row>
    <row r="218" spans="1:11" ht="15" customHeight="1">
      <c r="A218" s="80" t="s">
        <v>109</v>
      </c>
      <c r="B218" s="108">
        <v>11.352</v>
      </c>
      <c r="C218" s="121">
        <v>22.385200000000001</v>
      </c>
      <c r="D218" s="131" t="s">
        <v>111</v>
      </c>
      <c r="E218" s="146" t="s">
        <v>111</v>
      </c>
      <c r="K218" s="161"/>
    </row>
    <row r="219" spans="1:11" ht="15" customHeight="1">
      <c r="A219" s="80" t="s">
        <v>110</v>
      </c>
      <c r="B219" s="108">
        <v>12.849</v>
      </c>
      <c r="C219" s="121">
        <v>23.656500000000001</v>
      </c>
      <c r="D219" s="131" t="s">
        <v>111</v>
      </c>
      <c r="E219" s="146" t="s">
        <v>111</v>
      </c>
      <c r="K219" s="161"/>
    </row>
    <row r="220" spans="1:11" ht="15" customHeight="1">
      <c r="A220" s="80" t="s">
        <v>113</v>
      </c>
      <c r="B220" s="108">
        <v>17.034500000000001</v>
      </c>
      <c r="C220" s="121">
        <v>22.8872</v>
      </c>
      <c r="D220" s="131" t="s">
        <v>111</v>
      </c>
      <c r="E220" s="146" t="s">
        <v>111</v>
      </c>
      <c r="K220" s="161"/>
    </row>
    <row r="221" spans="1:11" ht="15" customHeight="1">
      <c r="A221" s="80" t="s">
        <v>93</v>
      </c>
      <c r="B221" s="108">
        <v>18.992999999999999</v>
      </c>
      <c r="C221" s="121">
        <v>26.132400000000001</v>
      </c>
      <c r="D221" s="131" t="s">
        <v>111</v>
      </c>
      <c r="E221" s="146" t="s">
        <v>111</v>
      </c>
      <c r="K221" s="161"/>
    </row>
    <row r="222" spans="1:11" ht="15" customHeight="1">
      <c r="A222" s="80" t="s">
        <v>114</v>
      </c>
      <c r="B222" s="108">
        <v>18.902000000000001</v>
      </c>
      <c r="C222" s="121">
        <v>25.268000000000001</v>
      </c>
      <c r="D222" s="131" t="s">
        <v>111</v>
      </c>
      <c r="E222" s="146" t="s">
        <v>111</v>
      </c>
      <c r="K222" s="161"/>
    </row>
    <row r="223" spans="1:11" ht="15" customHeight="1">
      <c r="A223" s="80" t="s">
        <v>84</v>
      </c>
      <c r="B223" s="108">
        <v>17.509</v>
      </c>
      <c r="C223" s="121">
        <v>25.234999999999999</v>
      </c>
      <c r="D223" s="131" t="s">
        <v>111</v>
      </c>
      <c r="E223" s="146" t="s">
        <v>111</v>
      </c>
      <c r="K223" s="161"/>
    </row>
    <row r="224" spans="1:11" ht="15" customHeight="1">
      <c r="A224" s="81" t="s">
        <v>96</v>
      </c>
      <c r="B224" s="110">
        <v>12.824999999999999</v>
      </c>
      <c r="C224" s="123">
        <v>28.1571</v>
      </c>
      <c r="D224" s="132" t="s">
        <v>111</v>
      </c>
      <c r="E224" s="148" t="s">
        <v>111</v>
      </c>
      <c r="K224" s="161"/>
    </row>
    <row r="225" spans="1:1" ht="15" customHeight="1">
      <c r="A225" s="83" t="s">
        <v>70</v>
      </c>
    </row>
    <row r="227" spans="1:1" ht="15" customHeight="1">
      <c r="A227" s="84"/>
    </row>
  </sheetData>
  <mergeCells count="51">
    <mergeCell ref="B204:C204"/>
    <mergeCell ref="D204:E204"/>
    <mergeCell ref="A3:A6"/>
    <mergeCell ref="A30:A33"/>
    <mergeCell ref="J30:J33"/>
    <mergeCell ref="A54:A57"/>
    <mergeCell ref="A79:A82"/>
    <mergeCell ref="A104:A107"/>
    <mergeCell ref="A129:A132"/>
    <mergeCell ref="J129:J132"/>
    <mergeCell ref="A154:A157"/>
    <mergeCell ref="A179:A182"/>
    <mergeCell ref="A204:A207"/>
    <mergeCell ref="B154:I154"/>
    <mergeCell ref="B155:E155"/>
    <mergeCell ref="F155:I155"/>
    <mergeCell ref="B179:I179"/>
    <mergeCell ref="B180:E180"/>
    <mergeCell ref="F180:I180"/>
    <mergeCell ref="X129:AI129"/>
    <mergeCell ref="B130:E130"/>
    <mergeCell ref="F130:I130"/>
    <mergeCell ref="K130:P130"/>
    <mergeCell ref="Q130:V130"/>
    <mergeCell ref="X130:AC130"/>
    <mergeCell ref="AD130:AI130"/>
    <mergeCell ref="W129:W132"/>
    <mergeCell ref="B104:I104"/>
    <mergeCell ref="B105:E105"/>
    <mergeCell ref="F105:I105"/>
    <mergeCell ref="B129:I129"/>
    <mergeCell ref="K129:V129"/>
    <mergeCell ref="B54:I54"/>
    <mergeCell ref="B55:E55"/>
    <mergeCell ref="F55:I55"/>
    <mergeCell ref="B79:I79"/>
    <mergeCell ref="B80:E80"/>
    <mergeCell ref="F80:I80"/>
    <mergeCell ref="X30:AI30"/>
    <mergeCell ref="B31:E31"/>
    <mergeCell ref="F31:I31"/>
    <mergeCell ref="K31:P31"/>
    <mergeCell ref="Q31:V31"/>
    <mergeCell ref="X31:AC31"/>
    <mergeCell ref="AD31:AI31"/>
    <mergeCell ref="W30:W33"/>
    <mergeCell ref="B3:I3"/>
    <mergeCell ref="B4:E4"/>
    <mergeCell ref="F4:I4"/>
    <mergeCell ref="B30:I30"/>
    <mergeCell ref="K30:V30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fitToHeight="0" orientation="portrait" r:id="rId1"/>
  <headerFooter scaleWithDoc="0" alignWithMargins="0"/>
  <rowBreaks count="4" manualBreakCount="4">
    <brk id="51" max="8" man="1"/>
    <brk id="101" max="8" man="1"/>
    <brk id="151" max="8" man="1"/>
    <brk id="20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P28"/>
  <sheetViews>
    <sheetView showGridLines="0" view="pageBreakPreview" zoomScaleSheetLayoutView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9.375" defaultRowHeight="15" customHeight="1"/>
  <cols>
    <col min="1" max="1" width="9.625" style="69" customWidth="1"/>
    <col min="2" max="2" width="7.625" style="69" customWidth="1"/>
    <col min="3" max="3" width="8.625" style="69" customWidth="1"/>
    <col min="4" max="6" width="7.625" style="69" customWidth="1"/>
    <col min="7" max="7" width="8.625" style="69" customWidth="1"/>
    <col min="8" max="9" width="7.625" style="69" customWidth="1"/>
    <col min="10" max="11" width="6.625" style="69" customWidth="1"/>
    <col min="12" max="12" width="14" style="69" customWidth="1"/>
    <col min="13" max="14" width="9.375" style="69" hidden="1" customWidth="1"/>
    <col min="15" max="16384" width="9.375" style="69"/>
  </cols>
  <sheetData>
    <row r="1" spans="1:16" ht="20.100000000000001" customHeight="1">
      <c r="A1" s="75" t="s">
        <v>267</v>
      </c>
      <c r="C1" s="172"/>
    </row>
    <row r="2" spans="1:16" ht="15" customHeight="1">
      <c r="A2" s="682" t="s">
        <v>68</v>
      </c>
      <c r="B2" s="685" t="s">
        <v>101</v>
      </c>
      <c r="C2" s="686"/>
      <c r="D2" s="686"/>
      <c r="E2" s="686"/>
      <c r="F2" s="686"/>
      <c r="G2" s="686"/>
      <c r="H2" s="686"/>
      <c r="I2" s="687"/>
      <c r="J2" s="688" t="s">
        <v>37</v>
      </c>
      <c r="K2" s="689"/>
      <c r="L2" s="185"/>
    </row>
    <row r="3" spans="1:16" ht="15" customHeight="1">
      <c r="A3" s="683"/>
      <c r="B3" s="690" t="s">
        <v>115</v>
      </c>
      <c r="C3" s="691"/>
      <c r="D3" s="691"/>
      <c r="E3" s="692"/>
      <c r="F3" s="690" t="s">
        <v>116</v>
      </c>
      <c r="G3" s="691"/>
      <c r="H3" s="691"/>
      <c r="I3" s="692"/>
      <c r="J3" s="175"/>
      <c r="K3" s="180"/>
      <c r="L3" s="185"/>
    </row>
    <row r="4" spans="1:16" ht="15" customHeight="1">
      <c r="A4" s="683"/>
      <c r="B4" s="157" t="s">
        <v>117</v>
      </c>
      <c r="C4" s="157" t="s">
        <v>48</v>
      </c>
      <c r="D4" s="157" t="s">
        <v>118</v>
      </c>
      <c r="E4" s="157" t="s">
        <v>120</v>
      </c>
      <c r="F4" s="157" t="s">
        <v>117</v>
      </c>
      <c r="G4" s="157" t="s">
        <v>48</v>
      </c>
      <c r="H4" s="157" t="s">
        <v>118</v>
      </c>
      <c r="I4" s="76" t="s">
        <v>120</v>
      </c>
      <c r="J4" s="176" t="s">
        <v>90</v>
      </c>
      <c r="K4" s="181" t="s">
        <v>94</v>
      </c>
      <c r="L4" s="185"/>
    </row>
    <row r="5" spans="1:16" ht="15" customHeight="1">
      <c r="A5" s="684"/>
      <c r="B5" s="171" t="s">
        <v>122</v>
      </c>
      <c r="C5" s="171" t="s">
        <v>124</v>
      </c>
      <c r="D5" s="171" t="s">
        <v>99</v>
      </c>
      <c r="E5" s="171" t="s">
        <v>99</v>
      </c>
      <c r="F5" s="171" t="s">
        <v>122</v>
      </c>
      <c r="G5" s="171" t="s">
        <v>124</v>
      </c>
      <c r="H5" s="171" t="s">
        <v>99</v>
      </c>
      <c r="I5" s="78" t="s">
        <v>99</v>
      </c>
      <c r="J5" s="177"/>
      <c r="K5" s="182"/>
      <c r="L5" s="185"/>
    </row>
    <row r="6" spans="1:16" ht="15" customHeight="1">
      <c r="A6" s="77" t="s">
        <v>205</v>
      </c>
      <c r="B6" s="94">
        <v>718</v>
      </c>
      <c r="C6" s="114">
        <v>73323</v>
      </c>
      <c r="D6" s="131">
        <v>98.399999999999963</v>
      </c>
      <c r="E6" s="131">
        <v>64.699999999999989</v>
      </c>
      <c r="F6" s="89">
        <v>713</v>
      </c>
      <c r="G6" s="89">
        <v>73465</v>
      </c>
      <c r="H6" s="131">
        <v>97.5</v>
      </c>
      <c r="I6" s="146">
        <v>65.099999999999966</v>
      </c>
      <c r="J6" s="128">
        <v>20.799999999999994</v>
      </c>
      <c r="K6" s="121">
        <v>63.9</v>
      </c>
      <c r="L6" s="185"/>
    </row>
    <row r="7" spans="1:16" ht="15" customHeight="1">
      <c r="A7" s="77" t="s">
        <v>39</v>
      </c>
      <c r="B7" s="91">
        <v>724</v>
      </c>
      <c r="C7" s="112">
        <v>77189</v>
      </c>
      <c r="D7" s="129">
        <v>99.2</v>
      </c>
      <c r="E7" s="129">
        <v>62.7</v>
      </c>
      <c r="F7" s="90">
        <v>724</v>
      </c>
      <c r="G7" s="90">
        <v>76880</v>
      </c>
      <c r="H7" s="129">
        <v>99.2</v>
      </c>
      <c r="I7" s="173">
        <v>62.5</v>
      </c>
      <c r="J7" s="178">
        <v>84.586800000000011</v>
      </c>
      <c r="K7" s="183">
        <v>75.023200000000003</v>
      </c>
      <c r="L7" s="185"/>
    </row>
    <row r="8" spans="1:16" ht="15" customHeight="1">
      <c r="A8" s="77" t="s">
        <v>173</v>
      </c>
      <c r="B8" s="91">
        <v>459</v>
      </c>
      <c r="C8" s="112">
        <v>24511</v>
      </c>
      <c r="D8" s="129">
        <v>98.9</v>
      </c>
      <c r="E8" s="129">
        <v>35</v>
      </c>
      <c r="F8" s="112">
        <v>459</v>
      </c>
      <c r="G8" s="112">
        <v>22325</v>
      </c>
      <c r="H8" s="128">
        <v>98.9</v>
      </c>
      <c r="I8" s="121">
        <v>31.8</v>
      </c>
      <c r="J8" s="178">
        <v>94.565200000000004</v>
      </c>
      <c r="K8" s="183">
        <v>65.200399999999988</v>
      </c>
      <c r="L8" s="185"/>
    </row>
    <row r="9" spans="1:16" s="74" customFormat="1" ht="15" customHeight="1">
      <c r="A9" s="77" t="s">
        <v>217</v>
      </c>
      <c r="B9" s="91">
        <v>361</v>
      </c>
      <c r="C9" s="112">
        <v>19099</v>
      </c>
      <c r="D9" s="129">
        <v>95.8</v>
      </c>
      <c r="E9" s="129">
        <v>34.9</v>
      </c>
      <c r="F9" s="112">
        <v>361</v>
      </c>
      <c r="G9" s="112">
        <v>15579</v>
      </c>
      <c r="H9" s="128">
        <v>95.8</v>
      </c>
      <c r="I9" s="121">
        <v>28.5</v>
      </c>
      <c r="J9" s="178">
        <v>83.933499999999995</v>
      </c>
      <c r="K9" s="183">
        <v>55.123300000000008</v>
      </c>
      <c r="L9" s="185"/>
      <c r="M9" s="186"/>
      <c r="N9" s="186"/>
      <c r="O9" s="186"/>
      <c r="P9" s="186"/>
    </row>
    <row r="10" spans="1:16" ht="15" customHeight="1">
      <c r="A10" s="79" t="s">
        <v>335</v>
      </c>
      <c r="B10" s="92">
        <v>899</v>
      </c>
      <c r="C10" s="113">
        <v>61021</v>
      </c>
      <c r="D10" s="130">
        <v>99.1</v>
      </c>
      <c r="E10" s="130">
        <v>41.4</v>
      </c>
      <c r="F10" s="113">
        <v>897</v>
      </c>
      <c r="G10" s="113">
        <v>60926</v>
      </c>
      <c r="H10" s="151">
        <v>98.9</v>
      </c>
      <c r="I10" s="122">
        <v>41.5</v>
      </c>
      <c r="J10" s="179">
        <v>83.393500000000003</v>
      </c>
      <c r="K10" s="184">
        <v>64.384299999999996</v>
      </c>
      <c r="L10" s="185"/>
      <c r="M10" s="187" t="s">
        <v>325</v>
      </c>
      <c r="N10" s="187" t="s">
        <v>326</v>
      </c>
      <c r="O10" s="187"/>
      <c r="P10" s="187"/>
    </row>
    <row r="11" spans="1:16" ht="15" customHeight="1">
      <c r="A11" s="80" t="s">
        <v>102</v>
      </c>
      <c r="B11" s="93">
        <v>56</v>
      </c>
      <c r="C11" s="89">
        <v>1796</v>
      </c>
      <c r="D11" s="131">
        <v>94.9</v>
      </c>
      <c r="E11" s="131">
        <v>21.1</v>
      </c>
      <c r="F11" s="89">
        <v>56</v>
      </c>
      <c r="G11" s="89">
        <v>2874</v>
      </c>
      <c r="H11" s="128">
        <v>94.9</v>
      </c>
      <c r="I11" s="121">
        <v>33.700000000000003</v>
      </c>
      <c r="J11" s="108">
        <v>2.2239</v>
      </c>
      <c r="K11" s="121">
        <v>6.1962999999999999</v>
      </c>
      <c r="L11" s="185"/>
      <c r="M11" s="188">
        <v>4417.7000000000007</v>
      </c>
      <c r="N11" s="187">
        <v>3097.7</v>
      </c>
      <c r="O11" s="188"/>
      <c r="P11" s="187"/>
    </row>
    <row r="12" spans="1:16" ht="15" customHeight="1">
      <c r="A12" s="80" t="s">
        <v>104</v>
      </c>
      <c r="B12" s="93">
        <v>30</v>
      </c>
      <c r="C12" s="114">
        <v>1042</v>
      </c>
      <c r="D12" s="131">
        <v>96.8</v>
      </c>
      <c r="E12" s="131">
        <v>23.3</v>
      </c>
      <c r="F12" s="89">
        <v>30</v>
      </c>
      <c r="G12" s="89">
        <v>914</v>
      </c>
      <c r="H12" s="128">
        <v>96.8</v>
      </c>
      <c r="I12" s="121">
        <v>20.399999999999999</v>
      </c>
      <c r="J12" s="108">
        <v>1.0820000000000001</v>
      </c>
      <c r="K12" s="121">
        <v>4.5053999999999998</v>
      </c>
      <c r="L12" s="185"/>
      <c r="M12" s="188">
        <v>2445</v>
      </c>
      <c r="N12" s="187">
        <v>3886.2</v>
      </c>
      <c r="O12" s="188"/>
      <c r="P12" s="187"/>
    </row>
    <row r="13" spans="1:16" ht="15" customHeight="1">
      <c r="A13" s="80" t="s">
        <v>107</v>
      </c>
      <c r="B13" s="94">
        <v>59</v>
      </c>
      <c r="C13" s="89">
        <v>3488</v>
      </c>
      <c r="D13" s="128">
        <v>100</v>
      </c>
      <c r="E13" s="128">
        <v>35.9</v>
      </c>
      <c r="F13" s="89">
        <v>59</v>
      </c>
      <c r="G13" s="89">
        <v>3803</v>
      </c>
      <c r="H13" s="128">
        <v>100</v>
      </c>
      <c r="I13" s="121">
        <v>39.1</v>
      </c>
      <c r="J13" s="108">
        <v>16.750499999999999</v>
      </c>
      <c r="K13" s="121">
        <v>7.0951000000000004</v>
      </c>
      <c r="L13" s="185"/>
      <c r="M13" s="188">
        <v>4473.8999999999996</v>
      </c>
      <c r="N13" s="187">
        <v>3866.3999999999996</v>
      </c>
      <c r="O13" s="188"/>
      <c r="P13" s="187"/>
    </row>
    <row r="14" spans="1:16" ht="15" customHeight="1">
      <c r="A14" s="80" t="s">
        <v>108</v>
      </c>
      <c r="B14" s="94">
        <v>55</v>
      </c>
      <c r="C14" s="89">
        <v>4294</v>
      </c>
      <c r="D14" s="128">
        <v>100</v>
      </c>
      <c r="E14" s="128">
        <v>47</v>
      </c>
      <c r="F14" s="89">
        <v>55</v>
      </c>
      <c r="G14" s="89">
        <v>3471</v>
      </c>
      <c r="H14" s="128">
        <v>100</v>
      </c>
      <c r="I14" s="121">
        <v>38</v>
      </c>
      <c r="J14" s="108">
        <v>9.8275000000000006</v>
      </c>
      <c r="K14" s="121">
        <v>5.7073</v>
      </c>
      <c r="L14" s="185"/>
      <c r="M14" s="188">
        <v>5355.2</v>
      </c>
      <c r="N14" s="187">
        <v>5309.8</v>
      </c>
      <c r="O14" s="188"/>
      <c r="P14" s="187"/>
    </row>
    <row r="15" spans="1:16" ht="15" customHeight="1">
      <c r="A15" s="80" t="s">
        <v>45</v>
      </c>
      <c r="B15" s="94">
        <v>78</v>
      </c>
      <c r="C15" s="89">
        <v>4134</v>
      </c>
      <c r="D15" s="128">
        <v>98.7</v>
      </c>
      <c r="E15" s="128">
        <v>33</v>
      </c>
      <c r="F15" s="89">
        <v>78</v>
      </c>
      <c r="G15" s="89">
        <v>4854</v>
      </c>
      <c r="H15" s="128">
        <v>98.7</v>
      </c>
      <c r="I15" s="121">
        <v>38.700000000000003</v>
      </c>
      <c r="J15" s="108">
        <v>0.90679999999999994</v>
      </c>
      <c r="K15" s="121">
        <v>5.7877999999999989</v>
      </c>
      <c r="L15" s="185"/>
      <c r="M15" s="188">
        <v>1586.4</v>
      </c>
      <c r="N15" s="187">
        <v>3122.7</v>
      </c>
      <c r="O15" s="188"/>
      <c r="P15" s="187"/>
    </row>
    <row r="16" spans="1:16" ht="15" customHeight="1">
      <c r="A16" s="80" t="s">
        <v>109</v>
      </c>
      <c r="B16" s="94">
        <v>71</v>
      </c>
      <c r="C16" s="89">
        <v>4407</v>
      </c>
      <c r="D16" s="128">
        <v>98.6</v>
      </c>
      <c r="E16" s="128">
        <v>37.1</v>
      </c>
      <c r="F16" s="89">
        <v>71</v>
      </c>
      <c r="G16" s="89">
        <v>4413</v>
      </c>
      <c r="H16" s="128">
        <v>98.6</v>
      </c>
      <c r="I16" s="121">
        <v>37.1</v>
      </c>
      <c r="J16" s="108">
        <v>3.2130000000000001</v>
      </c>
      <c r="K16" s="121">
        <v>4.8328999999999995</v>
      </c>
      <c r="L16" s="185"/>
      <c r="M16" s="188">
        <v>426.3</v>
      </c>
      <c r="N16" s="187">
        <v>5258.6</v>
      </c>
      <c r="O16" s="188"/>
      <c r="P16" s="187"/>
    </row>
    <row r="17" spans="1:16" ht="15" customHeight="1">
      <c r="A17" s="80" t="s">
        <v>110</v>
      </c>
      <c r="B17" s="94">
        <v>93</v>
      </c>
      <c r="C17" s="89">
        <v>6509</v>
      </c>
      <c r="D17" s="128">
        <v>100</v>
      </c>
      <c r="E17" s="128">
        <v>42.1</v>
      </c>
      <c r="F17" s="89">
        <v>93</v>
      </c>
      <c r="G17" s="89">
        <v>6192</v>
      </c>
      <c r="H17" s="128">
        <v>100</v>
      </c>
      <c r="I17" s="121">
        <v>40</v>
      </c>
      <c r="J17" s="108">
        <v>6.2554000000000007</v>
      </c>
      <c r="K17" s="121">
        <v>6.7477999999999989</v>
      </c>
      <c r="L17" s="185"/>
      <c r="M17" s="188">
        <v>376</v>
      </c>
      <c r="N17" s="187">
        <v>4234.6000000000004</v>
      </c>
      <c r="O17" s="188"/>
      <c r="P17" s="187"/>
    </row>
    <row r="18" spans="1:16" ht="15" customHeight="1">
      <c r="A18" s="80" t="s">
        <v>113</v>
      </c>
      <c r="B18" s="94">
        <v>92</v>
      </c>
      <c r="C18" s="89">
        <v>7062</v>
      </c>
      <c r="D18" s="128">
        <v>98.9</v>
      </c>
      <c r="E18" s="128">
        <v>45.4</v>
      </c>
      <c r="F18" s="89">
        <v>90</v>
      </c>
      <c r="G18" s="89">
        <v>7518</v>
      </c>
      <c r="H18" s="128">
        <v>96.8</v>
      </c>
      <c r="I18" s="121">
        <v>49.4</v>
      </c>
      <c r="J18" s="108">
        <v>1.3195999999999999</v>
      </c>
      <c r="K18" s="121">
        <v>4.6877999999999993</v>
      </c>
      <c r="L18" s="185"/>
      <c r="M18" s="188">
        <v>387</v>
      </c>
      <c r="N18" s="187">
        <v>3722.5</v>
      </c>
      <c r="O18" s="188"/>
      <c r="P18" s="187"/>
    </row>
    <row r="19" spans="1:16" ht="15" customHeight="1">
      <c r="A19" s="80" t="s">
        <v>93</v>
      </c>
      <c r="B19" s="94">
        <v>90</v>
      </c>
      <c r="C19" s="89">
        <v>6138</v>
      </c>
      <c r="D19" s="128">
        <v>100</v>
      </c>
      <c r="E19" s="128">
        <v>39</v>
      </c>
      <c r="F19" s="89">
        <v>90</v>
      </c>
      <c r="G19" s="89">
        <v>6395</v>
      </c>
      <c r="H19" s="128">
        <v>100</v>
      </c>
      <c r="I19" s="121">
        <v>40.6</v>
      </c>
      <c r="J19" s="108">
        <v>9.9329000000000018</v>
      </c>
      <c r="K19" s="121">
        <v>5.6074999999999999</v>
      </c>
      <c r="L19" s="185"/>
      <c r="M19" s="188">
        <v>13710.7</v>
      </c>
      <c r="N19" s="187">
        <v>4954.5</v>
      </c>
      <c r="O19" s="188"/>
      <c r="P19" s="187"/>
    </row>
    <row r="20" spans="1:16" ht="15" customHeight="1">
      <c r="A20" s="80" t="s">
        <v>114</v>
      </c>
      <c r="B20" s="94">
        <v>93</v>
      </c>
      <c r="C20" s="89">
        <v>7653</v>
      </c>
      <c r="D20" s="128">
        <v>100</v>
      </c>
      <c r="E20" s="128">
        <v>49.4</v>
      </c>
      <c r="F20" s="89">
        <v>93</v>
      </c>
      <c r="G20" s="89">
        <v>7778</v>
      </c>
      <c r="H20" s="128">
        <v>100</v>
      </c>
      <c r="I20" s="121">
        <v>50.2</v>
      </c>
      <c r="J20" s="108">
        <v>11.035699999999999</v>
      </c>
      <c r="K20" s="121">
        <v>4.8941999999999997</v>
      </c>
      <c r="L20" s="185"/>
      <c r="M20" s="188">
        <v>21763.1</v>
      </c>
      <c r="N20" s="187">
        <v>6105.1</v>
      </c>
      <c r="O20" s="188"/>
      <c r="P20" s="187"/>
    </row>
    <row r="21" spans="1:16" ht="15" customHeight="1">
      <c r="A21" s="80" t="s">
        <v>84</v>
      </c>
      <c r="B21" s="94">
        <v>90</v>
      </c>
      <c r="C21" s="89">
        <v>7126</v>
      </c>
      <c r="D21" s="128">
        <v>100</v>
      </c>
      <c r="E21" s="128">
        <v>49.5</v>
      </c>
      <c r="F21" s="89">
        <v>90</v>
      </c>
      <c r="G21" s="89">
        <v>7144</v>
      </c>
      <c r="H21" s="128">
        <v>100</v>
      </c>
      <c r="I21" s="121">
        <v>49.7</v>
      </c>
      <c r="J21" s="108">
        <v>10.8171</v>
      </c>
      <c r="K21" s="121">
        <v>3.4020999999999999</v>
      </c>
      <c r="L21" s="185"/>
      <c r="M21" s="188">
        <v>21286.7</v>
      </c>
      <c r="N21" s="187">
        <v>7141.2</v>
      </c>
      <c r="O21" s="188"/>
      <c r="P21" s="187"/>
    </row>
    <row r="22" spans="1:16" ht="15" customHeight="1">
      <c r="A22" s="81" t="s">
        <v>96</v>
      </c>
      <c r="B22" s="95">
        <v>92</v>
      </c>
      <c r="C22" s="115">
        <v>7372</v>
      </c>
      <c r="D22" s="132">
        <v>98.9</v>
      </c>
      <c r="E22" s="132">
        <v>51.3</v>
      </c>
      <c r="F22" s="149">
        <v>92</v>
      </c>
      <c r="G22" s="149">
        <v>5570</v>
      </c>
      <c r="H22" s="152">
        <v>98.9</v>
      </c>
      <c r="I22" s="123">
        <v>38.700000000000003</v>
      </c>
      <c r="J22" s="110">
        <v>10.0291</v>
      </c>
      <c r="K22" s="123">
        <v>4.9201000000000006</v>
      </c>
      <c r="M22" s="188">
        <v>7705.5</v>
      </c>
      <c r="N22" s="187">
        <v>4424</v>
      </c>
      <c r="O22" s="188"/>
      <c r="P22" s="187"/>
    </row>
    <row r="23" spans="1:16" ht="15" customHeight="1">
      <c r="A23" s="169" t="s">
        <v>287</v>
      </c>
      <c r="C23" s="84"/>
      <c r="D23" s="84"/>
      <c r="E23" s="84"/>
      <c r="F23" s="84"/>
      <c r="G23" s="84"/>
      <c r="H23" s="84"/>
      <c r="I23" s="174"/>
      <c r="J23" s="84"/>
    </row>
    <row r="24" spans="1:16" ht="15" customHeight="1">
      <c r="A24" s="83" t="s">
        <v>9</v>
      </c>
      <c r="C24" s="84"/>
      <c r="D24" s="84"/>
      <c r="E24" s="84"/>
      <c r="F24" s="84"/>
      <c r="G24" s="84"/>
      <c r="H24" s="84"/>
      <c r="I24" s="84"/>
      <c r="J24" s="84"/>
    </row>
    <row r="25" spans="1:16" ht="15" customHeight="1">
      <c r="A25" s="83"/>
      <c r="C25" s="84"/>
      <c r="D25" s="84"/>
      <c r="E25" s="84"/>
      <c r="F25" s="84"/>
      <c r="G25" s="84"/>
      <c r="H25" s="84"/>
      <c r="I25" s="84"/>
      <c r="J25" s="84"/>
    </row>
    <row r="28" spans="1:16" ht="15" customHeight="1">
      <c r="A28" s="170"/>
    </row>
  </sheetData>
  <mergeCells count="5">
    <mergeCell ref="B2:I2"/>
    <mergeCell ref="J2:K2"/>
    <mergeCell ref="B3:E3"/>
    <mergeCell ref="F3:I3"/>
    <mergeCell ref="A2:A5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scale="91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H14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2.625" defaultRowHeight="14.1" customHeight="1"/>
  <cols>
    <col min="1" max="1" width="12.875" style="1" customWidth="1"/>
    <col min="2" max="2" width="15.125" style="1" customWidth="1"/>
    <col min="3" max="3" width="11.875" style="1" customWidth="1"/>
    <col min="4" max="7" width="10.625" style="1" customWidth="1"/>
    <col min="8" max="8" width="5.625" style="1" customWidth="1"/>
    <col min="9" max="16384" width="12.625" style="1"/>
  </cols>
  <sheetData>
    <row r="1" spans="1:8" ht="20.100000000000001" customHeight="1">
      <c r="A1" s="190" t="s">
        <v>268</v>
      </c>
      <c r="B1" s="196"/>
      <c r="C1" s="196"/>
      <c r="D1" s="196"/>
      <c r="E1" s="196"/>
      <c r="F1" s="208"/>
      <c r="G1" s="21" t="s">
        <v>342</v>
      </c>
    </row>
    <row r="2" spans="1:8" ht="45" customHeight="1">
      <c r="A2" s="191" t="s">
        <v>209</v>
      </c>
      <c r="B2" s="191" t="s">
        <v>53</v>
      </c>
      <c r="C2" s="201" t="s">
        <v>211</v>
      </c>
      <c r="D2" s="201" t="s">
        <v>213</v>
      </c>
      <c r="E2" s="201" t="s">
        <v>215</v>
      </c>
      <c r="F2" s="209" t="s">
        <v>174</v>
      </c>
      <c r="G2" s="211" t="s">
        <v>216</v>
      </c>
    </row>
    <row r="3" spans="1:8" ht="20.100000000000001" customHeight="1">
      <c r="A3" s="192" t="s">
        <v>253</v>
      </c>
      <c r="B3" s="197"/>
      <c r="C3" s="202">
        <f>SUM(C4:C12)</f>
        <v>572</v>
      </c>
      <c r="D3" s="204">
        <f>SUM(D4:D12)</f>
        <v>12</v>
      </c>
      <c r="E3" s="204">
        <f>SUM(E4:E12)</f>
        <v>17</v>
      </c>
      <c r="F3" s="204">
        <f>SUM(F4:F12)</f>
        <v>117</v>
      </c>
      <c r="G3" s="204">
        <f>SUM(G4:G12)</f>
        <v>146</v>
      </c>
    </row>
    <row r="4" spans="1:8" s="189" customFormat="1" ht="20.100000000000001" customHeight="1">
      <c r="A4" s="193" t="s">
        <v>218</v>
      </c>
      <c r="B4" s="198" t="s">
        <v>83</v>
      </c>
      <c r="C4" s="121">
        <v>223.1</v>
      </c>
      <c r="D4" s="205">
        <v>5</v>
      </c>
      <c r="E4" s="205">
        <v>5</v>
      </c>
      <c r="F4" s="210">
        <v>35</v>
      </c>
      <c r="G4" s="212">
        <v>45</v>
      </c>
    </row>
    <row r="5" spans="1:8" s="189" customFormat="1" ht="20.100000000000001" customHeight="1">
      <c r="A5" s="193" t="s">
        <v>220</v>
      </c>
      <c r="B5" s="198" t="s">
        <v>165</v>
      </c>
      <c r="C5" s="121">
        <v>76.900000000000006</v>
      </c>
      <c r="D5" s="205">
        <v>1</v>
      </c>
      <c r="E5" s="205">
        <v>3</v>
      </c>
      <c r="F5" s="205">
        <v>12</v>
      </c>
      <c r="G5" s="212">
        <v>16</v>
      </c>
    </row>
    <row r="6" spans="1:8" s="189" customFormat="1" ht="20.100000000000001" customHeight="1">
      <c r="A6" s="193" t="s">
        <v>162</v>
      </c>
      <c r="B6" s="198" t="s">
        <v>221</v>
      </c>
      <c r="C6" s="121">
        <v>35.5</v>
      </c>
      <c r="D6" s="205" t="s">
        <v>111</v>
      </c>
      <c r="E6" s="205">
        <v>2</v>
      </c>
      <c r="F6" s="205">
        <v>8</v>
      </c>
      <c r="G6" s="212">
        <v>10</v>
      </c>
    </row>
    <row r="7" spans="1:8" s="189" customFormat="1" ht="20.100000000000001" customHeight="1">
      <c r="A7" s="193" t="s">
        <v>125</v>
      </c>
      <c r="B7" s="198" t="s">
        <v>210</v>
      </c>
      <c r="C7" s="121">
        <v>26.4</v>
      </c>
      <c r="D7" s="205" t="s">
        <v>111</v>
      </c>
      <c r="E7" s="205">
        <v>1</v>
      </c>
      <c r="F7" s="205">
        <v>7</v>
      </c>
      <c r="G7" s="212">
        <v>8</v>
      </c>
    </row>
    <row r="8" spans="1:8" s="189" customFormat="1" ht="20.100000000000001" customHeight="1">
      <c r="A8" s="193" t="s">
        <v>126</v>
      </c>
      <c r="B8" s="198" t="s">
        <v>222</v>
      </c>
      <c r="C8" s="121">
        <v>29.1</v>
      </c>
      <c r="D8" s="205" t="s">
        <v>111</v>
      </c>
      <c r="E8" s="205">
        <v>1</v>
      </c>
      <c r="F8" s="205">
        <v>9</v>
      </c>
      <c r="G8" s="212">
        <v>10</v>
      </c>
    </row>
    <row r="9" spans="1:8" s="189" customFormat="1" ht="20.100000000000001" customHeight="1">
      <c r="A9" s="193" t="s">
        <v>127</v>
      </c>
      <c r="B9" s="198" t="s">
        <v>223</v>
      </c>
      <c r="C9" s="121">
        <v>16.8</v>
      </c>
      <c r="D9" s="205" t="s">
        <v>111</v>
      </c>
      <c r="E9" s="205" t="s">
        <v>111</v>
      </c>
      <c r="F9" s="205">
        <v>3</v>
      </c>
      <c r="G9" s="212">
        <v>3</v>
      </c>
    </row>
    <row r="10" spans="1:8" s="189" customFormat="1" ht="20.100000000000001" customHeight="1">
      <c r="A10" s="193" t="s">
        <v>128</v>
      </c>
      <c r="B10" s="198" t="s">
        <v>224</v>
      </c>
      <c r="C10" s="121">
        <v>47</v>
      </c>
      <c r="D10" s="205" t="s">
        <v>111</v>
      </c>
      <c r="E10" s="205">
        <v>2</v>
      </c>
      <c r="F10" s="205">
        <v>11</v>
      </c>
      <c r="G10" s="212">
        <v>13</v>
      </c>
    </row>
    <row r="11" spans="1:8" s="189" customFormat="1" ht="20.100000000000001" customHeight="1">
      <c r="A11" s="193" t="s">
        <v>225</v>
      </c>
      <c r="B11" s="198" t="s">
        <v>226</v>
      </c>
      <c r="C11" s="203">
        <v>23</v>
      </c>
      <c r="D11" s="206">
        <v>3</v>
      </c>
      <c r="E11" s="206" t="s">
        <v>111</v>
      </c>
      <c r="F11" s="206">
        <v>9</v>
      </c>
      <c r="G11" s="213">
        <v>12</v>
      </c>
    </row>
    <row r="12" spans="1:8" s="189" customFormat="1" ht="20.100000000000001" customHeight="1">
      <c r="A12" s="194" t="s">
        <v>7</v>
      </c>
      <c r="B12" s="199" t="s">
        <v>98</v>
      </c>
      <c r="C12" s="123">
        <v>94.2</v>
      </c>
      <c r="D12" s="207">
        <v>3</v>
      </c>
      <c r="E12" s="206">
        <v>3</v>
      </c>
      <c r="F12" s="207">
        <v>23</v>
      </c>
      <c r="G12" s="214">
        <v>29</v>
      </c>
      <c r="H12" s="215"/>
    </row>
    <row r="13" spans="1:8" s="189" customFormat="1" ht="20.100000000000001" customHeight="1">
      <c r="A13" s="195" t="s">
        <v>129</v>
      </c>
      <c r="B13" s="200"/>
      <c r="C13" s="200"/>
      <c r="D13" s="200"/>
      <c r="E13" s="200"/>
      <c r="F13" s="200"/>
      <c r="G13" s="200"/>
      <c r="H13" s="216"/>
    </row>
    <row r="14" spans="1:8" ht="15" customHeight="1">
      <c r="A14" s="196"/>
      <c r="B14" s="196"/>
      <c r="C14" s="196"/>
      <c r="D14" s="196"/>
      <c r="E14" s="196"/>
      <c r="F14" s="196"/>
    </row>
  </sheetData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scale="98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B22"/>
  <sheetViews>
    <sheetView showGridLines="0" view="pageBreakPreview" zoomScaleSheetLayoutView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ColWidth="12.625" defaultRowHeight="14.1" customHeight="1"/>
  <cols>
    <col min="1" max="1" width="12.875" style="1" customWidth="1"/>
    <col min="2" max="2" width="15.125" style="1" customWidth="1"/>
    <col min="3" max="16384" width="12.625" style="1"/>
  </cols>
  <sheetData>
    <row r="1" spans="1:2" ht="20.100000000000001" customHeight="1">
      <c r="A1" s="190" t="s">
        <v>57</v>
      </c>
    </row>
    <row r="2" spans="1:2" ht="15.75" customHeight="1">
      <c r="A2" s="190" t="s">
        <v>269</v>
      </c>
    </row>
    <row r="3" spans="1:2" ht="15.75" customHeight="1">
      <c r="A3" s="217" t="s">
        <v>130</v>
      </c>
      <c r="B3" s="225" t="s">
        <v>131</v>
      </c>
    </row>
    <row r="4" spans="1:2" ht="18" customHeight="1">
      <c r="A4" s="218" t="s">
        <v>22</v>
      </c>
      <c r="B4" s="226">
        <v>32603</v>
      </c>
    </row>
    <row r="5" spans="1:2" ht="18" customHeight="1">
      <c r="A5" s="218" t="s">
        <v>252</v>
      </c>
      <c r="B5" s="226">
        <v>31669</v>
      </c>
    </row>
    <row r="6" spans="1:2" ht="18" customHeight="1">
      <c r="A6" s="218" t="s">
        <v>305</v>
      </c>
      <c r="B6" s="226">
        <v>24974</v>
      </c>
    </row>
    <row r="7" spans="1:2" ht="18" customHeight="1">
      <c r="A7" s="218" t="s">
        <v>313</v>
      </c>
      <c r="B7" s="226">
        <v>23646</v>
      </c>
    </row>
    <row r="8" spans="1:2" ht="18" customHeight="1">
      <c r="A8" s="219" t="s">
        <v>339</v>
      </c>
      <c r="B8" s="227">
        <f>SUM(B9:B17)</f>
        <v>25896</v>
      </c>
    </row>
    <row r="9" spans="1:2" ht="18" customHeight="1">
      <c r="A9" s="220" t="s">
        <v>218</v>
      </c>
      <c r="B9" s="228">
        <v>19978</v>
      </c>
    </row>
    <row r="10" spans="1:2" ht="18" customHeight="1">
      <c r="A10" s="220" t="s">
        <v>220</v>
      </c>
      <c r="B10" s="228">
        <v>3014</v>
      </c>
    </row>
    <row r="11" spans="1:2" ht="18" customHeight="1">
      <c r="A11" s="220" t="s">
        <v>162</v>
      </c>
      <c r="B11" s="228">
        <v>745</v>
      </c>
    </row>
    <row r="12" spans="1:2" ht="18" customHeight="1">
      <c r="A12" s="220" t="s">
        <v>50</v>
      </c>
      <c r="B12" s="228">
        <v>532</v>
      </c>
    </row>
    <row r="13" spans="1:2" ht="18" customHeight="1">
      <c r="A13" s="220" t="s">
        <v>227</v>
      </c>
      <c r="B13" s="228">
        <v>330</v>
      </c>
    </row>
    <row r="14" spans="1:2" ht="18" customHeight="1">
      <c r="A14" s="220" t="s">
        <v>196</v>
      </c>
      <c r="B14" s="228">
        <v>5</v>
      </c>
    </row>
    <row r="15" spans="1:2" ht="18" customHeight="1">
      <c r="A15" s="221" t="s">
        <v>27</v>
      </c>
      <c r="B15" s="229">
        <v>281</v>
      </c>
    </row>
    <row r="16" spans="1:2" ht="18" customHeight="1">
      <c r="A16" s="222" t="s">
        <v>225</v>
      </c>
      <c r="B16" s="230">
        <v>508</v>
      </c>
    </row>
    <row r="17" spans="1:2" ht="18" customHeight="1">
      <c r="A17" s="223" t="s">
        <v>7</v>
      </c>
      <c r="B17" s="231">
        <v>503</v>
      </c>
    </row>
    <row r="18" spans="1:2" ht="18" customHeight="1">
      <c r="A18" s="195" t="s">
        <v>60</v>
      </c>
      <c r="B18" s="233"/>
    </row>
    <row r="19" spans="1:2" ht="18" customHeight="1">
      <c r="A19" s="195" t="s">
        <v>228</v>
      </c>
      <c r="B19" s="232"/>
    </row>
    <row r="20" spans="1:2" ht="18" customHeight="1">
      <c r="A20" s="195" t="s">
        <v>132</v>
      </c>
      <c r="B20" s="232"/>
    </row>
    <row r="21" spans="1:2" ht="18" customHeight="1">
      <c r="A21" s="195" t="s">
        <v>134</v>
      </c>
      <c r="B21" s="232"/>
    </row>
    <row r="22" spans="1:2" ht="18" customHeight="1">
      <c r="A22" s="224" t="s">
        <v>197</v>
      </c>
      <c r="B22" s="233"/>
    </row>
  </sheetData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C22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2.625" defaultRowHeight="14.1" customHeight="1"/>
  <cols>
    <col min="1" max="1" width="12.125" style="1" customWidth="1"/>
    <col min="2" max="3" width="12.375" style="1" customWidth="1"/>
    <col min="4" max="16384" width="12.625" style="1"/>
  </cols>
  <sheetData>
    <row r="1" spans="1:3" ht="20.100000000000001" customHeight="1">
      <c r="A1" s="190" t="s">
        <v>229</v>
      </c>
    </row>
    <row r="2" spans="1:3" ht="15.75" customHeight="1">
      <c r="A2" s="234" t="s">
        <v>270</v>
      </c>
    </row>
    <row r="3" spans="1:3" ht="15.75" customHeight="1">
      <c r="A3" s="235" t="s">
        <v>257</v>
      </c>
      <c r="B3" s="225" t="s">
        <v>230</v>
      </c>
      <c r="C3" s="238" t="s">
        <v>137</v>
      </c>
    </row>
    <row r="4" spans="1:3" ht="18" customHeight="1">
      <c r="A4" s="218" t="s">
        <v>22</v>
      </c>
      <c r="B4" s="237">
        <v>814.09999999999991</v>
      </c>
      <c r="C4" s="239">
        <v>773.4</v>
      </c>
    </row>
    <row r="5" spans="1:3" ht="18" customHeight="1">
      <c r="A5" s="218" t="s">
        <v>243</v>
      </c>
      <c r="B5" s="237">
        <v>740.2</v>
      </c>
      <c r="C5" s="203">
        <v>750</v>
      </c>
    </row>
    <row r="6" spans="1:3" ht="18" customHeight="1">
      <c r="A6" s="218" t="s">
        <v>305</v>
      </c>
      <c r="B6" s="237">
        <v>619.5</v>
      </c>
      <c r="C6" s="203">
        <v>676.4</v>
      </c>
    </row>
    <row r="7" spans="1:3" ht="18" customHeight="1">
      <c r="A7" s="218" t="s">
        <v>313</v>
      </c>
      <c r="B7" s="237">
        <v>606.79999999999995</v>
      </c>
      <c r="C7" s="203">
        <v>617.4</v>
      </c>
    </row>
    <row r="8" spans="1:3" ht="18" customHeight="1">
      <c r="A8" s="219" t="s">
        <v>339</v>
      </c>
      <c r="B8" s="152">
        <v>560.6</v>
      </c>
      <c r="C8" s="123">
        <v>565.70000000000005</v>
      </c>
    </row>
    <row r="9" spans="1:3" ht="18" customHeight="1">
      <c r="A9" s="195" t="s">
        <v>200</v>
      </c>
      <c r="C9" s="196"/>
    </row>
    <row r="10" spans="1:3" ht="18" customHeight="1">
      <c r="A10" s="236" t="s">
        <v>89</v>
      </c>
    </row>
    <row r="11" spans="1:3" ht="18" customHeight="1">
      <c r="A11" s="56"/>
      <c r="B11" s="39"/>
    </row>
    <row r="12" spans="1:3" ht="18" customHeight="1"/>
    <row r="13" spans="1:3" ht="18" customHeight="1"/>
    <row r="14" spans="1:3" ht="18" customHeight="1"/>
    <row r="15" spans="1:3" ht="18" customHeight="1"/>
    <row r="16" spans="1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G11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0.875" style="1" customWidth="1"/>
    <col min="2" max="7" width="11.625" style="1" customWidth="1"/>
    <col min="8" max="8" width="9" style="1" customWidth="1"/>
    <col min="9" max="16384" width="9" style="1"/>
  </cols>
  <sheetData>
    <row r="1" spans="1:7" ht="20.100000000000001" customHeight="1">
      <c r="A1" s="30" t="s">
        <v>235</v>
      </c>
    </row>
    <row r="2" spans="1:7" ht="15.75" customHeight="1">
      <c r="A2" s="693" t="s">
        <v>106</v>
      </c>
      <c r="B2" s="626" t="s">
        <v>193</v>
      </c>
      <c r="C2" s="664"/>
      <c r="D2" s="627"/>
      <c r="E2" s="626" t="s">
        <v>172</v>
      </c>
      <c r="F2" s="664"/>
      <c r="G2" s="627"/>
    </row>
    <row r="3" spans="1:7" ht="27">
      <c r="A3" s="694"/>
      <c r="B3" s="245" t="s">
        <v>175</v>
      </c>
      <c r="C3" s="245" t="s">
        <v>232</v>
      </c>
      <c r="D3" s="245" t="s">
        <v>176</v>
      </c>
      <c r="E3" s="245" t="s">
        <v>175</v>
      </c>
      <c r="F3" s="245" t="s">
        <v>232</v>
      </c>
      <c r="G3" s="248" t="s">
        <v>176</v>
      </c>
    </row>
    <row r="4" spans="1:7" ht="15.75" customHeight="1">
      <c r="A4" s="241" t="s">
        <v>22</v>
      </c>
      <c r="B4" s="17">
        <v>209553</v>
      </c>
      <c r="C4" s="17">
        <v>11865292</v>
      </c>
      <c r="D4" s="23">
        <v>4151251</v>
      </c>
      <c r="E4" s="17">
        <v>38644</v>
      </c>
      <c r="F4" s="17">
        <v>1291936</v>
      </c>
      <c r="G4" s="23">
        <v>2886688</v>
      </c>
    </row>
    <row r="5" spans="1:7" ht="15.75" customHeight="1">
      <c r="A5" s="241" t="s">
        <v>252</v>
      </c>
      <c r="B5" s="246">
        <v>193577</v>
      </c>
      <c r="C5" s="17">
        <v>11139082</v>
      </c>
      <c r="D5" s="23">
        <v>3904213</v>
      </c>
      <c r="E5" s="17">
        <v>36558</v>
      </c>
      <c r="F5" s="17">
        <v>1286722</v>
      </c>
      <c r="G5" s="23">
        <v>2725033</v>
      </c>
    </row>
    <row r="6" spans="1:7" ht="15.75" customHeight="1">
      <c r="A6" s="241" t="s">
        <v>305</v>
      </c>
      <c r="B6" s="17">
        <v>177531</v>
      </c>
      <c r="C6" s="17">
        <v>8853529</v>
      </c>
      <c r="D6" s="23">
        <v>2367830</v>
      </c>
      <c r="E6" s="17">
        <v>19988</v>
      </c>
      <c r="F6" s="17">
        <v>654298</v>
      </c>
      <c r="G6" s="23">
        <v>1236962</v>
      </c>
    </row>
    <row r="7" spans="1:7" ht="15.75" customHeight="1">
      <c r="A7" s="241" t="s">
        <v>313</v>
      </c>
      <c r="B7" s="17">
        <v>183079</v>
      </c>
      <c r="C7" s="17">
        <v>9072313</v>
      </c>
      <c r="D7" s="23">
        <v>2538327</v>
      </c>
      <c r="E7" s="17">
        <v>24356</v>
      </c>
      <c r="F7" s="17">
        <v>797732</v>
      </c>
      <c r="G7" s="23">
        <v>1535109</v>
      </c>
    </row>
    <row r="8" spans="1:7" s="189" customFormat="1" ht="15.75" customHeight="1">
      <c r="A8" s="240" t="s">
        <v>339</v>
      </c>
      <c r="B8" s="70">
        <v>180778</v>
      </c>
      <c r="C8" s="70">
        <v>9199373</v>
      </c>
      <c r="D8" s="247">
        <v>2751044</v>
      </c>
      <c r="E8" s="70">
        <v>31519</v>
      </c>
      <c r="F8" s="70">
        <v>967982</v>
      </c>
      <c r="G8" s="249">
        <v>2159600</v>
      </c>
    </row>
    <row r="9" spans="1:7" s="189" customFormat="1" ht="15.75" customHeight="1">
      <c r="A9" s="242" t="s">
        <v>67</v>
      </c>
      <c r="B9" s="13"/>
      <c r="C9" s="13"/>
      <c r="D9" s="13"/>
      <c r="E9" s="13"/>
      <c r="F9" s="13"/>
      <c r="G9" s="13"/>
    </row>
    <row r="10" spans="1:7" ht="14.1" customHeight="1">
      <c r="A10" s="243" t="s">
        <v>153</v>
      </c>
      <c r="B10" s="39"/>
      <c r="C10" s="39"/>
      <c r="D10" s="39"/>
      <c r="E10" s="39"/>
      <c r="F10" s="39"/>
      <c r="G10" s="39"/>
    </row>
    <row r="11" spans="1:7" ht="14.1" customHeight="1">
      <c r="A11" s="244"/>
      <c r="B11" s="39"/>
      <c r="C11" s="39"/>
      <c r="D11" s="39"/>
      <c r="E11" s="39"/>
      <c r="F11" s="39"/>
      <c r="G11" s="39"/>
    </row>
  </sheetData>
  <mergeCells count="3">
    <mergeCell ref="B2:D2"/>
    <mergeCell ref="E2:G2"/>
    <mergeCell ref="A2:A3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I10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11.375" style="1" customWidth="1"/>
    <col min="2" max="2" width="8.625" style="1" bestFit="1" customWidth="1"/>
    <col min="3" max="3" width="7.5" style="1" bestFit="1" customWidth="1"/>
    <col min="4" max="4" width="8.625" style="1" bestFit="1" customWidth="1"/>
    <col min="5" max="5" width="6.875" style="1" bestFit="1" customWidth="1"/>
    <col min="6" max="6" width="8.625" style="1" bestFit="1" customWidth="1"/>
    <col min="7" max="7" width="6.875" style="1" bestFit="1" customWidth="1"/>
    <col min="8" max="8" width="8.625" style="1" bestFit="1" customWidth="1"/>
    <col min="9" max="9" width="7.5" style="1" bestFit="1" customWidth="1"/>
    <col min="10" max="10" width="9" style="1" customWidth="1"/>
    <col min="11" max="16384" width="9" style="1"/>
  </cols>
  <sheetData>
    <row r="1" spans="1:9" ht="20.100000000000001" customHeight="1">
      <c r="A1" s="30" t="s">
        <v>294</v>
      </c>
      <c r="I1" s="21" t="s">
        <v>264</v>
      </c>
    </row>
    <row r="2" spans="1:9" ht="15.75" customHeight="1">
      <c r="A2" s="693" t="s">
        <v>254</v>
      </c>
      <c r="B2" s="626" t="s">
        <v>169</v>
      </c>
      <c r="C2" s="627"/>
      <c r="D2" s="626" t="s">
        <v>234</v>
      </c>
      <c r="E2" s="627"/>
      <c r="F2" s="626" t="s">
        <v>123</v>
      </c>
      <c r="G2" s="627"/>
      <c r="H2" s="626" t="s">
        <v>236</v>
      </c>
      <c r="I2" s="627"/>
    </row>
    <row r="3" spans="1:9" ht="13.5">
      <c r="A3" s="694"/>
      <c r="B3" s="248" t="s">
        <v>178</v>
      </c>
      <c r="C3" s="253" t="s">
        <v>43</v>
      </c>
      <c r="D3" s="248" t="s">
        <v>178</v>
      </c>
      <c r="E3" s="5" t="s">
        <v>43</v>
      </c>
      <c r="F3" s="245" t="s">
        <v>178</v>
      </c>
      <c r="G3" s="12" t="s">
        <v>43</v>
      </c>
      <c r="H3" s="248" t="s">
        <v>178</v>
      </c>
      <c r="I3" s="5" t="s">
        <v>43</v>
      </c>
    </row>
    <row r="4" spans="1:9" ht="15.75" customHeight="1">
      <c r="A4" s="250" t="s">
        <v>22</v>
      </c>
      <c r="B4" s="226">
        <v>443</v>
      </c>
      <c r="C4" s="14">
        <v>8731</v>
      </c>
      <c r="D4" s="226">
        <v>62</v>
      </c>
      <c r="E4" s="23">
        <v>188</v>
      </c>
      <c r="F4" s="226">
        <v>3</v>
      </c>
      <c r="G4" s="23">
        <v>13</v>
      </c>
      <c r="H4" s="226">
        <v>1154</v>
      </c>
      <c r="I4" s="23">
        <v>1975</v>
      </c>
    </row>
    <row r="5" spans="1:9" ht="15.75" customHeight="1">
      <c r="A5" s="250" t="s">
        <v>252</v>
      </c>
      <c r="B5" s="226">
        <v>443</v>
      </c>
      <c r="C5" s="23">
        <v>8777</v>
      </c>
      <c r="D5" s="226">
        <v>61</v>
      </c>
      <c r="E5" s="23">
        <v>187</v>
      </c>
      <c r="F5" s="226">
        <v>3</v>
      </c>
      <c r="G5" s="23">
        <v>12</v>
      </c>
      <c r="H5" s="226">
        <v>1121</v>
      </c>
      <c r="I5" s="23">
        <v>1941</v>
      </c>
    </row>
    <row r="6" spans="1:9" ht="15.75" customHeight="1">
      <c r="A6" s="250" t="s">
        <v>305</v>
      </c>
      <c r="B6" s="226">
        <v>450</v>
      </c>
      <c r="C6" s="23">
        <v>8907</v>
      </c>
      <c r="D6" s="226">
        <v>61</v>
      </c>
      <c r="E6" s="23">
        <v>189</v>
      </c>
      <c r="F6" s="226">
        <v>3</v>
      </c>
      <c r="G6" s="23">
        <v>13</v>
      </c>
      <c r="H6" s="226">
        <v>1204</v>
      </c>
      <c r="I6" s="23">
        <v>1941</v>
      </c>
    </row>
    <row r="7" spans="1:9" ht="15.75" customHeight="1">
      <c r="A7" s="250" t="s">
        <v>313</v>
      </c>
      <c r="B7" s="226">
        <v>445</v>
      </c>
      <c r="C7" s="23">
        <v>8794</v>
      </c>
      <c r="D7" s="226">
        <v>61</v>
      </c>
      <c r="E7" s="23">
        <v>184</v>
      </c>
      <c r="F7" s="226">
        <v>3</v>
      </c>
      <c r="G7" s="23">
        <v>12</v>
      </c>
      <c r="H7" s="226">
        <v>1099</v>
      </c>
      <c r="I7" s="23">
        <v>1967</v>
      </c>
    </row>
    <row r="8" spans="1:9" s="189" customFormat="1" ht="15.75" customHeight="1">
      <c r="A8" s="251" t="s">
        <v>339</v>
      </c>
      <c r="B8" s="231">
        <v>448</v>
      </c>
      <c r="C8" s="247">
        <v>8729</v>
      </c>
      <c r="D8" s="231">
        <v>62</v>
      </c>
      <c r="E8" s="247">
        <v>186</v>
      </c>
      <c r="F8" s="231">
        <v>3</v>
      </c>
      <c r="G8" s="247">
        <v>12</v>
      </c>
      <c r="H8" s="231">
        <v>1192</v>
      </c>
      <c r="I8" s="231">
        <v>2075</v>
      </c>
    </row>
    <row r="9" spans="1:9" ht="15.75" customHeight="1">
      <c r="A9" s="252" t="s">
        <v>334</v>
      </c>
    </row>
    <row r="10" spans="1:9" ht="14.1" customHeight="1"/>
  </sheetData>
  <mergeCells count="5">
    <mergeCell ref="B2:C2"/>
    <mergeCell ref="D2:E2"/>
    <mergeCell ref="F2:G2"/>
    <mergeCell ref="H2:I2"/>
    <mergeCell ref="A2:A3"/>
  </mergeCells>
  <phoneticPr fontId="5"/>
  <printOptions horizontalCentered="1"/>
  <pageMargins left="0.7874015748031491" right="0.7874015748031491" top="0.78740157480314943" bottom="0.59055118110236171" header="0.51181102362204678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15</vt:i4>
      </vt:variant>
    </vt:vector>
  </HeadingPairs>
  <TitlesOfParts>
    <vt:vector size="4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10 (2)</vt:lpstr>
      <vt:lpstr>11 (2)</vt:lpstr>
      <vt:lpstr>12 (2)</vt:lpstr>
      <vt:lpstr>13 (2)</vt:lpstr>
      <vt:lpstr>14 (2)</vt:lpstr>
      <vt:lpstr>'11'!Print_Area</vt:lpstr>
      <vt:lpstr>'11 (2)'!Print_Area</vt:lpstr>
      <vt:lpstr>'14'!Print_Area</vt:lpstr>
      <vt:lpstr>'14 (2)'!Print_Area</vt:lpstr>
      <vt:lpstr>'2'!Print_Area</vt:lpstr>
      <vt:lpstr>'2 (2)'!Print_Area</vt:lpstr>
      <vt:lpstr>'3'!Print_Area</vt:lpstr>
      <vt:lpstr>'4'!Print_Area</vt:lpstr>
      <vt:lpstr>'4 (2)'!Print_Area</vt:lpstr>
      <vt:lpstr>'5'!Print_Area</vt:lpstr>
      <vt:lpstr>'5 (2)'!Print_Area</vt:lpstr>
      <vt:lpstr>'7'!Print_Area</vt:lpstr>
      <vt:lpstr>'7 (2)'!Print_Area</vt:lpstr>
      <vt:lpstr>'4'!Print_Titles</vt:lpstr>
      <vt:lpstr>'4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西村　華奈</cp:lastModifiedBy>
  <cp:lastPrinted>2019-04-23T10:35:13Z</cp:lastPrinted>
  <dcterms:created xsi:type="dcterms:W3CDTF">2017-10-06T04:35:40Z</dcterms:created>
  <dcterms:modified xsi:type="dcterms:W3CDTF">2024-05-07T07:57:15Z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2024-03-18T02:41:57Z</vt:filetime>
  </property>
</Properties>
</file>