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9\homes\admin\01zaisei\▼財政状況資料集\14 R5-6 (R4年度決算）\16 市町村→県\08 由利本荘市○\03_最終確認\県→市\"/>
    </mc:Choice>
  </mc:AlternateContent>
  <xr:revisionPtr revIDLastSave="0" documentId="13_ncr:1_{40BB6692-6914-441C-B8E6-6383A08DA2F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W42" i="10"/>
  <c r="BE42" i="10"/>
  <c r="AM42" i="10"/>
  <c r="U42" i="10"/>
  <c r="E42" i="10"/>
  <c r="C42" i="10" s="1"/>
  <c r="DG41" i="10"/>
  <c r="CQ41" i="10"/>
  <c r="BY41" i="10"/>
  <c r="BE41" i="10"/>
  <c r="AM41" i="10"/>
  <c r="U41" i="10"/>
  <c r="E41" i="10"/>
  <c r="C41" i="10"/>
  <c r="DG40" i="10"/>
  <c r="CQ40" i="10"/>
  <c r="BY40" i="10"/>
  <c r="BE40" i="10"/>
  <c r="AM40" i="10"/>
  <c r="U40" i="10"/>
  <c r="E40" i="10"/>
  <c r="C40" i="10"/>
  <c r="DG39" i="10"/>
  <c r="CQ39" i="10"/>
  <c r="BY39" i="10"/>
  <c r="BE39" i="10"/>
  <c r="AM39" i="10"/>
  <c r="U39" i="10"/>
  <c r="E39" i="10"/>
  <c r="C39" i="10"/>
  <c r="DG38" i="10"/>
  <c r="CQ38" i="10"/>
  <c r="BY38" i="10"/>
  <c r="BE38" i="10"/>
  <c r="AM38" i="10"/>
  <c r="U38" i="10"/>
  <c r="E38" i="10"/>
  <c r="DG37" i="10"/>
  <c r="CQ37" i="10"/>
  <c r="BY37" i="10"/>
  <c r="BE37" i="10"/>
  <c r="AM37" i="10"/>
  <c r="U37" i="10"/>
  <c r="E37" i="10"/>
  <c r="DG36" i="10"/>
  <c r="CQ36" i="10"/>
  <c r="BY36" i="10"/>
  <c r="BE36" i="10"/>
  <c r="AO36" i="10"/>
  <c r="W36" i="10"/>
  <c r="E36" i="10"/>
  <c r="DG35" i="10"/>
  <c r="CQ35" i="10"/>
  <c r="BY35" i="10"/>
  <c r="BG35" i="10"/>
  <c r="BE35" i="10" s="1"/>
  <c r="AO35" i="10"/>
  <c r="W35" i="10"/>
  <c r="E35" i="10"/>
  <c r="C35" i="10" s="1"/>
  <c r="C36" i="10" s="1"/>
  <c r="C37" i="10" s="1"/>
  <c r="C38" i="10" s="1"/>
  <c r="DG34" i="10"/>
  <c r="CQ34" i="10"/>
  <c r="BY34" i="10"/>
  <c r="BG34" i="10"/>
  <c r="AO34" i="10"/>
  <c r="W34" i="10"/>
  <c r="E34" i="10"/>
  <c r="C34" i="10"/>
  <c r="U35" i="10" l="1"/>
  <c r="U36" i="10" s="1"/>
  <c r="U34" i="10"/>
  <c r="AM34" i="10" l="1"/>
  <c r="AM35" i="10" l="1"/>
  <c r="AM36" i="10" l="1"/>
  <c r="BE34" i="10" l="1"/>
  <c r="BW34" i="10"/>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<sst xmlns="http://schemas.openxmlformats.org/spreadsheetml/2006/main" count="1113" uniqueCount="563">
  <si>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</si>
  <si>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</si>
  <si>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</si>
  <si>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</si>
  <si>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</si>
  <si>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</si>
  <si>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</si>
  <si>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</si>
  <si>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</si>
  <si>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</si>
  <si>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</si>
  <si>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</si>
  <si>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</si>
  <si>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</si>
  <si>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</si>
  <si>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</si>
  <si>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由利本荘市</t>
  </si>
  <si>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</si>
  <si>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</si>
  <si>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</si>
  <si>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</si>
  <si>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</si>
  <si>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</si>
  <si>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</si>
  <si>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</si>
  <si>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</si>
  <si>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</si>
  <si>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</si>
  <si>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</si>
  <si>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</si>
  <si>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</si>
  <si>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</si>
  <si>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</si>
  <si>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</si>
  <si>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</si>
  <si>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</si>
  <si>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</si>
  <si>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</si>
  <si>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</si>
  <si>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</si>
  <si>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</si>
  <si>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</si>
  <si>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</si>
  <si>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</si>
  <si>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</si>
  <si>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</si>
  <si>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</si>
  <si>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</si>
  <si>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</si>
  <si>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</si>
  <si>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</si>
  <si>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</si>
  <si>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</si>
  <si>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</si>
  <si>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</si>
  <si>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</si>
  <si>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</si>
  <si>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</si>
  <si>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</si>
  <si>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</si>
  <si>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</si>
  <si>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</si>
  <si>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</si>
  <si>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3"/>
  </si>
  <si>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</si>
  <si>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</si>
  <si>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</si>
  <si>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</si>
  <si>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</si>
  <si>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</si>
  <si>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</si>
  <si>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</si>
  <si>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</si>
  <si>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</si>
  <si>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</si>
  <si>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</si>
  <si>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</si>
  <si>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</si>
  <si>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</si>
  <si>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</si>
  <si>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</si>
  <si>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</si>
  <si>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</si>
  <si>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</si>
  <si>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</si>
  <si>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</si>
  <si>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</si>
  <si>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</si>
  <si>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</si>
  <si>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</si>
  <si>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</si>
  <si>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合併市町振興基金</t>
    <rPh sb="0" eb="2">
      <t>ガッペイ</t>
    </rPh>
    <rPh sb="2" eb="4">
      <t>シチョウ</t>
    </rPh>
    <rPh sb="4" eb="6">
      <t>シンコウ</t>
    </rPh>
    <rPh sb="6" eb="8">
      <t>キキン</t>
    </rPh>
    <phoneticPr fontId="5"/>
  </si>
  <si>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</si>
  <si>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</si>
  <si>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</si>
  <si>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</si>
  <si>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</si>
  <si>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にしめ物産</t>
    <rPh sb="3" eb="5">
      <t>ブッサン</t>
    </rPh>
    <phoneticPr fontId="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</si>
  <si>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</si>
  <si>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</si>
  <si>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</si>
  <si>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</si>
  <si>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</si>
  <si>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</si>
  <si>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</si>
  <si>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</si>
  <si>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</si>
  <si>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</si>
  <si>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</si>
  <si>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</si>
  <si>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</si>
  <si>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</si>
  <si>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</si>
  <si>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</si>
  <si>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</si>
  <si>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</si>
  <si>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</si>
  <si>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</si>
  <si>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</si>
  <si>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</si>
  <si>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</si>
  <si>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</si>
  <si>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</si>
  <si>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</si>
  <si>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</si>
  <si>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</si>
  <si>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</si>
  <si>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</si>
  <si>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</si>
  <si>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</si>
  <si>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</si>
  <si>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</si>
  <si>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</si>
  <si>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</si>
  <si>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</si>
  <si>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</si>
  <si>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</si>
  <si>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</si>
  <si>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</si>
  <si>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</si>
  <si>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</si>
  <si>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</si>
  <si>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</si>
  <si>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</si>
  <si>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</si>
  <si>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</si>
  <si>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</si>
  <si>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</si>
  <si>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</si>
  <si>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</si>
  <si>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</si>
  <si>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</si>
  <si>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</si>
  <si>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</si>
  <si>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</si>
  <si>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</si>
  <si>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</si>
  <si>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</si>
  <si>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</si>
  <si>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</si>
  <si>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</si>
  <si>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</si>
  <si>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1-2</t>
  </si>
  <si>
    <t>歳入歳出差引</t>
  </si>
  <si>
    <t>会計名</t>
    <rPh sb="0" eb="2">
      <t>カイケイ</t>
    </rPh>
    <rPh sb="2" eb="3">
      <t>メイ</t>
    </rPh>
    <phoneticPr fontId="5"/>
  </si>
  <si>
    <t>(Ｅ)</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</si>
  <si>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</si>
  <si>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</si>
  <si>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</si>
  <si>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</si>
  <si>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</si>
  <si>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</si>
  <si>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</si>
  <si>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</si>
  <si>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</si>
  <si>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</si>
  <si>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</si>
  <si>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</si>
  <si>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</si>
  <si>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</si>
  <si>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</si>
  <si>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</si>
  <si>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</si>
  <si>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</si>
  <si>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</si>
  <si>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</si>
  <si>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</si>
  <si>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</si>
  <si>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</si>
  <si>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</si>
  <si>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</si>
  <si>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</si>
  <si>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-6.5</t>
  </si>
  <si>
    <t>　うち補助</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</si>
  <si>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</si>
  <si>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</si>
  <si>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</si>
  <si>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</si>
  <si>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</si>
  <si>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</si>
  <si>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</si>
  <si>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</si>
  <si>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</si>
  <si>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</si>
  <si>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</si>
  <si>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</si>
  <si>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</si>
  <si>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</si>
  <si>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</si>
  <si>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</si>
  <si>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</si>
  <si>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</si>
  <si>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</si>
  <si>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</si>
  <si>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</si>
  <si>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</si>
  <si>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</si>
  <si>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診療所運営特別会計</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</si>
  <si>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</si>
  <si>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</si>
  <si>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</si>
  <si>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</si>
  <si>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</si>
  <si>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</si>
  <si>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</si>
  <si>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</si>
  <si>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</si>
  <si>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-1.6</t>
  </si>
  <si>
    <t>公共施設等総合管理基金</t>
    <rPh sb="0" eb="2">
      <t>コウキョウ</t>
    </rPh>
    <rPh sb="2" eb="4">
      <t>シセツ</t>
    </rPh>
    <rPh sb="4" eb="5">
      <t>トウ</t>
    </rPh>
    <rPh sb="5" eb="7">
      <t>ソウゴウ</t>
    </rPh>
    <rPh sb="7" eb="9">
      <t>カンリ</t>
    </rPh>
    <rPh sb="9" eb="11">
      <t>キキン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</si>
  <si>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</si>
  <si>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</si>
  <si>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</si>
  <si>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</si>
  <si>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</si>
  <si>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</si>
  <si>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</si>
  <si>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</si>
  <si>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</si>
  <si>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</si>
  <si>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</si>
  <si>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</si>
  <si>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</si>
  <si>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</si>
  <si>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</si>
  <si>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</si>
  <si>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</si>
  <si>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</si>
  <si>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</si>
  <si>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</si>
  <si>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</si>
  <si>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</si>
  <si>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</si>
  <si>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</si>
  <si>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</si>
  <si>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</si>
  <si>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</si>
  <si>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</si>
  <si>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</si>
  <si>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</si>
  <si>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</si>
  <si>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</si>
  <si>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</si>
  <si>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</si>
  <si>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</si>
  <si>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</si>
  <si>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情報センター特別会計</t>
  </si>
  <si>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</si>
  <si>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</si>
  <si>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</si>
  <si>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</si>
  <si>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</si>
  <si>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</si>
  <si>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</si>
  <si>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</si>
  <si>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</si>
  <si>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</si>
  <si>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</si>
  <si>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</si>
  <si>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</si>
  <si>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</si>
  <si>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</si>
  <si>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</si>
  <si>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</si>
  <si>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</si>
  <si>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</si>
  <si>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</si>
  <si>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</si>
  <si>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</si>
  <si>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</si>
  <si>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</si>
  <si>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</si>
  <si>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</si>
  <si>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</si>
  <si>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</si>
  <si>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</si>
  <si>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</si>
  <si>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</si>
  <si>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</si>
  <si>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</si>
  <si>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</si>
  <si>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</si>
  <si>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秋田県由利本荘市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</si>
  <si>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</si>
  <si>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</si>
  <si>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</si>
  <si>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</si>
  <si>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</si>
  <si>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</si>
  <si>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</si>
  <si>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</si>
  <si>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</si>
  <si>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</si>
  <si>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</si>
  <si>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</si>
  <si>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</si>
  <si>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</si>
  <si>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</si>
  <si>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</si>
  <si>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</si>
  <si>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</si>
  <si>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</si>
  <si>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</si>
  <si>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</si>
  <si>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</si>
  <si>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</si>
  <si>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</si>
  <si>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</si>
  <si>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</si>
  <si>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</si>
  <si>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</si>
  <si>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</si>
  <si>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</si>
  <si>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</si>
  <si>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</si>
  <si>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</si>
  <si>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</si>
  <si>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</si>
  <si>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</si>
  <si>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</si>
  <si>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</si>
  <si>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</si>
  <si>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</si>
  <si>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</si>
  <si>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</si>
  <si>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</si>
  <si>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</si>
  <si>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</si>
  <si>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</si>
  <si>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</si>
  <si>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</si>
  <si>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</si>
  <si>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</si>
  <si>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</si>
  <si>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</si>
  <si>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</si>
  <si>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　　特別土地保有税</t>
  </si>
  <si>
    <t>企業債
（地方債）
現在高</t>
  </si>
  <si>
    <t>フォレスタ鳥海</t>
    <rPh sb="5" eb="7">
      <t>チョウカイ</t>
    </rPh>
    <phoneticPr fontId="5"/>
  </si>
  <si>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</si>
  <si>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</si>
  <si>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</si>
  <si>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</si>
  <si>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</si>
  <si>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</si>
  <si>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</si>
  <si>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</si>
  <si>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</si>
  <si>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</si>
  <si>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</si>
  <si>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</si>
  <si>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</si>
  <si>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</si>
  <si>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</si>
  <si>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</si>
  <si>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</si>
  <si>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</si>
  <si>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</si>
  <si>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</si>
  <si>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</si>
  <si>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</si>
  <si>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</si>
  <si>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</si>
  <si>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</si>
  <si>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</si>
  <si>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</si>
  <si>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</si>
  <si>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</si>
  <si>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</si>
  <si>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</si>
  <si>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</si>
  <si>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</si>
  <si>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</si>
  <si>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</si>
  <si>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</si>
  <si>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</si>
  <si>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</si>
  <si>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</si>
  <si>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</si>
  <si>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</si>
  <si>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</si>
  <si>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</si>
  <si>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</si>
  <si>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</si>
  <si>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</si>
  <si>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</si>
  <si>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</si>
  <si>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</si>
  <si>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</si>
  <si>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</si>
  <si>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</si>
  <si>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</si>
  <si>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</si>
  <si>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</si>
  <si>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5"/>
  </si>
  <si>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</si>
  <si>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</si>
  <si>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</si>
  <si>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</si>
  <si>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</si>
  <si>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</si>
  <si>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</si>
  <si>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</si>
  <si>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</si>
  <si>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</si>
  <si>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</si>
  <si>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</si>
  <si>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</si>
  <si>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</si>
  <si>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</si>
  <si>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</si>
  <si>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</si>
  <si>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</si>
  <si>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</si>
  <si>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</si>
  <si>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</si>
  <si>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</si>
  <si>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</si>
  <si>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</si>
  <si>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</si>
  <si>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スキー場運営特別会計</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</si>
  <si>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</si>
  <si>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</si>
  <si>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</si>
  <si>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</si>
  <si>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</si>
  <si>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</si>
  <si>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</si>
  <si>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</si>
  <si>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</si>
  <si>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</si>
  <si>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</si>
  <si>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休日応急診療所運営特別会計</t>
  </si>
  <si>
    <t>健全化判断比率</t>
    <rPh sb="0" eb="3">
      <t>ケンゼンカ</t>
    </rPh>
    <rPh sb="3" eb="5">
      <t>ハンダン</t>
    </rPh>
    <rPh sb="5" eb="7">
      <t>ヒリツ</t>
    </rPh>
    <phoneticPr fontId="34"/>
  </si>
  <si>
    <t>奨学資金特別会計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</si>
  <si>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</si>
  <si>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</si>
  <si>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</si>
  <si>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</si>
  <si>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</si>
  <si>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</si>
  <si>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</si>
  <si>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</si>
  <si>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</si>
  <si>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</si>
  <si>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ガス事業会計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</si>
  <si>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</si>
  <si>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</si>
  <si>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</si>
  <si>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</si>
  <si>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</si>
  <si>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</si>
  <si>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</si>
  <si>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</si>
  <si>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</si>
  <si>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</si>
  <si>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</si>
  <si>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</si>
  <si>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</si>
  <si>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</si>
  <si>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</si>
  <si>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</si>
  <si>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</si>
  <si>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</si>
  <si>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</si>
  <si>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</si>
  <si>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</si>
  <si>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</si>
  <si>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</si>
  <si>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</si>
  <si>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</si>
  <si>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</si>
  <si>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</si>
  <si>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</si>
  <si>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</si>
  <si>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</si>
  <si>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</si>
  <si>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</si>
  <si>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</si>
  <si>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</si>
  <si>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</si>
  <si>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</si>
  <si>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</si>
  <si>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</si>
  <si>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</si>
  <si>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</si>
  <si>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</si>
  <si>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</si>
  <si>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</si>
  <si>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</si>
  <si>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</si>
  <si>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</si>
  <si>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</si>
  <si>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</si>
  <si>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</si>
  <si>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</si>
  <si>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</si>
  <si>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</si>
  <si>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</si>
  <si>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</si>
  <si>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</si>
  <si>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</si>
  <si>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</si>
  <si>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</si>
  <si>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</si>
  <si>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</si>
  <si>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</si>
  <si>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</si>
  <si>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</si>
  <si>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</si>
  <si>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</si>
  <si>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</si>
  <si>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</si>
  <si>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</si>
  <si>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0.83</t>
  </si>
  <si>
    <t>▲ 0.09</t>
  </si>
  <si>
    <t>その他会計（赤字）</t>
  </si>
  <si>
    <t>（百万円）</t>
  </si>
  <si>
    <t>鳥海高原ユースパーク</t>
    <rPh sb="0" eb="2">
      <t>チョウカイ</t>
    </rPh>
    <rPh sb="2" eb="4">
      <t>コウゲン</t>
    </rPh>
    <phoneticPr fontId="5"/>
  </si>
  <si>
    <t>岩城</t>
    <rPh sb="0" eb="2">
      <t>イワキ</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</si>
  <si>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</si>
  <si>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</si>
  <si>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</si>
  <si>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由利高原鉄道</t>
    <rPh sb="0" eb="2">
      <t>ユリ</t>
    </rPh>
    <rPh sb="2" eb="4">
      <t>コウゲン</t>
    </rPh>
    <rPh sb="4" eb="6">
      <t>テツドウ</t>
    </rPh>
    <phoneticPr fontId="5"/>
  </si>
  <si>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</si>
  <si>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</si>
  <si>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</si>
  <si>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</si>
  <si>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</si>
  <si>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庁舎建設基金</t>
    <rPh sb="0" eb="6">
      <t>チョウシャケンセツキキン</t>
    </rPh>
    <phoneticPr fontId="5"/>
  </si>
  <si>
    <t>地域雇用創出推進基金</t>
    <rPh sb="0" eb="2">
      <t>チイキ</t>
    </rPh>
    <rPh sb="2" eb="4">
      <t>コヨウ</t>
    </rPh>
    <rPh sb="4" eb="6">
      <t>ソウシュツ</t>
    </rPh>
    <rPh sb="6" eb="8">
      <t>スイシン</t>
    </rPh>
    <rPh sb="8" eb="10">
      <t>キキン</t>
    </rPh>
    <phoneticPr fontId="5"/>
  </si>
  <si>
    <t>中小企業金融支援基金</t>
    <rPh sb="0" eb="2">
      <t>チュウショウ</t>
    </rPh>
    <rPh sb="2" eb="4">
      <t>キギョウ</t>
    </rPh>
    <rPh sb="4" eb="6">
      <t>キンユウ</t>
    </rPh>
    <rPh sb="6" eb="8">
      <t>シエン</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</si>
  <si>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</si>
  <si>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</si>
  <si>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</si>
  <si>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</si>
  <si>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</si>
  <si>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</si>
  <si>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</si>
  <si>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</si>
  <si>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</si>
  <si>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</si>
  <si>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r>
      <rPr>
        <sz val="10"/>
        <color rgb="FF000000"/>
        <rFont val="ＭＳ Ｐゴシック"/>
        <family val="3"/>
        <charset val="128"/>
      </rPr>
      <t xml:space="preserve"> </t>
    </r>
    <r>
      <rPr>
        <sz val="9"/>
        <color rgb="FF000000"/>
        <rFont val="ＭＳ Ｐゴシック"/>
        <family val="3"/>
        <charset val="128"/>
      </rPr>
      <t>将来負担比率は、地方債発行額の抑制による地方債残高が減少したことに加え公営企業における投資事業の平準化を図ったことにより公営企業等債等繰入見込額が減少したものの、財政調整基金等の充当可能基金や下水道費や臨時財政対策債など普通交付税の基準財政需要額に算入が可能な地方債が減少したことにより、前年度と比較して大幅に増加しており、類似団体平均との比較でも引き続き高い水準にある。
　有形固定資産減価償却率は、類似団体平均よりもやや低い水準にあるものの、公営住宅、福祉施設、保健センター・保健所は70％を超え、類似団体平均よりもそれぞれ高い水準にあり、老朽化が進み、耐用年数を超えている施設もある。今後も由利本荘市公共施設等総合管理計画及び個別施設計画に基づき、施設の廃止等を進めながら、存続施設については長寿命化対策に取り組んでいく。</t>
    </r>
    <phoneticPr fontId="45"/>
  </si>
  <si>
    <t>　将来負担比率は、地方債発行額の抑制により地方債残高が減少したことに加え公営企業における投資事業の平準化を図ったことにより公営企業等債等繰入見込額が減少したものの、充当可能基金や下水道費や臨時財政対策債などの普通交付税の基準財政需要額に算入が可能な地方債が減少したことにより、前年度と比較し令和４年度は増加している。
　実質公債費比率は、総合防災公園整備事業や羽後本荘駅周辺整備事業など大型事業の元金償還が始まったことで公債費が増加したことに加え、比率の分母において臨時財政対策債発行可能額が大きく減少したことにより標準財政規模が減少したため、前年度と比較し増加している。本荘地区学校建設事業等の大規模事業が続くことから、今後数年は比率の増加が想定される。引き続き由利本荘市公共施設等総合管理計画を踏まえた個別施設計画に基づく将来負担の軽減を図るとともに、交付税算入割合の高い地方債の活用を基本とし収支の状況を把握しながら充当可能な基金の積み増しを行うことにより比率の改善に努める。</t>
    <rPh sb="21" eb="24">
      <t>チホウサイ</t>
    </rPh>
    <rPh sb="24" eb="26">
      <t>ザンダカ</t>
    </rPh>
    <rPh sb="27" eb="29">
      <t>ゲンショウ</t>
    </rPh>
    <rPh sb="34" eb="35">
      <t>クワ</t>
    </rPh>
    <rPh sb="53" eb="54">
      <t>ハカ</t>
    </rPh>
    <rPh sb="180" eb="182">
      <t>ウゴ</t>
    </rPh>
    <rPh sb="182" eb="184">
      <t>ホンジョウ</t>
    </rPh>
    <rPh sb="184" eb="185">
      <t>エキ</t>
    </rPh>
    <rPh sb="185" eb="187">
      <t>シュウヘン</t>
    </rPh>
    <rPh sb="187" eb="189">
      <t>セイビ</t>
    </rPh>
    <rPh sb="189" eb="191">
      <t>ジギョウ</t>
    </rPh>
    <rPh sb="233" eb="240">
      <t>リンジザイセイタイサクサイ</t>
    </rPh>
    <rPh sb="240" eb="242">
      <t>ハッコウ</t>
    </rPh>
    <rPh sb="242" eb="245">
      <t>カノウガク</t>
    </rPh>
    <rPh sb="246" eb="247">
      <t>オオ</t>
    </rPh>
    <rPh sb="249" eb="251">
      <t>ゲンショウ</t>
    </rPh>
    <rPh sb="265" eb="267">
      <t>ゲンショウ</t>
    </rPh>
    <rPh sb="272" eb="275">
      <t>ゼンネンド</t>
    </rPh>
    <rPh sb="276" eb="278">
      <t>ヒカク</t>
    </rPh>
    <rPh sb="279" eb="281">
      <t>ゾウカ</t>
    </rPh>
    <rPh sb="399" eb="401">
      <t>シュウシ</t>
    </rPh>
    <rPh sb="402" eb="404">
      <t>ジョウキョウ</t>
    </rPh>
    <rPh sb="405" eb="407">
      <t>ハアク</t>
    </rPh>
    <rPh sb="411" eb="413">
      <t>ジュウトウ</t>
    </rPh>
    <rPh sb="413" eb="415">
      <t>カノウ</t>
    </rPh>
    <rPh sb="416" eb="418">
      <t>キキン</t>
    </rPh>
    <rPh sb="419" eb="420">
      <t>ツ</t>
    </rPh>
    <rPh sb="421" eb="422">
      <t>マ</t>
    </rPh>
    <rPh sb="424" eb="425">
      <t>オコナ</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</si>
</sst>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10"/>
      <color indexed="8"/>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3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187"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78" fontId="46" fillId="0" borderId="42"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0" fontId="49" fillId="0" borderId="0" xfId="25" applyFont="1">
      <alignment vertical="center"/>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46" fillId="0" borderId="0" xfId="21" applyFont="1" applyAlignment="1">
      <alignment horizontal="center" vertical="center"/>
    </xf>
    <xf numFmtId="184" fontId="46" fillId="3" borderId="0" xfId="22" applyNumberFormat="1" applyFont="1" applyFill="1" applyAlignment="1">
      <alignment horizontal="center" vertical="center" wrapText="1"/>
    </xf>
    <xf numFmtId="184" fontId="46" fillId="3" borderId="74" xfId="22" applyNumberFormat="1" applyFont="1" applyFill="1" applyBorder="1" applyAlignment="1">
      <alignment horizontal="center" vertical="center"/>
    </xf>
    <xf numFmtId="178" fontId="44" fillId="0" borderId="0" xfId="21" applyNumberFormat="1" applyAlignment="1">
      <alignment horizontal="center" vertical="center"/>
    </xf>
    <xf numFmtId="184" fontId="46" fillId="0" borderId="0" xfId="21" applyNumberFormat="1" applyFont="1" applyAlignment="1">
      <alignment horizontal="center" vertical="center"/>
    </xf>
    <xf numFmtId="187"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84" fontId="46" fillId="3" borderId="0" xfId="22" applyNumberFormat="1" applyFont="1" applyFill="1" applyAlignment="1">
      <alignment horizontal="center" vertical="center"/>
    </xf>
    <xf numFmtId="0" fontId="51" fillId="0" borderId="30" xfId="21" applyFont="1" applyBorder="1" applyAlignment="1" applyProtection="1">
      <alignment horizontal="left" vertical="top" wrapText="1"/>
      <protection locked="0"/>
    </xf>
    <xf numFmtId="0" fontId="53" fillId="0" borderId="23" xfId="21" applyFont="1" applyBorder="1" applyAlignment="1" applyProtection="1">
      <alignment horizontal="left" vertical="top" wrapText="1"/>
      <protection locked="0"/>
    </xf>
    <xf numFmtId="0" fontId="53" fillId="0" borderId="16" xfId="21" applyFont="1" applyBorder="1" applyAlignment="1" applyProtection="1">
      <alignment horizontal="left" vertical="top" wrapText="1"/>
      <protection locked="0"/>
    </xf>
    <xf numFmtId="0" fontId="53" fillId="0" borderId="42" xfId="21" applyFont="1" applyBorder="1" applyAlignment="1" applyProtection="1">
      <alignment horizontal="left" vertical="top" wrapText="1"/>
      <protection locked="0"/>
    </xf>
    <xf numFmtId="0" fontId="53" fillId="0" borderId="0" xfId="21" applyFont="1" applyAlignment="1" applyProtection="1">
      <alignment horizontal="left" vertical="top" wrapText="1"/>
      <protection locked="0"/>
    </xf>
    <xf numFmtId="0" fontId="53" fillId="0" borderId="14" xfId="21" applyFont="1" applyBorder="1" applyAlignment="1" applyProtection="1">
      <alignment horizontal="left" vertical="top" wrapText="1"/>
      <protection locked="0"/>
    </xf>
    <xf numFmtId="0" fontId="53" fillId="0" borderId="31" xfId="21" applyFont="1" applyBorder="1" applyAlignment="1" applyProtection="1">
      <alignment horizontal="left" vertical="top" wrapText="1"/>
      <protection locked="0"/>
    </xf>
    <xf numFmtId="0" fontId="53" fillId="0" borderId="34" xfId="21" applyFont="1" applyBorder="1" applyAlignment="1" applyProtection="1">
      <alignment horizontal="left" vertical="top" wrapText="1"/>
      <protection locked="0"/>
    </xf>
    <xf numFmtId="0" fontId="53" fillId="0" borderId="15" xfId="21" applyFont="1" applyBorder="1" applyAlignment="1" applyProtection="1">
      <alignment horizontal="left" vertical="top" wrapText="1"/>
      <protection locked="0"/>
    </xf>
    <xf numFmtId="187"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87" fontId="46" fillId="0" borderId="0" xfId="22" applyNumberFormat="1" applyFont="1" applyAlignment="1">
      <alignment horizontal="center" vertical="center" wrapText="1"/>
    </xf>
    <xf numFmtId="0" fontId="52"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DAD45DA3-103D-4DC9-A155-FAB6E0845735}"/>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C2FEF4E9-7C4F-41DD-A479-6FCDD2F1B2D0}"/>
    <cellStyle name="標準_【レイアウト】（県）資料３（Ｐ２）　歳出比較分析表" xfId="19" xr:uid="{00000000-0005-0000-0000-000013000000}"/>
    <cellStyle name="標準_【レイアウト】（県）資料３（Ｐ２）　歳出比較分析表 2" xfId="21" xr:uid="{E14861AF-499B-4983-B57B-D728247ACC0F}"/>
    <cellStyle name="標準_【レイアウト】（市）資料３（Ｐ２）　歳出比較分析表" xfId="18" xr:uid="{00000000-0005-0000-0000-000012000000}"/>
    <cellStyle name="標準_【レイアウト】（市）資料３（Ｐ２）　歳出比較分析表 2" xfId="22" xr:uid="{2D834CF3-C3AE-4C6E-8660-D5FD01D21033}"/>
    <cellStyle name="標準_APAHO251300" xfId="13" xr:uid="{00000000-0005-0000-0000-00000D000000}"/>
    <cellStyle name="標準_APAHO251300 2" xfId="23" xr:uid="{FA440736-D316-4644-B96B-02DD2DED7ADD}"/>
    <cellStyle name="標準_APAHO252300" xfId="14" xr:uid="{00000000-0005-0000-0000-00000E000000}"/>
    <cellStyle name="標準_APAHO252300 2" xfId="24" xr:uid="{C5874266-8EFE-4C56-B49B-D51C8A91B6FA}"/>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DCC5-4866-A6EF-7A3E94BDF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95190</c:v>
                </c:pt>
                <c:pt idx="1">
                  <c:v>84707</c:v>
                </c:pt>
                <c:pt idx="2">
                  <c:v>96564</c:v>
                </c:pt>
                <c:pt idx="3">
                  <c:v>93938</c:v>
                </c:pt>
                <c:pt idx="4">
                  <c:v>102039</c:v>
                </c:pt>
              </c:numCache>
            </c:numRef>
          </c:val>
          <c:smooth val="0"/>
          <c:extLst>
            <c:ext xmlns:c16="http://schemas.microsoft.com/office/drawing/2014/chart" uri="{C3380CC4-5D6E-409C-BE32-E72D297353CC}">
              <c16:uniqueId val="{00000001-DCC5-4866-A6EF-7A3E94BDFC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6.81</c:v>
                </c:pt>
                <c:pt idx="1">
                  <c:v>6.01</c:v>
                </c:pt>
                <c:pt idx="2">
                  <c:v>6.02</c:v>
                </c:pt>
                <c:pt idx="3">
                  <c:v>1.07</c:v>
                </c:pt>
                <c:pt idx="4">
                  <c:v>3.69</c:v>
                </c:pt>
              </c:numCache>
            </c:numRef>
          </c:val>
          <c:extLst>
            <c:ext xmlns:c16="http://schemas.microsoft.com/office/drawing/2014/chart" uri="{C3380CC4-5D6E-409C-BE32-E72D297353CC}">
              <c16:uniqueId val="{00000000-1ADF-4908-8010-40407049C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10.01</c:v>
                </c:pt>
                <c:pt idx="1">
                  <c:v>10.28</c:v>
                </c:pt>
                <c:pt idx="2">
                  <c:v>9.19</c:v>
                </c:pt>
                <c:pt idx="3">
                  <c:v>14.92</c:v>
                </c:pt>
                <c:pt idx="4">
                  <c:v>14.16</c:v>
                </c:pt>
              </c:numCache>
            </c:numRef>
          </c:val>
          <c:extLst>
            <c:ext xmlns:c16="http://schemas.microsoft.com/office/drawing/2014/chart" uri="{C3380CC4-5D6E-409C-BE32-E72D297353CC}">
              <c16:uniqueId val="{00000001-1ADF-4908-8010-40407049CCD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-0.83</c:v>
                </c:pt>
                <c:pt idx="2">
                  <c:v>-0.09</c:v>
                </c:pt>
                <c:pt idx="3">
                  <c:v>1.27</c:v>
                </c:pt>
                <c:pt idx="4">
                  <c:v>1.4</c:v>
                </c:pt>
              </c:numCache>
            </c:numRef>
          </c:val>
          <c:smooth val="0"/>
          <c:extLst>
            <c:ext xmlns:c16="http://schemas.microsoft.com/office/drawing/2014/chart" uri="{C3380CC4-5D6E-409C-BE32-E72D297353CC}">
              <c16:uniqueId val="{00000002-1ADF-4908-8010-40407049CC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0.23</c:v>
                </c:pt>
                <c:pt idx="4">
                  <c:v>#N/A</c:v>
                </c:pt>
                <c:pt idx="5">
                  <c:v>0.03</c:v>
                </c:pt>
                <c:pt idx="6">
                  <c:v>#N/A</c:v>
                </c:pt>
                <c:pt idx="7">
                  <c:v>0.04</c:v>
                </c:pt>
                <c:pt idx="8">
                  <c:v>#N/A</c:v>
                </c:pt>
                <c:pt idx="9">
                  <c:v>0.03</c:v>
                </c:pt>
              </c:numCache>
            </c:numRef>
          </c:val>
          <c:extLst>
            <c:ext xmlns:c16="http://schemas.microsoft.com/office/drawing/2014/chart" uri="{C3380CC4-5D6E-409C-BE32-E72D297353CC}">
              <c16:uniqueId val="{00000000-259F-43A2-9E23-0105DEB915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F-43A2-9E23-0105DEB91519}"/>
            </c:ext>
          </c:extLst>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2-259F-43A2-9E23-0105DEB91519}"/>
            </c:ext>
          </c:extLst>
        </c:ser>
        <c:ser>
          <c:idx val="3"/>
          <c:order val="3"/>
          <c:tx>
            <c:strRef>
              <c:f>データシート!$A$30</c:f>
              <c:strCache>
                <c:ptCount val="1"/>
                <c:pt idx="0">
                  <c:v>情報センター特別会計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0.08</c:v>
                </c:pt>
                <c:pt idx="4">
                  <c:v>#N/A</c:v>
                </c:pt>
                <c:pt idx="5">
                  <c:v>0.14000000000000001</c:v>
                </c:pt>
                <c:pt idx="6">
                  <c:v>#N/A</c:v>
                </c:pt>
                <c:pt idx="7">
                  <c:v>0.08</c:v>
                </c:pt>
                <c:pt idx="8">
                  <c:v>#N/A</c:v>
                </c:pt>
                <c:pt idx="9">
                  <c:v>0.09</c:v>
                </c:pt>
              </c:numCache>
            </c:numRef>
          </c:val>
          <c:extLst>
            <c:ext xmlns:c16="http://schemas.microsoft.com/office/drawing/2014/chart" uri="{C3380CC4-5D6E-409C-BE32-E72D297353CC}">
              <c16:uniqueId val="{00000003-259F-43A2-9E23-0105DEB91519}"/>
            </c:ext>
          </c:extLst>
        </c:ser>
        <c:ser>
          <c:idx val="4"/>
          <c:order val="4"/>
          <c:tx>
            <c:strRef>
              <c:f>データシート!$A$31</c:f>
              <c:strCache>
                <c:ptCount val="1"/>
                <c:pt idx="0">
                  <c:v>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0.27</c:v>
                </c:pt>
                <c:pt idx="4">
                  <c:v>#N/A</c:v>
                </c:pt>
                <c:pt idx="5">
                  <c:v>0.28999999999999998</c:v>
                </c:pt>
                <c:pt idx="6">
                  <c:v>#N/A</c:v>
                </c:pt>
                <c:pt idx="7">
                  <c:v>0.12</c:v>
                </c:pt>
                <c:pt idx="8">
                  <c:v>#N/A</c:v>
                </c:pt>
                <c:pt idx="9">
                  <c:v>0.24</c:v>
                </c:pt>
              </c:numCache>
            </c:numRef>
          </c:val>
          <c:extLst>
            <c:ext xmlns:c16="http://schemas.microsoft.com/office/drawing/2014/chart" uri="{C3380CC4-5D6E-409C-BE32-E72D297353CC}">
              <c16:uniqueId val="{00000004-259F-43A2-9E23-0105DEB9151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0.68</c:v>
                </c:pt>
                <c:pt idx="4">
                  <c:v>#N/A</c:v>
                </c:pt>
                <c:pt idx="5">
                  <c:v>0.35</c:v>
                </c:pt>
                <c:pt idx="6">
                  <c:v>#N/A</c:v>
                </c:pt>
                <c:pt idx="7">
                  <c:v>0.38</c:v>
                </c:pt>
                <c:pt idx="8">
                  <c:v>#N/A</c:v>
                </c:pt>
                <c:pt idx="9">
                  <c:v>0.32</c:v>
                </c:pt>
              </c:numCache>
            </c:numRef>
          </c:val>
          <c:extLst>
            <c:ext xmlns:c16="http://schemas.microsoft.com/office/drawing/2014/chart" uri="{C3380CC4-5D6E-409C-BE32-E72D297353CC}">
              <c16:uniqueId val="{00000005-259F-43A2-9E23-0105DEB91519}"/>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c:v>
                </c:pt>
              </c:numCache>
            </c:numRef>
          </c:val>
          <c:extLst>
            <c:ext xmlns:c16="http://schemas.microsoft.com/office/drawing/2014/chart" uri="{C3380CC4-5D6E-409C-BE32-E72D297353CC}">
              <c16:uniqueId val="{00000006-259F-43A2-9E23-0105DEB915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6.69</c:v>
                </c:pt>
                <c:pt idx="2">
                  <c:v>#N/A</c:v>
                </c:pt>
                <c:pt idx="3">
                  <c:v>5.81</c:v>
                </c:pt>
                <c:pt idx="4">
                  <c:v>#N/A</c:v>
                </c:pt>
                <c:pt idx="5">
                  <c:v>5.79</c:v>
                </c:pt>
                <c:pt idx="6">
                  <c:v>#N/A</c:v>
                </c:pt>
                <c:pt idx="7">
                  <c:v>0.9</c:v>
                </c:pt>
                <c:pt idx="8">
                  <c:v>#N/A</c:v>
                </c:pt>
                <c:pt idx="9">
                  <c:v>3.51</c:v>
                </c:pt>
              </c:numCache>
            </c:numRef>
          </c:val>
          <c:extLst>
            <c:ext xmlns:c16="http://schemas.microsoft.com/office/drawing/2014/chart" uri="{C3380CC4-5D6E-409C-BE32-E72D297353CC}">
              <c16:uniqueId val="{00000007-259F-43A2-9E23-0105DEB9151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1.28</c:v>
                </c:pt>
                <c:pt idx="6">
                  <c:v>#N/A</c:v>
                </c:pt>
                <c:pt idx="7">
                  <c:v>2.6</c:v>
                </c:pt>
                <c:pt idx="8">
                  <c:v>#N/A</c:v>
                </c:pt>
                <c:pt idx="9">
                  <c:v>4.21</c:v>
                </c:pt>
              </c:numCache>
            </c:numRef>
          </c:val>
          <c:extLst>
            <c:ext xmlns:c16="http://schemas.microsoft.com/office/drawing/2014/chart" uri="{C3380CC4-5D6E-409C-BE32-E72D297353CC}">
              <c16:uniqueId val="{00000008-259F-43A2-9E23-0105DEB915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6.78</c:v>
                </c:pt>
                <c:pt idx="2">
                  <c:v>#N/A</c:v>
                </c:pt>
                <c:pt idx="3">
                  <c:v>7.55</c:v>
                </c:pt>
                <c:pt idx="4">
                  <c:v>#N/A</c:v>
                </c:pt>
                <c:pt idx="5">
                  <c:v>7.48</c:v>
                </c:pt>
                <c:pt idx="6">
                  <c:v>#N/A</c:v>
                </c:pt>
                <c:pt idx="7">
                  <c:v>7.46</c:v>
                </c:pt>
                <c:pt idx="8">
                  <c:v>#N/A</c:v>
                </c:pt>
                <c:pt idx="9">
                  <c:v>8.1999999999999993</c:v>
                </c:pt>
              </c:numCache>
            </c:numRef>
          </c:val>
          <c:extLst>
            <c:ext xmlns:c16="http://schemas.microsoft.com/office/drawing/2014/chart" uri="{C3380CC4-5D6E-409C-BE32-E72D297353CC}">
              <c16:uniqueId val="{00000009-259F-43A2-9E23-0105DEB9151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6779</c:v>
                </c:pt>
                <c:pt idx="5">
                  <c:v>6569</c:v>
                </c:pt>
                <c:pt idx="8">
                  <c:v>6341</c:v>
                </c:pt>
                <c:pt idx="11">
                  <c:v>6393</c:v>
                </c:pt>
                <c:pt idx="14">
                  <c:v>6395</c:v>
                </c:pt>
              </c:numCache>
            </c:numRef>
          </c:val>
          <c:extLst>
            <c:ext xmlns:c16="http://schemas.microsoft.com/office/drawing/2014/chart" uri="{C3380CC4-5D6E-409C-BE32-E72D297353CC}">
              <c16:uniqueId val="{00000000-3614-4DE0-BF42-41A607B88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614-4DE0-BF42-41A607B88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2-3614-4DE0-BF42-41A607B88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51</c:v>
                </c:pt>
                <c:pt idx="6">
                  <c:v>45</c:v>
                </c:pt>
                <c:pt idx="9">
                  <c:v>33</c:v>
                </c:pt>
                <c:pt idx="12">
                  <c:v>0</c:v>
                </c:pt>
              </c:numCache>
            </c:numRef>
          </c:val>
          <c:extLst>
            <c:ext xmlns:c16="http://schemas.microsoft.com/office/drawing/2014/chart" uri="{C3380CC4-5D6E-409C-BE32-E72D297353CC}">
              <c16:uniqueId val="{00000003-3614-4DE0-BF42-41A607B88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2747</c:v>
                </c:pt>
                <c:pt idx="3">
                  <c:v>2662</c:v>
                </c:pt>
                <c:pt idx="6">
                  <c:v>2418</c:v>
                </c:pt>
                <c:pt idx="9">
                  <c:v>2475</c:v>
                </c:pt>
                <c:pt idx="12">
                  <c:v>2449</c:v>
                </c:pt>
              </c:numCache>
            </c:numRef>
          </c:val>
          <c:extLst>
            <c:ext xmlns:c16="http://schemas.microsoft.com/office/drawing/2014/chart" uri="{C3380CC4-5D6E-409C-BE32-E72D297353CC}">
              <c16:uniqueId val="{00000004-3614-4DE0-BF42-41A607B88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4-4DE0-BF42-41A607B88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14-4DE0-BF42-41A607B88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6406</c:v>
                </c:pt>
                <c:pt idx="3">
                  <c:v>6124</c:v>
                </c:pt>
                <c:pt idx="6">
                  <c:v>6121</c:v>
                </c:pt>
                <c:pt idx="9">
                  <c:v>6505</c:v>
                </c:pt>
                <c:pt idx="12">
                  <c:v>6668</c:v>
                </c:pt>
              </c:numCache>
            </c:numRef>
          </c:val>
          <c:extLst>
            <c:ext xmlns:c16="http://schemas.microsoft.com/office/drawing/2014/chart" uri="{C3380CC4-5D6E-409C-BE32-E72D297353CC}">
              <c16:uniqueId val="{00000007-3614-4DE0-BF42-41A607B8831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2434</c:v>
                </c:pt>
                <c:pt idx="2">
                  <c:v>#N/A</c:v>
                </c:pt>
                <c:pt idx="3">
                  <c:v>#N/A</c:v>
                </c:pt>
                <c:pt idx="4">
                  <c:v>2275</c:v>
                </c:pt>
                <c:pt idx="5">
                  <c:v>#N/A</c:v>
                </c:pt>
                <c:pt idx="6">
                  <c:v>#N/A</c:v>
                </c:pt>
                <c:pt idx="7">
                  <c:v>2249</c:v>
                </c:pt>
                <c:pt idx="8">
                  <c:v>#N/A</c:v>
                </c:pt>
                <c:pt idx="9">
                  <c:v>#N/A</c:v>
                </c:pt>
                <c:pt idx="10">
                  <c:v>2625</c:v>
                </c:pt>
                <c:pt idx="11">
                  <c:v>#N/A</c:v>
                </c:pt>
                <c:pt idx="12">
                  <c:v>#N/A</c:v>
                </c:pt>
                <c:pt idx="13">
                  <c:v>2726</c:v>
                </c:pt>
                <c:pt idx="14">
                  <c:v>#N/A</c:v>
                </c:pt>
              </c:numCache>
            </c:numRef>
          </c:val>
          <c:smooth val="0"/>
          <c:extLst>
            <c:ext xmlns:c16="http://schemas.microsoft.com/office/drawing/2014/chart" uri="{C3380CC4-5D6E-409C-BE32-E72D297353CC}">
              <c16:uniqueId val="{00000008-3614-4DE0-BF42-41A607B8831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73308</c:v>
                </c:pt>
                <c:pt idx="5">
                  <c:v>71340</c:v>
                </c:pt>
                <c:pt idx="8">
                  <c:v>69549</c:v>
                </c:pt>
                <c:pt idx="11">
                  <c:v>67983</c:v>
                </c:pt>
                <c:pt idx="14">
                  <c:v>64343</c:v>
                </c:pt>
              </c:numCache>
            </c:numRef>
          </c:val>
          <c:extLst>
            <c:ext xmlns:c16="http://schemas.microsoft.com/office/drawing/2014/chart" uri="{C3380CC4-5D6E-409C-BE32-E72D297353CC}">
              <c16:uniqueId val="{00000000-7CA7-4967-B602-6B7D1E946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1912</c:v>
                </c:pt>
                <c:pt idx="5">
                  <c:v>1733</c:v>
                </c:pt>
                <c:pt idx="8">
                  <c:v>1391</c:v>
                </c:pt>
                <c:pt idx="11">
                  <c:v>965</c:v>
                </c:pt>
                <c:pt idx="14">
                  <c:v>932</c:v>
                </c:pt>
              </c:numCache>
            </c:numRef>
          </c:val>
          <c:extLst>
            <c:ext xmlns:c16="http://schemas.microsoft.com/office/drawing/2014/chart" uri="{C3380CC4-5D6E-409C-BE32-E72D297353CC}">
              <c16:uniqueId val="{00000001-7CA7-4967-B602-6B7D1E946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13161</c:v>
                </c:pt>
                <c:pt idx="5">
                  <c:v>13622</c:v>
                </c:pt>
                <c:pt idx="8">
                  <c:v>12989</c:v>
                </c:pt>
                <c:pt idx="11">
                  <c:v>14628</c:v>
                </c:pt>
                <c:pt idx="14">
                  <c:v>13520</c:v>
                </c:pt>
              </c:numCache>
            </c:numRef>
          </c:val>
          <c:extLst>
            <c:ext xmlns:c16="http://schemas.microsoft.com/office/drawing/2014/chart" uri="{C3380CC4-5D6E-409C-BE32-E72D297353CC}">
              <c16:uniqueId val="{00000002-7CA7-4967-B602-6B7D1E946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A7-4967-B602-6B7D1E946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A7-4967-B602-6B7D1E946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c:v>
                </c:pt>
                <c:pt idx="3">
                  <c:v>14</c:v>
                </c:pt>
                <c:pt idx="6">
                  <c:v>8</c:v>
                </c:pt>
                <c:pt idx="9">
                  <c:v>8</c:v>
                </c:pt>
                <c:pt idx="12">
                  <c:v>8</c:v>
                </c:pt>
              </c:numCache>
            </c:numRef>
          </c:val>
          <c:extLst>
            <c:ext xmlns:c16="http://schemas.microsoft.com/office/drawing/2014/chart" uri="{C3380CC4-5D6E-409C-BE32-E72D297353CC}">
              <c16:uniqueId val="{00000005-7CA7-4967-B602-6B7D1E946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6170</c:v>
                </c:pt>
                <c:pt idx="3">
                  <c:v>6167</c:v>
                </c:pt>
                <c:pt idx="6">
                  <c:v>5979</c:v>
                </c:pt>
                <c:pt idx="9">
                  <c:v>6057</c:v>
                </c:pt>
                <c:pt idx="12">
                  <c:v>6220</c:v>
                </c:pt>
              </c:numCache>
            </c:numRef>
          </c:val>
          <c:extLst>
            <c:ext xmlns:c16="http://schemas.microsoft.com/office/drawing/2014/chart" uri="{C3380CC4-5D6E-409C-BE32-E72D297353CC}">
              <c16:uniqueId val="{00000006-7CA7-4967-B602-6B7D1E946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127</c:v>
                </c:pt>
                <c:pt idx="3">
                  <c:v>77</c:v>
                </c:pt>
                <c:pt idx="6">
                  <c:v>33</c:v>
                </c:pt>
                <c:pt idx="9">
                  <c:v>0</c:v>
                </c:pt>
                <c:pt idx="12">
                  <c:v>0</c:v>
                </c:pt>
              </c:numCache>
            </c:numRef>
          </c:val>
          <c:extLst>
            <c:ext xmlns:c16="http://schemas.microsoft.com/office/drawing/2014/chart" uri="{C3380CC4-5D6E-409C-BE32-E72D297353CC}">
              <c16:uniqueId val="{00000007-7CA7-4967-B602-6B7D1E946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34812</c:v>
                </c:pt>
                <c:pt idx="3">
                  <c:v>34171</c:v>
                </c:pt>
                <c:pt idx="6">
                  <c:v>33016</c:v>
                </c:pt>
                <c:pt idx="9">
                  <c:v>32067</c:v>
                </c:pt>
                <c:pt idx="12">
                  <c:v>31153</c:v>
                </c:pt>
              </c:numCache>
            </c:numRef>
          </c:val>
          <c:extLst>
            <c:ext xmlns:c16="http://schemas.microsoft.com/office/drawing/2014/chart" uri="{C3380CC4-5D6E-409C-BE32-E72D297353CC}">
              <c16:uniqueId val="{00000008-7CA7-4967-B602-6B7D1E946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8</c:v>
                </c:pt>
                <c:pt idx="6">
                  <c:v>5</c:v>
                </c:pt>
                <c:pt idx="9">
                  <c:v>4</c:v>
                </c:pt>
                <c:pt idx="12">
                  <c:v>2</c:v>
                </c:pt>
              </c:numCache>
            </c:numRef>
          </c:val>
          <c:extLst>
            <c:ext xmlns:c16="http://schemas.microsoft.com/office/drawing/2014/chart" uri="{C3380CC4-5D6E-409C-BE32-E72D297353CC}">
              <c16:uniqueId val="{00000009-7CA7-4967-B602-6B7D1E946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70926</c:v>
                </c:pt>
                <c:pt idx="3">
                  <c:v>69338</c:v>
                </c:pt>
                <c:pt idx="6">
                  <c:v>67978</c:v>
                </c:pt>
                <c:pt idx="9">
                  <c:v>66720</c:v>
                </c:pt>
                <c:pt idx="12">
                  <c:v>65342</c:v>
                </c:pt>
              </c:numCache>
            </c:numRef>
          </c:val>
          <c:extLst>
            <c:ext xmlns:c16="http://schemas.microsoft.com/office/drawing/2014/chart" uri="{C3380CC4-5D6E-409C-BE32-E72D297353CC}">
              <c16:uniqueId val="{0000000A-7CA7-4967-B602-6B7D1E9462B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23682</c:v>
                </c:pt>
                <c:pt idx="2">
                  <c:v>#N/A</c:v>
                </c:pt>
                <c:pt idx="3">
                  <c:v>#N/A</c:v>
                </c:pt>
                <c:pt idx="4">
                  <c:v>23080</c:v>
                </c:pt>
                <c:pt idx="5">
                  <c:v>#N/A</c:v>
                </c:pt>
                <c:pt idx="6">
                  <c:v>#N/A</c:v>
                </c:pt>
                <c:pt idx="7">
                  <c:v>23090</c:v>
                </c:pt>
                <c:pt idx="8">
                  <c:v>#N/A</c:v>
                </c:pt>
                <c:pt idx="9">
                  <c:v>#N/A</c:v>
                </c:pt>
                <c:pt idx="10">
                  <c:v>21278</c:v>
                </c:pt>
                <c:pt idx="11">
                  <c:v>#N/A</c:v>
                </c:pt>
                <c:pt idx="12">
                  <c:v>#N/A</c:v>
                </c:pt>
                <c:pt idx="13">
                  <c:v>23930</c:v>
                </c:pt>
                <c:pt idx="14">
                  <c:v>#N/A</c:v>
                </c:pt>
              </c:numCache>
            </c:numRef>
          </c:val>
          <c:smooth val="0"/>
          <c:extLst>
            <c:ext xmlns:c16="http://schemas.microsoft.com/office/drawing/2014/chart" uri="{C3380CC4-5D6E-409C-BE32-E72D297353CC}">
              <c16:uniqueId val="{0000000B-7CA7-4967-B602-6B7D1E9462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2583</c:v>
                </c:pt>
                <c:pt idx="1">
                  <c:v>4332</c:v>
                </c:pt>
                <c:pt idx="2">
                  <c:v>3996</c:v>
                </c:pt>
              </c:numCache>
            </c:numRef>
          </c:val>
          <c:extLst>
            <c:ext xmlns:c16="http://schemas.microsoft.com/office/drawing/2014/chart" uri="{C3380CC4-5D6E-409C-BE32-E72D297353CC}">
              <c16:uniqueId val="{00000000-4092-42EA-A076-911EE136FD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c:v>
                </c:pt>
                <c:pt idx="1">
                  <c:v>394</c:v>
                </c:pt>
                <c:pt idx="2">
                  <c:v>394</c:v>
                </c:pt>
              </c:numCache>
            </c:numRef>
          </c:val>
          <c:extLst>
            <c:ext xmlns:c16="http://schemas.microsoft.com/office/drawing/2014/chart" uri="{C3380CC4-5D6E-409C-BE32-E72D297353CC}">
              <c16:uniqueId val="{00000001-4092-42EA-A076-911EE136FD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10108</c:v>
                </c:pt>
                <c:pt idx="1">
                  <c:v>10070</c:v>
                </c:pt>
                <c:pt idx="2">
                  <c:v>9394</c:v>
                </c:pt>
              </c:numCache>
            </c:numRef>
          </c:val>
          <c:extLst>
            <c:ext xmlns:c16="http://schemas.microsoft.com/office/drawing/2014/chart" uri="{C3380CC4-5D6E-409C-BE32-E72D297353CC}">
              <c16:uniqueId val="{00000002-4092-42EA-A076-911EE136FDD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{25679A56-9144-4C1B-B3B0-00ADA18C449B}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3B-4FBF-89B6-7465BFAEE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{C7D76A9F-366B-4DE4-B381-52A99ED67847}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B-4FBF-89B6-7465BFAEE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{BDD70E05-ED0E-49F7-9DAB-07D7976B9810}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B-4FBF-89B6-7465BFAEE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{59CC9BC0-0306-4177-AA11-3E86B36A3B10}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B-4FBF-89B6-7465BFAEE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{9C828DD8-71B0-4E71-B533-909C21229B57}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B-4FBF-89B6-7465BFAEEB6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{23497182-F007-4D5B-B27D-1341B6728330}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3B-4FBF-89B6-7465BFAEEB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{D93492ED-F41E-4578-AC8E-4C5D7FD62D32}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3B-4FBF-89B6-7465BFAEEB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{476A39B1-4F32-428C-8A9C-25A401CA4868}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3B-4FBF-89B6-7465BFAEEB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{087807E8-CC6A-4C6D-BD41-C8AE8ECF65F2}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3B-4FBF-89B6-7465BFAEE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73.599999999999994</c:v>
                </c:pt>
                <c:pt idx="8">
                  <c:v>56.7</c:v>
                </c:pt>
                <c:pt idx="16">
                  <c:v>58.8</c:v>
                </c:pt>
                <c:pt idx="24">
                  <c:v>60.1</c:v>
                </c:pt>
                <c:pt idx="32">
                  <c:v>60.6</c:v>
                </c:pt>
              </c:numCache>
            </c:numRef>
          </c:xVal>
          <c:yVal>
            <c:numRef>
              <c:f>公会計指標分析・財政指標組合せ分析表!$BP$51:$DC$51</c:f>
              <c:numCache>
                <c:formatCode>#,##0.0;"▲ "#,##0.0</c:formatCode>
                <c:ptCount val="40"/>
                <c:pt idx="0">
                  <c:v>108.5</c:v>
                </c:pt>
                <c:pt idx="8">
                  <c:v>107</c:v>
                </c:pt>
                <c:pt idx="16">
                  <c:v>105.3</c:v>
                </c:pt>
                <c:pt idx="24">
                  <c:v>93.5</c:v>
                </c:pt>
                <c:pt idx="32">
                  <c:v>108.8</c:v>
                </c:pt>
              </c:numCache>
            </c:numRef>
          </c:yVal>
          <c:smooth val="0"/>
          <c:extLst>
            <c:ext xmlns:c16="http://schemas.microsoft.com/office/drawing/2014/chart" uri="{C3380CC4-5D6E-409C-BE32-E72D297353CC}">
              <c16:uniqueId val="{00000009-0A3B-4FBF-89B6-7465BFAEEB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{458C8938-817A-4AB0-AFD4-1D1E5D1D9897}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3B-4FBF-89B6-7465BFAEEB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{4614C183-FB02-4D85-ACF8-0253A25ACF5E}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B-4FBF-89B6-7465BFAEE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{B8079F11-7A7C-4D63-9714-38FA896CA114}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B-4FBF-89B6-7465BFAEE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{A6B1A44F-9B81-4AFE-9F9E-B66800D587FD}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B-4FBF-89B6-7465BFAEE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{3CDE0559-92C6-43A1-96B4-2FBEBEF77BAA}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B-4FBF-89B6-7465BFAEEB65}"/>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{F2DDF24B-599D-4546-BEB5-C3B7F1BCCE89}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3B-4FBF-89B6-7465BFAEEB6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{5F6A2AE2-2A19-404A-B040-1C109E484C25}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3B-4FBF-89B6-7465BFAEEB6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{84125A2B-A763-49EE-959A-590E76892522}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3B-4FBF-89B6-7465BFAEEB6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{649F2EFA-DB95-4DE5-9F02-2256665A2004}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3B-4FBF-89B6-7465BFAEE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0A3B-4FBF-89B6-7465BFAEEB6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{F201799D-7340-4F70-BEF4-A2574FD64922}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B80-4B12-9032-B57FEB14F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{B9DB07B6-10C8-4D14-973B-8EEAEA91A583}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0-4B12-9032-B57FEB14F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{6EA68D7B-C682-4F74-8AA4-381F330B8E33}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0-4B12-9032-B57FEB14F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{1F098BFA-596A-4FE4-9FC6-487BA1D9FA50}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0-4B12-9032-B57FEB14F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{BBE6E629-D1C0-4B5C-864D-FAE542443B66}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0-4B12-9032-B57FEB14FD50}"/>
                </c:ext>
              </c:extLst>
            </c:dLbl>
            <c:dLbl>
              <c:idx val="8"/>
              <c:layout>
                <c:manualLayout>
                  <c:x val="-3.6429687715380583E-2"/>
                  <c:y val="-4.79109285728474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{D4DD5FA7-AFA3-4FBD-8C53-3F9B29011C76}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B80-4B12-9032-B57FEB14FD50}"/>
                </c:ext>
              </c:extLst>
            </c:dLbl>
            <c:dLbl>
              <c:idx val="16"/>
              <c:layout>
                <c:manualLayout>
                  <c:x val="-2.6710997734770581E-2"/>
                  <c:y val="-7.69220231151710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{771AD7EB-9D4E-4C5E-85FB-DAD24DCE9A1A}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B80-4B12-9032-B57FEB14FD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{7D24F5A0-A089-4FFE-B684-28CA3EF18815}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B80-4B12-9032-B57FEB14FD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{5FBA2833-77CF-41A0-A81C-74ACC838955D}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B80-4B12-9032-B57FEB14F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10.7</c:v>
                </c:pt>
                <c:pt idx="16">
                  <c:v>10.6</c:v>
                </c:pt>
                <c:pt idx="24">
                  <c:v>10.7</c:v>
                </c:pt>
                <c:pt idx="32">
                  <c:v>11.4</c:v>
                </c:pt>
              </c:numCache>
            </c:numRef>
          </c:xVal>
          <c:yVal>
            <c:numRef>
              <c:f>公会計指標分析・財政指標組合せ分析表!$BP$73:$DC$73</c:f>
              <c:numCache>
                <c:formatCode>#,##0.0;"▲ "#,##0.0</c:formatCode>
                <c:ptCount val="40"/>
                <c:pt idx="0">
                  <c:v>108.5</c:v>
                </c:pt>
                <c:pt idx="8">
                  <c:v>107</c:v>
                </c:pt>
                <c:pt idx="16">
                  <c:v>105.3</c:v>
                </c:pt>
                <c:pt idx="24">
                  <c:v>93.5</c:v>
                </c:pt>
                <c:pt idx="32">
                  <c:v>108.8</c:v>
                </c:pt>
              </c:numCache>
            </c:numRef>
          </c:yVal>
          <c:smooth val="0"/>
          <c:extLst>
            <c:ext xmlns:c16="http://schemas.microsoft.com/office/drawing/2014/chart" uri="{C3380CC4-5D6E-409C-BE32-E72D297353CC}">
              <c16:uniqueId val="{00000009-7B80-4B12-9032-B57FEB14FD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{D21AFFC4-375C-4C6C-A77B-A9FF4F468B5B}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B80-4B12-9032-B57FEB14FD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{8534B692-C3EC-470F-98E0-E69290629353}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0-4B12-9032-B57FEB14F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{48B98061-01CD-46CB-848B-0E665D220321}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0-4B12-9032-B57FEB14F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{DAD19222-5011-4C2B-A38B-FDC858D5CC79}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0-4B12-9032-B57FEB14F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{4294D6ED-6040-41EE-9512-580D4DC49708}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0-4B12-9032-B57FEB14FD50}"/>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{FB67BD31-ED22-4447-87BB-21D5BFC25DF2}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B80-4B12-9032-B57FEB14FD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{DFF7C1CB-9C3F-4E38-9F4E-A3EEDB5F9650}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B80-4B12-9032-B57FEB14FD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{BD0DDA93-8012-4A05-B56A-16D8DBB93499}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B80-4B12-9032-B57FEB14FD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{CDF97463-90B7-4874-8262-108795BDC1C2}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B80-4B12-9032-B57FEB14F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7B80-4B12-9032-B57FEB14FD5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0845"/>
          <a:ext cx="1142174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62865</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8145"/>
          <a:ext cx="353250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4180"/>
          <a:ext cx="348805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8945"/>
          <a:ext cx="345186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83</xdr:col>
      <xdr:colOff>6350</xdr:colOff>
      <xdr:row>2</xdr:row>
      <xdr:rowOff>62865</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8145"/>
          <a:ext cx="240919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4180"/>
          <a:ext cx="236474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8945"/>
          <a:ext cx="23075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158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158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158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99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99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99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780"/>
          <a:ext cx="18224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780"/>
          <a:ext cx="309181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120015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333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622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100965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8800"/>
          <a:ext cx="114427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3223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34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678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8143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132715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4051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5130"/>
          <a:ext cx="8809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81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7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417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84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4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81915</xdr:rowOff>
    </xdr:from>
    <xdr:ext cx="596011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7635"/>
          <a:ext cx="5960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781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8460"/>
          <a:ext cx="814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75565</xdr:rowOff>
    </xdr:from>
    <xdr:ext cx="875855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4205"/>
          <a:ext cx="875855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127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712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973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前年度同の０．３４となっている。これは、類似団体平均を</a:t>
          </a:r>
          <a:r>
            <a:rPr kumimoji="1" lang="ja-JP" altLang="en-US" sz="1100">
              <a:solidFill>
                <a:schemeClr val="tx1"/>
              </a:solidFill>
              <a:latin typeface="ＭＳ Ｐゴシック"/>
              <a:ea typeface="ＭＳ Ｐゴシック"/>
            </a:rPr>
            <a:t>０．１１</a:t>
          </a:r>
          <a:r>
            <a:rPr kumimoji="1" lang="ja-JP" altLang="en-US" sz="1100">
              <a:latin typeface="ＭＳ Ｐゴシック"/>
              <a:ea typeface="ＭＳ Ｐゴシック"/>
            </a:rPr>
            <a:t>下回っている。　　</a:t>
          </a:r>
          <a:endParaRPr kumimoji="1" lang="en-US" altLang="ja-JP" sz="1100">
            <a:latin typeface="ＭＳ Ｐゴシック"/>
            <a:ea typeface="ＭＳ Ｐゴシック"/>
          </a:endParaRPr>
        </a:p>
        <a:p>
          <a:r>
            <a:rPr kumimoji="1" lang="ja-JP" altLang="en-US" sz="1100">
              <a:latin typeface="ＭＳ Ｐゴシック"/>
              <a:ea typeface="ＭＳ Ｐゴシック"/>
            </a:rPr>
            <a:t>　本市の面積は、１，２０９．５９平方キロメートルと行政サービスの範囲が広いことから、行政コストを多く要している。また、第１次産業の就業割合が令和２年国勢調査で１０．２％と高く、農家等所得は気象条件や市場価格等の影響を受けやすく、税収の増加は見込めない状況であることから、自主財源比率が低く、類似団体平均を大きく下回っている。　</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209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5273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48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209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154305</xdr:rowOff>
    </xdr:from>
    <xdr:to>
      <xdr:col>23</xdr:col>
      <xdr:colOff>133350</xdr:colOff>
      <xdr:row>44</xdr:row>
      <xdr:rowOff>161925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471035" y="6189345"/>
          <a:ext cx="0" cy="1348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133985</xdr:rowOff>
    </xdr:from>
    <xdr:ext cx="762000" cy="25336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161925</xdr:rowOff>
    </xdr:from>
    <xdr:to>
      <xdr:col>24</xdr:col>
      <xdr:colOff>12700</xdr:colOff>
      <xdr:row>44</xdr:row>
      <xdr:rowOff>161925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71755</xdr:rowOff>
    </xdr:from>
    <xdr:ext cx="762000" cy="25209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38980" y="5939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154305</xdr:rowOff>
    </xdr:from>
    <xdr:to>
      <xdr:col>24</xdr:col>
      <xdr:colOff>12700</xdr:colOff>
      <xdr:row>36</xdr:row>
      <xdr:rowOff>154305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382135" y="61893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160020</xdr:rowOff>
    </xdr:from>
    <xdr:to>
      <xdr:col>23</xdr:col>
      <xdr:colOff>133350</xdr:colOff>
      <xdr:row>42</xdr:row>
      <xdr:rowOff>160020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16655" y="72009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90805</xdr:rowOff>
    </xdr:from>
    <xdr:ext cx="762000" cy="25209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38980" y="6628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74295</xdr:rowOff>
    </xdr:from>
    <xdr:to>
      <xdr:col>23</xdr:col>
      <xdr:colOff>184150</xdr:colOff>
      <xdr:row>41</xdr:row>
      <xdr:rowOff>5715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2023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160020</xdr:rowOff>
    </xdr:from>
    <xdr:to>
      <xdr:col>19</xdr:col>
      <xdr:colOff>133350</xdr:colOff>
      <xdr:row>42</xdr:row>
      <xdr:rowOff>160020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11475" y="72009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107950</xdr:rowOff>
    </xdr:from>
    <xdr:to>
      <xdr:col>19</xdr:col>
      <xdr:colOff>184150</xdr:colOff>
      <xdr:row>41</xdr:row>
      <xdr:rowOff>39370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65855" y="681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50165</xdr:rowOff>
    </xdr:from>
    <xdr:ext cx="736600" cy="25209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77565" y="658812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160020</xdr:rowOff>
    </xdr:from>
    <xdr:to>
      <xdr:col>15</xdr:col>
      <xdr:colOff>82550</xdr:colOff>
      <xdr:row>42</xdr:row>
      <xdr:rowOff>160020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06295" y="72009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140335</xdr:rowOff>
    </xdr:from>
    <xdr:to>
      <xdr:col>15</xdr:col>
      <xdr:colOff>133350</xdr:colOff>
      <xdr:row>39</xdr:row>
      <xdr:rowOff>72390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60675" y="6510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81915</xdr:rowOff>
    </xdr:from>
    <xdr:ext cx="760730" cy="25336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72385" y="62845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160020</xdr:rowOff>
    </xdr:from>
    <xdr:to>
      <xdr:col>11</xdr:col>
      <xdr:colOff>31750</xdr:colOff>
      <xdr:row>43</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20165" y="7200900"/>
          <a:ext cx="7861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39</xdr:row>
      <xdr:rowOff>5715</xdr:rowOff>
    </xdr:from>
    <xdr:to>
      <xdr:col>11</xdr:col>
      <xdr:colOff>82550</xdr:colOff>
      <xdr:row>39</xdr:row>
      <xdr:rowOff>106045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74545" y="65436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115570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67205" y="6318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39370</xdr:rowOff>
    </xdr:from>
    <xdr:to>
      <xdr:col>7</xdr:col>
      <xdr:colOff>31750</xdr:colOff>
      <xdr:row>39</xdr:row>
      <xdr:rowOff>139065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1270" y="65773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149225</xdr:rowOff>
    </xdr:from>
    <xdr:ext cx="760730" cy="2533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2025" y="63519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209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27609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209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2171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730" cy="25209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16530"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209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1135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209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2712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109855</xdr:rowOff>
    </xdr:from>
    <xdr:to>
      <xdr:col>23</xdr:col>
      <xdr:colOff>184150</xdr:colOff>
      <xdr:row>43</xdr:row>
      <xdr:rowOff>41275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2023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82550</xdr:rowOff>
    </xdr:from>
    <xdr:ext cx="762000" cy="25336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38980" y="7123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109855</xdr:rowOff>
    </xdr:from>
    <xdr:to>
      <xdr:col>19</xdr:col>
      <xdr:colOff>184150</xdr:colOff>
      <xdr:row>43</xdr:row>
      <xdr:rowOff>41275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6585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26670</xdr:rowOff>
    </xdr:from>
    <xdr:ext cx="7366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77565" y="72351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109855</xdr:rowOff>
    </xdr:from>
    <xdr:to>
      <xdr:col>15</xdr:col>
      <xdr:colOff>133350</xdr:colOff>
      <xdr:row>43</xdr:row>
      <xdr:rowOff>41275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60675" y="715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26670</xdr:rowOff>
    </xdr:from>
    <xdr:ext cx="76073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72385" y="72351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109855</xdr:rowOff>
    </xdr:from>
    <xdr:to>
      <xdr:col>11</xdr:col>
      <xdr:colOff>82550</xdr:colOff>
      <xdr:row>43</xdr:row>
      <xdr:rowOff>41275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74545" y="71507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26670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67205" y="7235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143510</xdr:rowOff>
    </xdr:from>
    <xdr:to>
      <xdr:col>7</xdr:col>
      <xdr:colOff>31750</xdr:colOff>
      <xdr:row>43</xdr:row>
      <xdr:rowOff>74930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1270" y="71843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60325</xdr:rowOff>
    </xdr:from>
    <xdr:ext cx="760730" cy="25336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2025" y="72688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9730" cy="34988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45130"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歳出において、コロナ禍におけるイベント等の中止をはじめ、学校や各公共施設の休業等による経費の減額となった。人件費については、職員数の減等による職員給料の減となるなど、全体として３．０億円の減（４．３％減）となった。また、物件費については、エネルギー・食料品価格高騰対応緊急支援事業費、コロナ対策事業費の増により７．２億円の増（＋２０．９％）となったが、主要基金への積立金の減に伴い歳出全体では前年度比０．６ポイントの減となった。歳入においては、交付税の減等により前年度比３．８ポイントの減、総じて比率は前年度比３．０ポイント増の９１．５％となっている。これは、類似団体平均を０．３ポイント、秋田県平均を０．５ポイント、全国平均を０．７ポイント下回っている。</a:t>
          </a:r>
        </a:p>
        <a:p>
          <a:r>
            <a:rPr kumimoji="1" lang="ja-JP" altLang="en-US" sz="950">
              <a:latin typeface="ＭＳ Ｐゴシック"/>
              <a:ea typeface="ＭＳ Ｐゴシック"/>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209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5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209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42545</xdr:rowOff>
    </xdr:from>
    <xdr:to>
      <xdr:col>23</xdr:col>
      <xdr:colOff>133350</xdr:colOff>
      <xdr:row>67</xdr:row>
      <xdr:rowOff>62230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471035" y="993330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35560</xdr:rowOff>
    </xdr:from>
    <xdr:ext cx="762000" cy="25209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38980" y="11267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62230</xdr:rowOff>
    </xdr:from>
    <xdr:to>
      <xdr:col>24</xdr:col>
      <xdr:colOff>12700</xdr:colOff>
      <xdr:row>67</xdr:row>
      <xdr:rowOff>62230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1294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127635</xdr:rowOff>
    </xdr:from>
    <xdr:ext cx="762000" cy="25209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38980" y="96831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42545</xdr:rowOff>
    </xdr:from>
    <xdr:to>
      <xdr:col>24</xdr:col>
      <xdr:colOff>12700</xdr:colOff>
      <xdr:row>59</xdr:row>
      <xdr:rowOff>42545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382135" y="993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43180</xdr:rowOff>
    </xdr:from>
    <xdr:to>
      <xdr:col>23</xdr:col>
      <xdr:colOff>133350</xdr:colOff>
      <xdr:row>63</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16655" y="10436860"/>
          <a:ext cx="7543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58420</xdr:rowOff>
    </xdr:from>
    <xdr:ext cx="762000" cy="25336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38980" y="106197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85725</xdr:rowOff>
    </xdr:from>
    <xdr:to>
      <xdr:col>23</xdr:col>
      <xdr:colOff>184150</xdr:colOff>
      <xdr:row>64</xdr:row>
      <xdr:rowOff>17145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20235" y="1064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43180</xdr:rowOff>
    </xdr:from>
    <xdr:to>
      <xdr:col>19</xdr:col>
      <xdr:colOff>133350</xdr:colOff>
      <xdr:row>63</xdr:row>
      <xdr:rowOff>159385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11475" y="10436860"/>
          <a:ext cx="80518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100965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665855" y="10395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86360</xdr:rowOff>
    </xdr:from>
    <xdr:ext cx="736600" cy="25209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377565" y="104800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159385</xdr:rowOff>
    </xdr:from>
    <xdr:to>
      <xdr:col>15</xdr:col>
      <xdr:colOff>82550</xdr:colOff>
      <xdr:row>64</xdr:row>
      <xdr:rowOff>100965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06295" y="10720705"/>
          <a:ext cx="8051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109220</xdr:rowOff>
    </xdr:from>
    <xdr:to>
      <xdr:col>15</xdr:col>
      <xdr:colOff>133350</xdr:colOff>
      <xdr:row>64</xdr:row>
      <xdr:rowOff>40640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60675" y="1067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50800</xdr:rowOff>
    </xdr:from>
    <xdr:ext cx="760730" cy="25209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72385" y="104444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100965</xdr:rowOff>
    </xdr:from>
    <xdr:to>
      <xdr:col>11</xdr:col>
      <xdr:colOff>31750</xdr:colOff>
      <xdr:row>65</xdr:row>
      <xdr:rowOff>4445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320165" y="10829925"/>
          <a:ext cx="78613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164465</xdr:rowOff>
    </xdr:from>
    <xdr:to>
      <xdr:col>11</xdr:col>
      <xdr:colOff>82550</xdr:colOff>
      <xdr:row>64</xdr:row>
      <xdr:rowOff>95885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74545" y="10725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106680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67205" y="1050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117475</xdr:rowOff>
    </xdr:from>
    <xdr:to>
      <xdr:col>7</xdr:col>
      <xdr:colOff>31750</xdr:colOff>
      <xdr:row>64</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71270" y="1067879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59055</xdr:rowOff>
    </xdr:from>
    <xdr:ext cx="76073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62025" y="104527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20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27609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20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2171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730" cy="2520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16530"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209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1135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20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2712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61595</xdr:rowOff>
    </xdr:from>
    <xdr:to>
      <xdr:col>23</xdr:col>
      <xdr:colOff>184150</xdr:colOff>
      <xdr:row>63</xdr:row>
      <xdr:rowOff>161925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20235" y="10622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78105</xdr:rowOff>
    </xdr:from>
    <xdr:ext cx="762000" cy="25336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38980" y="10471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161925</xdr:rowOff>
    </xdr:from>
    <xdr:to>
      <xdr:col>19</xdr:col>
      <xdr:colOff>184150</xdr:colOff>
      <xdr:row>62</xdr:row>
      <xdr:rowOff>93345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665855" y="1038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103505</xdr:rowOff>
    </xdr:from>
    <xdr:ext cx="736600" cy="25209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377565" y="101619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109220</xdr:rowOff>
    </xdr:from>
    <xdr:to>
      <xdr:col>15</xdr:col>
      <xdr:colOff>133350</xdr:colOff>
      <xdr:row>64</xdr:row>
      <xdr:rowOff>40640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60675" y="10670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26035</xdr:rowOff>
    </xdr:from>
    <xdr:ext cx="76073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72385" y="107549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51435</xdr:rowOff>
    </xdr:from>
    <xdr:to>
      <xdr:col>11</xdr:col>
      <xdr:colOff>82550</xdr:colOff>
      <xdr:row>64</xdr:row>
      <xdr:rowOff>151130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74545" y="107803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135890</xdr:rowOff>
    </xdr:from>
    <xdr:ext cx="762000" cy="25336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67205" y="10864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122555</xdr:rowOff>
    </xdr:from>
    <xdr:to>
      <xdr:col>7</xdr:col>
      <xdr:colOff>31750</xdr:colOff>
      <xdr:row>65</xdr:row>
      <xdr:rowOff>53975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71270" y="108515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39370</xdr:rowOff>
    </xdr:from>
    <xdr:ext cx="760730" cy="25336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025" y="10935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9730" cy="35115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5094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[222,435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職員数の減等による職員給料の減等により減少したが、物件費がエネルギー・食料品価格高騰対応緊急支援事業費、コロナ対策事業費の増により増加しており、前年度より１２，３７７円増の２２２，４３５円となった。これは、類似団体平均を４６，１４３円上回っている。</a:t>
          </a:r>
        </a:p>
        <a:p>
          <a:r>
            <a:rPr kumimoji="1" lang="ja-JP" altLang="en-US" sz="1100">
              <a:latin typeface="ＭＳ Ｐゴシック"/>
              <a:ea typeface="ＭＳ Ｐゴシック"/>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p>
        <a:p>
          <a:r>
            <a:rPr kumimoji="1" lang="ja-JP" altLang="en-US" sz="1100">
              <a:latin typeface="ＭＳ Ｐゴシック"/>
              <a:ea typeface="ＭＳ Ｐゴシック"/>
            </a:rPr>
            <a:t>　今後、由利本荘市公共施設等総合管理計画に則った公共施設の適正配置、事務事業の統合・効率化を進めるとともに、業務量に応じた職員の適正配置により経費の削減を図っていく。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209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209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1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34290</xdr:rowOff>
    </xdr:from>
    <xdr:to>
      <xdr:col>23</xdr:col>
      <xdr:colOff>133350</xdr:colOff>
      <xdr:row>89</xdr:row>
      <xdr:rowOff>88265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471035" y="13613130"/>
          <a:ext cx="0" cy="1395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336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38980" y="14980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88265</xdr:rowOff>
    </xdr:from>
    <xdr:to>
      <xdr:col>24</xdr:col>
      <xdr:colOff>12700</xdr:colOff>
      <xdr:row>89</xdr:row>
      <xdr:rowOff>88265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50082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118110</xdr:rowOff>
    </xdr:from>
    <xdr:ext cx="762000" cy="25336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38980" y="13361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34290</xdr:rowOff>
    </xdr:from>
    <xdr:to>
      <xdr:col>24</xdr:col>
      <xdr:colOff>12700</xdr:colOff>
      <xdr:row>81</xdr:row>
      <xdr:rowOff>34290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382135" y="13613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109855</xdr:rowOff>
    </xdr:from>
    <xdr:to>
      <xdr:col>23</xdr:col>
      <xdr:colOff>133350</xdr:colOff>
      <xdr:row>86</xdr:row>
      <xdr:rowOff>39370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16655" y="14359255"/>
          <a:ext cx="754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146685</xdr:rowOff>
    </xdr:from>
    <xdr:ext cx="762000" cy="25209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38980" y="138931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130175</xdr:rowOff>
    </xdr:from>
    <xdr:to>
      <xdr:col>23</xdr:col>
      <xdr:colOff>184150</xdr:colOff>
      <xdr:row>84</xdr:row>
      <xdr:rowOff>61595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20235" y="1404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78105</xdr:rowOff>
    </xdr:from>
    <xdr:to>
      <xdr:col>19</xdr:col>
      <xdr:colOff>133350</xdr:colOff>
      <xdr:row>85</xdr:row>
      <xdr:rowOff>109855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11475" y="14327505"/>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92075</xdr:rowOff>
    </xdr:from>
    <xdr:to>
      <xdr:col>19</xdr:col>
      <xdr:colOff>184150</xdr:colOff>
      <xdr:row>84</xdr:row>
      <xdr:rowOff>23495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665855"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33655</xdr:rowOff>
    </xdr:from>
    <xdr:ext cx="736600" cy="2520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377565" y="137801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36195</xdr:rowOff>
    </xdr:from>
    <xdr:to>
      <xdr:col>15</xdr:col>
      <xdr:colOff>82550</xdr:colOff>
      <xdr:row>85</xdr:row>
      <xdr:rowOff>78105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06295" y="14117955"/>
          <a:ext cx="8051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137795</xdr:rowOff>
    </xdr:from>
    <xdr:to>
      <xdr:col>15</xdr:col>
      <xdr:colOff>133350</xdr:colOff>
      <xdr:row>83</xdr:row>
      <xdr:rowOff>69850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60675" y="13884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79375</xdr:rowOff>
    </xdr:from>
    <xdr:ext cx="760730" cy="2533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72385" y="136582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84</xdr:row>
      <xdr:rowOff>36195</xdr:rowOff>
    </xdr:from>
    <xdr:to>
      <xdr:col>11</xdr:col>
      <xdr:colOff>31750</xdr:colOff>
      <xdr:row>84</xdr:row>
      <xdr:rowOff>60325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320165" y="14117955"/>
          <a:ext cx="7861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34925</xdr:rowOff>
    </xdr:from>
    <xdr:to>
      <xdr:col>11</xdr:col>
      <xdr:colOff>82550</xdr:colOff>
      <xdr:row>82</xdr:row>
      <xdr:rowOff>133985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74545" y="13781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144145</xdr:rowOff>
    </xdr:from>
    <xdr:ext cx="762000" cy="25209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67205" y="13555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100330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71270" y="137477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110490</xdr:rowOff>
    </xdr:from>
    <xdr:ext cx="760730" cy="25336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62025" y="135216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209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27609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209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2171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730" cy="25209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16530"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209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1135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209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2712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157480</xdr:rowOff>
    </xdr:from>
    <xdr:to>
      <xdr:col>23</xdr:col>
      <xdr:colOff>184150</xdr:colOff>
      <xdr:row>86</xdr:row>
      <xdr:rowOff>89535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20235" y="14406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130175</xdr:rowOff>
    </xdr:from>
    <xdr:ext cx="762000" cy="25273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38980" y="14379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60325</xdr:rowOff>
    </xdr:from>
    <xdr:to>
      <xdr:col>19</xdr:col>
      <xdr:colOff>184150</xdr:colOff>
      <xdr:row>85</xdr:row>
      <xdr:rowOff>160020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665855" y="14309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144780</xdr:rowOff>
    </xdr:from>
    <xdr:ext cx="736600" cy="25146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377565" y="143941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28575</xdr:rowOff>
    </xdr:from>
    <xdr:to>
      <xdr:col>15</xdr:col>
      <xdr:colOff>133350</xdr:colOff>
      <xdr:row>85</xdr:row>
      <xdr:rowOff>128270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60675" y="14277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113030</xdr:rowOff>
    </xdr:from>
    <xdr:ext cx="760730"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72385" y="143624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153670</xdr:rowOff>
    </xdr:from>
    <xdr:to>
      <xdr:col>11</xdr:col>
      <xdr:colOff>82550</xdr:colOff>
      <xdr:row>84</xdr:row>
      <xdr:rowOff>85725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74545" y="14067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71120</xdr:rowOff>
    </xdr:from>
    <xdr:ext cx="762000" cy="2520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67205" y="14152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10795</xdr:rowOff>
    </xdr:from>
    <xdr:to>
      <xdr:col>7</xdr:col>
      <xdr:colOff>31750</xdr:colOff>
      <xdr:row>84</xdr:row>
      <xdr:rowOff>109855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71270" y="140925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95250</xdr:rowOff>
    </xdr:from>
    <xdr:ext cx="760730" cy="25336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62025" y="14177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182,404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2270" cy="30289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289155" y="12709525"/>
          <a:ext cx="16522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9730" cy="35115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902055" y="12684760"/>
          <a:ext cx="164973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前年度０．３ポイント増の９６．６となっている。これは、類似団体平均を１．２ポイント下回っている。</a:t>
          </a:r>
        </a:p>
        <a:p>
          <a:r>
            <a:rPr kumimoji="1" lang="ja-JP" altLang="en-US" sz="1300">
              <a:latin typeface="ＭＳ Ｐゴシック"/>
              <a:ea typeface="ＭＳ Ｐゴシック"/>
            </a:rPr>
            <a:t>　本市のラスパイレス指数は、類似団体平均を３ポイントの範囲内で下回った値で推移している。</a:t>
          </a:r>
        </a:p>
        <a:p>
          <a:r>
            <a:rPr kumimoji="1" lang="ja-JP" altLang="en-US" sz="1300">
              <a:latin typeface="ＭＳ Ｐゴシック"/>
              <a:ea typeface="ＭＳ Ｐゴシック"/>
            </a:rPr>
            <a:t>　今後も、国の人事院勧告や秋田県の人事委員会勧告に沿った制度・運用の見直しや、人事評価制度を反映した昇格、昇給基準の構築を図りながら、適正な給与水準を保つよう努める。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0730" cy="25209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5321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6073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9834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60730"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646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6073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4309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60730"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97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60730" cy="25336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6359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60730" cy="25273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32988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0730" cy="25209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870565" y="129616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93980</xdr:rowOff>
    </xdr:from>
    <xdr:to>
      <xdr:col>81</xdr:col>
      <xdr:colOff>44450</xdr:colOff>
      <xdr:row>89</xdr:row>
      <xdr:rowOff>51435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320645" y="13505180"/>
          <a:ext cx="0" cy="1466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24130</xdr:rowOff>
    </xdr:from>
    <xdr:ext cx="760730" cy="25336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409545" y="149440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51435</xdr:rowOff>
    </xdr:from>
    <xdr:to>
      <xdr:col>81</xdr:col>
      <xdr:colOff>133350</xdr:colOff>
      <xdr:row>89</xdr:row>
      <xdr:rowOff>51435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4971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0730" cy="25146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409545" y="1325435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93980</xdr:rowOff>
    </xdr:from>
    <xdr:to>
      <xdr:col>81</xdr:col>
      <xdr:colOff>133350</xdr:colOff>
      <xdr:row>80</xdr:row>
      <xdr:rowOff>93980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52700" y="135051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80645</xdr:rowOff>
    </xdr:from>
    <xdr:to>
      <xdr:col>81</xdr:col>
      <xdr:colOff>44450</xdr:colOff>
      <xdr:row>84</xdr:row>
      <xdr:rowOff>130810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566265" y="14162405"/>
          <a:ext cx="7543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88900</xdr:rowOff>
    </xdr:from>
    <xdr:ext cx="760730" cy="25146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409545" y="14338300"/>
          <a:ext cx="7607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116205</xdr:rowOff>
    </xdr:from>
    <xdr:to>
      <xdr:col>81</xdr:col>
      <xdr:colOff>95250</xdr:colOff>
      <xdr:row>86</xdr:row>
      <xdr:rowOff>48260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76195" y="143656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80645</xdr:rowOff>
    </xdr:from>
    <xdr:to>
      <xdr:col>77</xdr:col>
      <xdr:colOff>44450</xdr:colOff>
      <xdr:row>84</xdr:row>
      <xdr:rowOff>80645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767435" y="1416240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99060</xdr:rowOff>
    </xdr:from>
    <xdr:to>
      <xdr:col>77</xdr:col>
      <xdr:colOff>95250</xdr:colOff>
      <xdr:row>86</xdr:row>
      <xdr:rowOff>31115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521815" y="14348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209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227175" y="144335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80645</xdr:rowOff>
    </xdr:from>
    <xdr:to>
      <xdr:col>72</xdr:col>
      <xdr:colOff>188595</xdr:colOff>
      <xdr:row>84</xdr:row>
      <xdr:rowOff>130810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976860" y="14162405"/>
          <a:ext cx="7905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149860</xdr:rowOff>
    </xdr:from>
    <xdr:to>
      <xdr:col>73</xdr:col>
      <xdr:colOff>44450</xdr:colOff>
      <xdr:row>86</xdr:row>
      <xdr:rowOff>81280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731240" y="143992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66675</xdr:rowOff>
    </xdr:from>
    <xdr:ext cx="760730" cy="25146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421995" y="1448371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97155</xdr:rowOff>
    </xdr:from>
    <xdr:to>
      <xdr:col>68</xdr:col>
      <xdr:colOff>152400</xdr:colOff>
      <xdr:row>84</xdr:row>
      <xdr:rowOff>130810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171680" y="14178915"/>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167005</xdr:rowOff>
    </xdr:from>
    <xdr:to>
      <xdr:col>68</xdr:col>
      <xdr:colOff>188595</xdr:colOff>
      <xdr:row>86</xdr:row>
      <xdr:rowOff>98425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926060" y="144164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84455</xdr:rowOff>
    </xdr:from>
    <xdr:ext cx="762000" cy="25209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635865" y="14501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132715</xdr:rowOff>
    </xdr:from>
    <xdr:to>
      <xdr:col>64</xdr:col>
      <xdr:colOff>152400</xdr:colOff>
      <xdr:row>86</xdr:row>
      <xdr:rowOff>64135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120880" y="1438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50165</xdr:rowOff>
    </xdr:from>
    <xdr:ext cx="762000" cy="25209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832590" y="14467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209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12570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209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37132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209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7884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730" cy="25209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781915"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209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7673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81280</xdr:rowOff>
    </xdr:from>
    <xdr:to>
      <xdr:col>81</xdr:col>
      <xdr:colOff>95250</xdr:colOff>
      <xdr:row>85</xdr:row>
      <xdr:rowOff>13335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76195" y="141630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97155</xdr:rowOff>
    </xdr:from>
    <xdr:ext cx="760730" cy="25336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409545" y="140112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31115</xdr:rowOff>
    </xdr:from>
    <xdr:to>
      <xdr:col>77</xdr:col>
      <xdr:colOff>95250</xdr:colOff>
      <xdr:row>84</xdr:row>
      <xdr:rowOff>130175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521815" y="141128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140335</xdr:rowOff>
    </xdr:from>
    <xdr:ext cx="736600" cy="25209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227175" y="138868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31115</xdr:rowOff>
    </xdr:from>
    <xdr:to>
      <xdr:col>73</xdr:col>
      <xdr:colOff>44450</xdr:colOff>
      <xdr:row>84</xdr:row>
      <xdr:rowOff>130175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731240" y="141128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140335</xdr:rowOff>
    </xdr:from>
    <xdr:ext cx="760730" cy="25209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21995" y="13886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81280</xdr:rowOff>
    </xdr:from>
    <xdr:to>
      <xdr:col>68</xdr:col>
      <xdr:colOff>188595</xdr:colOff>
      <xdr:row>85</xdr:row>
      <xdr:rowOff>13335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926060" y="1416304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22860</xdr:rowOff>
    </xdr:from>
    <xdr:ext cx="762000" cy="2533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635865" y="13936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48260</xdr:rowOff>
    </xdr:from>
    <xdr:to>
      <xdr:col>64</xdr:col>
      <xdr:colOff>152400</xdr:colOff>
      <xdr:row>84</xdr:row>
      <xdr:rowOff>147320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120880" y="14130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156845</xdr:rowOff>
    </xdr:from>
    <xdr:ext cx="762000" cy="25336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832590" y="13903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1870" cy="3022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26265" y="8983980"/>
          <a:ext cx="22618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9730" cy="34988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164945" y="895921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職員数は減少しているが、人口減により前年度０．１１人増の１１．７８人となった。これは、類似団体平均を３．１１人上回っている。</a:t>
          </a:r>
        </a:p>
        <a:p>
          <a:r>
            <a:rPr kumimoji="1" lang="ja-JP" altLang="en-US" sz="1300">
              <a:latin typeface="ＭＳ Ｐゴシック"/>
              <a:ea typeface="ＭＳ Ｐゴシック"/>
            </a:rPr>
            <a:t>　類似団体平均を大きく上回っている要因として、市の面積が広大であり行政サービスの範囲が広く、支所・出張所を多く配置していることが挙げられる。</a:t>
          </a:r>
        </a:p>
        <a:p>
          <a:r>
            <a:rPr kumimoji="1" lang="ja-JP" altLang="en-US" sz="1300">
              <a:latin typeface="ＭＳ Ｐゴシック"/>
              <a:ea typeface="ＭＳ Ｐゴシック"/>
            </a:rPr>
            <a:t>  今後、第４次由利本荘市行政改革大綱に沿った機構改革や施設の統廃合、事務の効率化等を図り、第４次由利本荘市定員適正化計画目標により定員管理に努める。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8615" cy="2203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510645" y="918908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0730" cy="25209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59573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073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12585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0730"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9213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073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5841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073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1024763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0730" cy="25336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9104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0730" cy="25273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870565" y="95732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730" cy="25209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870565" y="92367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xdr:rowOff>
    </xdr:from>
    <xdr:to>
      <xdr:col>81</xdr:col>
      <xdr:colOff>44450</xdr:colOff>
      <xdr:row>67</xdr:row>
      <xdr:rowOff>24130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320645" y="9902825"/>
          <a:ext cx="0" cy="1353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164465</xdr:rowOff>
    </xdr:from>
    <xdr:ext cx="760730" cy="25209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409545" y="112287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24130</xdr:rowOff>
    </xdr:from>
    <xdr:to>
      <xdr:col>81</xdr:col>
      <xdr:colOff>133350</xdr:colOff>
      <xdr:row>67</xdr:row>
      <xdr:rowOff>24130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52700" y="11256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95885</xdr:rowOff>
    </xdr:from>
    <xdr:ext cx="760730" cy="25336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409545" y="96513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xdr:rowOff>
    </xdr:from>
    <xdr:to>
      <xdr:col>81</xdr:col>
      <xdr:colOff>133350</xdr:colOff>
      <xdr:row>59</xdr:row>
      <xdr:rowOff>12065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52700" y="99028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125730</xdr:rowOff>
    </xdr:from>
    <xdr:to>
      <xdr:col>81</xdr:col>
      <xdr:colOff>44450</xdr:colOff>
      <xdr:row>63</xdr:row>
      <xdr:rowOff>137795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566265" y="10687050"/>
          <a:ext cx="754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90170</xdr:rowOff>
    </xdr:from>
    <xdr:ext cx="760730" cy="25209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409545" y="1014857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73660</xdr:rowOff>
    </xdr:from>
    <xdr:to>
      <xdr:col>81</xdr:col>
      <xdr:colOff>95250</xdr:colOff>
      <xdr:row>62</xdr:row>
      <xdr:rowOff>5715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76195" y="102997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106680</xdr:rowOff>
    </xdr:from>
    <xdr:to>
      <xdr:col>77</xdr:col>
      <xdr:colOff>44450</xdr:colOff>
      <xdr:row>63</xdr:row>
      <xdr:rowOff>125730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767435" y="10668000"/>
          <a:ext cx="7988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63500</xdr:rowOff>
    </xdr:from>
    <xdr:to>
      <xdr:col>77</xdr:col>
      <xdr:colOff>95250</xdr:colOff>
      <xdr:row>61</xdr:row>
      <xdr:rowOff>163195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521815" y="102895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5715</xdr:rowOff>
    </xdr:from>
    <xdr:ext cx="7366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227175" y="100641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106680</xdr:rowOff>
    </xdr:from>
    <xdr:to>
      <xdr:col>72</xdr:col>
      <xdr:colOff>188595</xdr:colOff>
      <xdr:row>63</xdr:row>
      <xdr:rowOff>106680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2976860" y="10668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20955</xdr:rowOff>
    </xdr:from>
    <xdr:to>
      <xdr:col>73</xdr:col>
      <xdr:colOff>44450</xdr:colOff>
      <xdr:row>61</xdr:row>
      <xdr:rowOff>120015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731240" y="102469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073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421995" y="1002093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95250</xdr:rowOff>
    </xdr:from>
    <xdr:to>
      <xdr:col>68</xdr:col>
      <xdr:colOff>152400</xdr:colOff>
      <xdr:row>63</xdr:row>
      <xdr:rowOff>106680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171680" y="1065657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188595</xdr:colOff>
      <xdr:row>61</xdr:row>
      <xdr:rowOff>125095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926060" y="102514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134620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635865" y="10025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20955</xdr:rowOff>
    </xdr:from>
    <xdr:to>
      <xdr:col>64</xdr:col>
      <xdr:colOff>152400</xdr:colOff>
      <xdr:row>61</xdr:row>
      <xdr:rowOff>120015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120880" y="10246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130175</xdr:rowOff>
    </xdr:from>
    <xdr:ext cx="762000"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832590" y="10020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209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12570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209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7132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209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78840"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730" cy="25209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781915" y="117322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209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976735" y="1173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88265</xdr:rowOff>
    </xdr:from>
    <xdr:to>
      <xdr:col>81</xdr:col>
      <xdr:colOff>95250</xdr:colOff>
      <xdr:row>64</xdr:row>
      <xdr:rowOff>19685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76195" y="106495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60960</xdr:rowOff>
    </xdr:from>
    <xdr:ext cx="760730" cy="25336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409545" y="106222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63</xdr:row>
      <xdr:rowOff>75565</xdr:rowOff>
    </xdr:from>
    <xdr:to>
      <xdr:col>77</xdr:col>
      <xdr:colOff>95250</xdr:colOff>
      <xdr:row>64</xdr:row>
      <xdr:rowOff>6985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521815" y="10636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160655</xdr:rowOff>
    </xdr:from>
    <xdr:ext cx="736600" cy="25209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227175" y="107219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56515</xdr:rowOff>
    </xdr:from>
    <xdr:to>
      <xdr:col>73</xdr:col>
      <xdr:colOff>44450</xdr:colOff>
      <xdr:row>63</xdr:row>
      <xdr:rowOff>155575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731240" y="1061783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140970</xdr:rowOff>
    </xdr:from>
    <xdr:ext cx="760730" cy="25209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421995" y="1070229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56515</xdr:rowOff>
    </xdr:from>
    <xdr:to>
      <xdr:col>68</xdr:col>
      <xdr:colOff>188595</xdr:colOff>
      <xdr:row>63</xdr:row>
      <xdr:rowOff>155575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926060" y="1061783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140970</xdr:rowOff>
    </xdr:from>
    <xdr:ext cx="762000" cy="25209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635865" y="107022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45085</xdr:rowOff>
    </xdr:from>
    <xdr:to>
      <xdr:col>64</xdr:col>
      <xdr:colOff>152400</xdr:colOff>
      <xdr:row>63</xdr:row>
      <xdr:rowOff>144780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120880" y="10606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129540</xdr:rowOff>
    </xdr:from>
    <xdr:ext cx="762000" cy="25273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832590" y="10690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54874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4645" cy="30226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313285" y="5258435"/>
          <a:ext cx="16046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9730" cy="35052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877925" y="5234305"/>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前年度より０．７ポイント増の１１．４％となっており、類似団体平均を３．４ポイント上回っている。</a:t>
          </a:r>
        </a:p>
        <a:p>
          <a:r>
            <a:rPr kumimoji="1" lang="ja-JP" altLang="en-US" sz="1200">
              <a:latin typeface="ＭＳ Ｐゴシック"/>
              <a:ea typeface="ＭＳ Ｐゴシック"/>
            </a:rPr>
            <a:t>　令和４年度は、平成２１年度過疎対策事業債等の償還が終了したものの、平成３０年度合併特例事業債等の元利償還金の増加に加え、普通交付税等の減少に伴う標準財政規模の減により、実質公債費比率が増加した。</a:t>
          </a:r>
        </a:p>
        <a:p>
          <a:r>
            <a:rPr kumimoji="1" lang="ja-JP" altLang="en-US" sz="1200">
              <a:latin typeface="ＭＳ Ｐゴシック"/>
              <a:ea typeface="ＭＳ Ｐゴシック"/>
            </a:rPr>
            <a:t>　今後も、収支の状況を見極めながら積極的な繰上償還の実施に努めるとともに、地方債の新規発行については、元金償還額の範囲内に抑え、地方債に頼らない行財政運営に努める。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7180" cy="2197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510645" y="546354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0730" cy="25209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87082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6073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75330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6073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71958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60730"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8586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60730" cy="25336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65220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60730" cy="25336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870565" y="61855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148590</xdr:rowOff>
    </xdr:from>
    <xdr:ext cx="760730" cy="25273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0870565" y="58483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31115</xdr:rowOff>
    </xdr:from>
    <xdr:to>
      <xdr:col>81</xdr:col>
      <xdr:colOff>44450</xdr:colOff>
      <xdr:row>44</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320645" y="606615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21590</xdr:rowOff>
    </xdr:from>
    <xdr:ext cx="760730" cy="252730"/>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5409545" y="73977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49530</xdr:rowOff>
    </xdr:from>
    <xdr:to>
      <xdr:col>81</xdr:col>
      <xdr:colOff>133350</xdr:colOff>
      <xdr:row>44</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52700" y="7425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115570</xdr:rowOff>
    </xdr:from>
    <xdr:ext cx="760730" cy="25336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5409545" y="58153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31115</xdr:rowOff>
    </xdr:from>
    <xdr:to>
      <xdr:col>81</xdr:col>
      <xdr:colOff>133350</xdr:colOff>
      <xdr:row>36</xdr:row>
      <xdr:rowOff>31115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52700" y="60661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148590</xdr:rowOff>
    </xdr:from>
    <xdr:to>
      <xdr:col>81</xdr:col>
      <xdr:colOff>44450</xdr:colOff>
      <xdr:row>43</xdr:row>
      <xdr:rowOff>59690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566265" y="7189470"/>
          <a:ext cx="7543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147320</xdr:rowOff>
    </xdr:from>
    <xdr:ext cx="760730" cy="25209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5409545" y="668528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130175</xdr:rowOff>
    </xdr:from>
    <xdr:to>
      <xdr:col>81</xdr:col>
      <xdr:colOff>95250</xdr:colOff>
      <xdr:row>41</xdr:row>
      <xdr:rowOff>61595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76195" y="68357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137160</xdr:rowOff>
    </xdr:from>
    <xdr:to>
      <xdr:col>77</xdr:col>
      <xdr:colOff>44450</xdr:colOff>
      <xdr:row>42</xdr:row>
      <xdr:rowOff>148590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767435" y="7178040"/>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130175</xdr:rowOff>
    </xdr:from>
    <xdr:to>
      <xdr:col>77</xdr:col>
      <xdr:colOff>95250</xdr:colOff>
      <xdr:row>41</xdr:row>
      <xdr:rowOff>61595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521815" y="68357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336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227175" y="6610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137160</xdr:rowOff>
    </xdr:from>
    <xdr:to>
      <xdr:col>72</xdr:col>
      <xdr:colOff>188595</xdr:colOff>
      <xdr:row>42</xdr:row>
      <xdr:rowOff>148590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2976860" y="717804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74295</xdr:rowOff>
    </xdr:from>
    <xdr:to>
      <xdr:col>73</xdr:col>
      <xdr:colOff>44450</xdr:colOff>
      <xdr:row>41</xdr:row>
      <xdr:rowOff>5715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731240" y="67798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0730" cy="25209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421995" y="65544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69850</xdr:rowOff>
    </xdr:from>
    <xdr:to>
      <xdr:col>68</xdr:col>
      <xdr:colOff>152400</xdr:colOff>
      <xdr:row>42</xdr:row>
      <xdr:rowOff>148590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2171680" y="7110730"/>
          <a:ext cx="8051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96520</xdr:rowOff>
    </xdr:from>
    <xdr:to>
      <xdr:col>68</xdr:col>
      <xdr:colOff>188595</xdr:colOff>
      <xdr:row>41</xdr:row>
      <xdr:rowOff>28575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926060" y="68021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38735</xdr:rowOff>
    </xdr:from>
    <xdr:ext cx="762000" cy="25336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635865" y="657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107950</xdr:rowOff>
    </xdr:from>
    <xdr:to>
      <xdr:col>64</xdr:col>
      <xdr:colOff>152400</xdr:colOff>
      <xdr:row>41</xdr:row>
      <xdr:rowOff>39370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2120880" y="6813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50165</xdr:rowOff>
    </xdr:from>
    <xdr:ext cx="762000" cy="25209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832590" y="6588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209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12570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209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132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209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57884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730" cy="25209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1915"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20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7673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43</xdr:row>
      <xdr:rowOff>10160</xdr:rowOff>
    </xdr:from>
    <xdr:to>
      <xdr:col>81</xdr:col>
      <xdr:colOff>95250</xdr:colOff>
      <xdr:row>43</xdr:row>
      <xdr:rowOff>109220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76195" y="72186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150495</xdr:rowOff>
    </xdr:from>
    <xdr:ext cx="760730" cy="25336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5409545" y="71913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42</xdr:row>
      <xdr:rowOff>98425</xdr:rowOff>
    </xdr:from>
    <xdr:to>
      <xdr:col>77</xdr:col>
      <xdr:colOff>95250</xdr:colOff>
      <xdr:row>43</xdr:row>
      <xdr:rowOff>30480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521815" y="71393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6600" cy="25209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27175" y="72243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87630</xdr:rowOff>
    </xdr:from>
    <xdr:to>
      <xdr:col>73</xdr:col>
      <xdr:colOff>44450</xdr:colOff>
      <xdr:row>43</xdr:row>
      <xdr:rowOff>19050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731240" y="71285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4445</xdr:rowOff>
    </xdr:from>
    <xdr:ext cx="760730" cy="25336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421995" y="72129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98425</xdr:rowOff>
    </xdr:from>
    <xdr:to>
      <xdr:col>68</xdr:col>
      <xdr:colOff>188595</xdr:colOff>
      <xdr:row>43</xdr:row>
      <xdr:rowOff>30480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926060" y="713930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43</xdr:row>
      <xdr:rowOff>15875</xdr:rowOff>
    </xdr:from>
    <xdr:ext cx="762000" cy="25209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635865" y="722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19685</xdr:rowOff>
    </xdr:from>
    <xdr:to>
      <xdr:col>64</xdr:col>
      <xdr:colOff>152400</xdr:colOff>
      <xdr:row>42</xdr:row>
      <xdr:rowOff>118745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2120880" y="7060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104775</xdr:rowOff>
    </xdr:from>
    <xdr:ext cx="762000" cy="25209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832590" y="7145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548745" y="1179195"/>
          <a:ext cx="457708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640" cy="3092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396470" y="1533525"/>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9474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189325" y="143002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189325" y="161671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672685"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672685"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986500"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986500"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1548745" y="1925955"/>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295370" y="1925955"/>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295370" y="19259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56515</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6407765" y="223583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50">
              <a:latin typeface="ＭＳ Ｐゴシック"/>
              <a:ea typeface="ＭＳ Ｐゴシック"/>
            </a:rPr>
            <a:t>前年度より１５．３ポイント増の１０８．８％となっており、類似団体平均を１０４．８ポイント上回っている。</a:t>
          </a:r>
        </a:p>
        <a:p>
          <a:r>
            <a:rPr kumimoji="1" lang="ja-JP" altLang="en-US" sz="1050">
              <a:latin typeface="ＭＳ Ｐゴシック"/>
              <a:ea typeface="ＭＳ Ｐゴシック"/>
            </a:rPr>
            <a:t>　分子では、令和４年度に合併特例事業債などの地方債現在高や公営企業債等繰入見込額の減により将来負担額が減少した一方で、充当可能基金や基準財政需要額算入見込額の減などにより充当可能財源等が減少したため、前年度比２６．８億円増の２３９．３億円となった。</a:t>
          </a:r>
        </a:p>
        <a:p>
          <a:r>
            <a:rPr kumimoji="1" lang="ja-JP" altLang="en-US" sz="1050">
              <a:latin typeface="ＭＳ Ｐゴシック"/>
              <a:ea typeface="ＭＳ Ｐゴシック"/>
            </a:rPr>
            <a:t>　分母では、普通交付税等の減少に伴い標準財政規模が減となり、前年度比７．７億円減の２１９．８億円となり、総じて比率は１０８．８％となった。</a:t>
          </a:r>
        </a:p>
        <a:p>
          <a:r>
            <a:rPr kumimoji="1" lang="ja-JP" altLang="en-US" sz="1050">
              <a:latin typeface="ＭＳ Ｐゴシック"/>
              <a:ea typeface="ＭＳ Ｐゴシック"/>
            </a:rPr>
            <a:t>　今後、元金償還額以内の新規地方債発行、後年度の負担に備えるための充当可能基金の積増等により、比率の減少に努める。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62865</xdr:rowOff>
    </xdr:from>
    <xdr:ext cx="297180" cy="2247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510645" y="173926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42862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730" cy="25781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4147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3891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073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870565" y="37528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548745" y="35007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073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870565" y="3358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548745" y="31064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0730" cy="2584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870565" y="2967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548745" y="2712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073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870565" y="25736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1548745" y="23209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0730" cy="25781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870565" y="2179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1548745" y="1925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1548745" y="1925955"/>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37465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320645" y="2320925"/>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8890</xdr:rowOff>
    </xdr:from>
    <xdr:ext cx="760730" cy="2584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5409545" y="38646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37465</xdr:rowOff>
    </xdr:from>
    <xdr:to>
      <xdr:col>81</xdr:col>
      <xdr:colOff>133350</xdr:colOff>
      <xdr:row>23</xdr:row>
      <xdr:rowOff>37465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52700" y="38931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55880</xdr:rowOff>
    </xdr:from>
    <xdr:ext cx="760730" cy="257810"/>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5409545" y="2067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52700" y="23209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22860</xdr:rowOff>
    </xdr:from>
    <xdr:to>
      <xdr:col>81</xdr:col>
      <xdr:colOff>44450</xdr:colOff>
      <xdr:row>22</xdr:row>
      <xdr:rowOff>56515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566265" y="3543300"/>
          <a:ext cx="75438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167640</xdr:rowOff>
    </xdr:from>
    <xdr:ext cx="760730" cy="257810"/>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5409545" y="217932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144145</xdr:rowOff>
    </xdr:from>
    <xdr:to>
      <xdr:col>81</xdr:col>
      <xdr:colOff>95250</xdr:colOff>
      <xdr:row>14</xdr:row>
      <xdr:rowOff>74295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76195" y="23234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21</xdr:row>
      <xdr:rowOff>22860</xdr:rowOff>
    </xdr:from>
    <xdr:to>
      <xdr:col>77</xdr:col>
      <xdr:colOff>44450</xdr:colOff>
      <xdr:row>22</xdr:row>
      <xdr:rowOff>10160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767435" y="3543300"/>
          <a:ext cx="79883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15</xdr:row>
      <xdr:rowOff>5715</xdr:rowOff>
    </xdr:from>
    <xdr:to>
      <xdr:col>77</xdr:col>
      <xdr:colOff>95250</xdr:colOff>
      <xdr:row>15</xdr:row>
      <xdr:rowOff>107315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521815" y="2520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116840</xdr:rowOff>
    </xdr:from>
    <xdr:ext cx="7366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227175" y="2296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10160</xdr:rowOff>
    </xdr:from>
    <xdr:to>
      <xdr:col>72</xdr:col>
      <xdr:colOff>188595</xdr:colOff>
      <xdr:row>22</xdr:row>
      <xdr:rowOff>33020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2976860" y="369824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123190</xdr:rowOff>
    </xdr:from>
    <xdr:to>
      <xdr:col>73</xdr:col>
      <xdr:colOff>44450</xdr:colOff>
      <xdr:row>16</xdr:row>
      <xdr:rowOff>52705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731240" y="263779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62865</xdr:rowOff>
    </xdr:from>
    <xdr:ext cx="76073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421995" y="2409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33020</xdr:rowOff>
    </xdr:from>
    <xdr:to>
      <xdr:col>68</xdr:col>
      <xdr:colOff>152400</xdr:colOff>
      <xdr:row>22</xdr:row>
      <xdr:rowOff>52705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2171680" y="37211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55880</xdr:rowOff>
    </xdr:from>
    <xdr:to>
      <xdr:col>68</xdr:col>
      <xdr:colOff>188595</xdr:colOff>
      <xdr:row>15</xdr:row>
      <xdr:rowOff>157480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2926060" y="257048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167640</xdr:rowOff>
    </xdr:from>
    <xdr:ext cx="76200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635865" y="2346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18415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2120880" y="26035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28575</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1832590" y="2375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12570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81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132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781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578840"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730" cy="25781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8191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81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19767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22</xdr:row>
      <xdr:rowOff>5715</xdr:rowOff>
    </xdr:from>
    <xdr:to>
      <xdr:col>81</xdr:col>
      <xdr:colOff>95250</xdr:colOff>
      <xdr:row>22</xdr:row>
      <xdr:rowOff>107950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76195" y="36937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149860</xdr:rowOff>
    </xdr:from>
    <xdr:ext cx="760730" cy="2584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5409545" y="3670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143510</xdr:rowOff>
    </xdr:from>
    <xdr:to>
      <xdr:col>77</xdr:col>
      <xdr:colOff>95250</xdr:colOff>
      <xdr:row>21</xdr:row>
      <xdr:rowOff>74295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521815" y="349631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59055</xdr:rowOff>
    </xdr:from>
    <xdr:ext cx="736600" cy="2584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227175" y="3579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130810</xdr:rowOff>
    </xdr:from>
    <xdr:to>
      <xdr:col>73</xdr:col>
      <xdr:colOff>44450</xdr:colOff>
      <xdr:row>22</xdr:row>
      <xdr:rowOff>60960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731240" y="365125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45085</xdr:rowOff>
    </xdr:from>
    <xdr:ext cx="760730" cy="2584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421995" y="37331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153670</xdr:rowOff>
    </xdr:from>
    <xdr:to>
      <xdr:col>68</xdr:col>
      <xdr:colOff>188595</xdr:colOff>
      <xdr:row>22</xdr:row>
      <xdr:rowOff>83185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2926060" y="367411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22</xdr:row>
      <xdr:rowOff>68580</xdr:rowOff>
    </xdr:from>
    <xdr:ext cx="762000" cy="25781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2635865"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2540</xdr:rowOff>
    </xdr:from>
    <xdr:to>
      <xdr:col>64</xdr:col>
      <xdr:colOff>152400</xdr:colOff>
      <xdr:row>22</xdr:row>
      <xdr:rowOff>104140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2120880" y="36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88900</xdr:rowOff>
    </xdr:from>
    <xdr:ext cx="762000" cy="257810"/>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1832590" y="3776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職員数の減等による職員給料の減等により、前年度より０</a:t>
          </a:r>
          <a:r>
            <a:rPr kumimoji="1" lang="en-US" altLang="ja-JP" sz="1300">
              <a:latin typeface="ＭＳ Ｐゴシック"/>
              <a:ea typeface="ＭＳ Ｐゴシック"/>
            </a:rPr>
            <a:t>.</a:t>
          </a:r>
          <a:r>
            <a:rPr kumimoji="1" lang="ja-JP" altLang="en-US" sz="1300">
              <a:latin typeface="ＭＳ Ｐゴシック"/>
              <a:ea typeface="ＭＳ Ｐゴシック"/>
            </a:rPr>
            <a:t>１ポイント減の２３．７％となっており、類似団体平均を０．３ポイント下回っている。</a:t>
          </a:r>
        </a:p>
        <a:p>
          <a:r>
            <a:rPr kumimoji="1" lang="ja-JP" altLang="en-US" sz="1300">
              <a:latin typeface="ＭＳ Ｐゴシック"/>
              <a:ea typeface="ＭＳ Ｐゴシック"/>
            </a:rPr>
            <a:t>　今後は、第４次由利本荘市定員適正化計画に基づき、業務量に応じた職員数を適正に管理するとともに、指定管理者制度の導入、施設の民営化や各種業務の民間委託の推進による定員管理により、比率の低下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6901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20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31444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781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58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286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179705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322060"/>
          <a:ext cx="8001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233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533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00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73660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245860"/>
          <a:ext cx="8077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22300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233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147320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0730" cy="25781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27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263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107950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357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781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48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95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134620</xdr:rowOff>
    </xdr:from>
    <xdr:ext cx="76200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963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111760</xdr:rowOff>
    </xdr:from>
    <xdr:ext cx="760730"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941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エネルギー・食料品価格高騰対応緊急支援事業費、コロナ対策事業費の増により、前年度より３．０ポイント増の１４．７％となった。これは、類似団体平均を０．３ポイント上回っている。</a:t>
          </a:r>
        </a:p>
        <a:p>
          <a:r>
            <a:rPr kumimoji="1" lang="ja-JP" altLang="en-US" sz="1200">
              <a:latin typeface="ＭＳ Ｐゴシック"/>
              <a:ea typeface="ＭＳ Ｐゴシック"/>
            </a:rPr>
            <a:t>　物件費については、本市の広大な面積に点在する公園、公民館に加え、観光、農業、教育の各施設の管理費が大きな割合を占めている。</a:t>
          </a:r>
        </a:p>
        <a:p>
          <a:r>
            <a:rPr kumimoji="1" lang="ja-JP" altLang="en-US" sz="1200">
              <a:latin typeface="ＭＳ Ｐゴシック"/>
              <a:ea typeface="ＭＳ Ｐゴシック"/>
            </a:rPr>
            <a:t>　今後、由利本荘市公共施設等総合管理計画に則った公共施設の適正配置、事務事業の統合・効率化を進め、経費の削減を図っていく。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162560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19050</xdr:rowOff>
    </xdr:from>
    <xdr:to>
      <xdr:col>82</xdr:col>
      <xdr:colOff>179705</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61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29210</xdr:rowOff>
    </xdr:from>
    <xdr:ext cx="762000" cy="25781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1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114300</xdr:rowOff>
    </xdr:from>
    <xdr:to>
      <xdr:col>82</xdr:col>
      <xdr:colOff>179705</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17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2565400"/>
          <a:ext cx="7569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130810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165100</xdr:rowOff>
    </xdr:from>
    <xdr:to>
      <xdr:col>78</xdr:col>
      <xdr:colOff>69850</xdr:colOff>
      <xdr:row>15</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2565400"/>
          <a:ext cx="78867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35560</xdr:rowOff>
    </xdr:from>
    <xdr:ext cx="73533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778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95250</xdr:rowOff>
    </xdr:from>
    <xdr:to>
      <xdr:col>73</xdr:col>
      <xdr:colOff>179705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667000"/>
          <a:ext cx="80645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755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99060</xdr:rowOff>
    </xdr:from>
    <xdr:ext cx="762000" cy="25781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84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127000</xdr:rowOff>
    </xdr:from>
    <xdr:to>
      <xdr:col>69</xdr:col>
      <xdr:colOff>92075</xdr:colOff>
      <xdr:row>17</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2870200"/>
          <a:ext cx="8077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870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67310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124460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54610</xdr:rowOff>
    </xdr:from>
    <xdr:ext cx="73533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22834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616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156210</xdr:rowOff>
    </xdr:from>
    <xdr:ext cx="762000" cy="25781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38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908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福祉医療支給事業やエネルギー・食料品価格高騰対応緊急支援事業費の増などにより、前年度より０．７ポイント増の７．７％となっており、類似団体平均を１．６ポイント下回っている。</a:t>
          </a:r>
        </a:p>
        <a:p>
          <a:r>
            <a:rPr kumimoji="1" lang="ja-JP" altLang="en-US" sz="1300">
              <a:latin typeface="ＭＳ Ｐゴシック"/>
              <a:ea typeface="ＭＳ Ｐゴシック"/>
            </a:rPr>
            <a:t>　今後は、社会保障・税一体改革の動向等を注視し、医療、子ども・子育て支援施策等の推進による社会保障の充実を図りながらも、既存事業の見直し等を行い、比率が上昇しないように努めていく。</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179705</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179705</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179705</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179705</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88265</xdr:rowOff>
    </xdr:from>
    <xdr:to>
      <xdr:col>24</xdr:col>
      <xdr:colOff>25400</xdr:colOff>
      <xdr:row>61</xdr:row>
      <xdr:rowOff>170180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33832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142240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42722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170180</xdr:rowOff>
    </xdr:from>
    <xdr:to>
      <xdr:col>24</xdr:col>
      <xdr:colOff>114300</xdr:colOff>
      <xdr:row>61</xdr:row>
      <xdr:rowOff>170180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269740" y="106286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3175</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42722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88265</xdr:rowOff>
    </xdr:from>
    <xdr:to>
      <xdr:col>24</xdr:col>
      <xdr:colOff>114300</xdr:colOff>
      <xdr:row>53</xdr:row>
      <xdr:rowOff>88265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91751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81280</xdr:rowOff>
    </xdr:from>
    <xdr:to>
      <xdr:col>24</xdr:col>
      <xdr:colOff>25400</xdr:colOff>
      <xdr:row>54</xdr:row>
      <xdr:rowOff>145415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594100" y="9339580"/>
          <a:ext cx="7442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41275</xdr:rowOff>
    </xdr:from>
    <xdr:ext cx="762000" cy="25781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427220" y="94710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69215</xdr:rowOff>
    </xdr:from>
    <xdr:to>
      <xdr:col>24</xdr:col>
      <xdr:colOff>76200</xdr:colOff>
      <xdr:row>55</xdr:row>
      <xdr:rowOff>170815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07840" y="94989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179705</xdr:colOff>
      <xdr:row>54</xdr:row>
      <xdr:rowOff>118110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794000" y="933958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50800</xdr:rowOff>
    </xdr:from>
    <xdr:to>
      <xdr:col>20</xdr:col>
      <xdr:colOff>38100</xdr:colOff>
      <xdr:row>55</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550920" y="9480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137160</xdr:rowOff>
    </xdr:from>
    <xdr:ext cx="73533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41040" y="95669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118110</xdr:rowOff>
    </xdr:from>
    <xdr:to>
      <xdr:col>15</xdr:col>
      <xdr:colOff>98425</xdr:colOff>
      <xdr:row>55</xdr:row>
      <xdr:rowOff>38100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986280" y="937641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151765</xdr:rowOff>
    </xdr:from>
    <xdr:to>
      <xdr:col>15</xdr:col>
      <xdr:colOff>149225</xdr:colOff>
      <xdr:row>56</xdr:row>
      <xdr:rowOff>81915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432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66675</xdr:rowOff>
    </xdr:from>
    <xdr:ext cx="762000" cy="25781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53640" y="9667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10160</xdr:rowOff>
    </xdr:from>
    <xdr:to>
      <xdr:col>11</xdr:col>
      <xdr:colOff>9525</xdr:colOff>
      <xdr:row>55</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198880" y="943991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62230</xdr:rowOff>
    </xdr:from>
    <xdr:to>
      <xdr:col>11</xdr:col>
      <xdr:colOff>60325</xdr:colOff>
      <xdr:row>56</xdr:row>
      <xdr:rowOff>163830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55800" y="9663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148590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4592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xdr:rowOff>
    </xdr:from>
    <xdr:to>
      <xdr:col>6</xdr:col>
      <xdr:colOff>171450</xdr:colOff>
      <xdr:row>56</xdr:row>
      <xdr:rowOff>118110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4808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102870</xdr:rowOff>
    </xdr:from>
    <xdr:ext cx="76073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58520" y="9704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94615</xdr:rowOff>
    </xdr:from>
    <xdr:to>
      <xdr:col>24</xdr:col>
      <xdr:colOff>76200</xdr:colOff>
      <xdr:row>55</xdr:row>
      <xdr:rowOff>24765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07840" y="9352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111125</xdr:rowOff>
    </xdr:from>
    <xdr:ext cx="762000" cy="25781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427220" y="9197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550920" y="9288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142240</xdr:rowOff>
    </xdr:from>
    <xdr:ext cx="73533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41040" y="90576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67310</xdr:rowOff>
    </xdr:from>
    <xdr:to>
      <xdr:col>15</xdr:col>
      <xdr:colOff>149225</xdr:colOff>
      <xdr:row>54</xdr:row>
      <xdr:rowOff>168910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432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7620</xdr:rowOff>
    </xdr:from>
    <xdr:ext cx="76200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53640" y="9094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158750</xdr:rowOff>
    </xdr:from>
    <xdr:to>
      <xdr:col>11</xdr:col>
      <xdr:colOff>60325</xdr:colOff>
      <xdr:row>55</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55800" y="9417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99060</xdr:rowOff>
    </xdr:from>
    <xdr:ext cx="76200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45920" y="9185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130810</xdr:rowOff>
    </xdr:from>
    <xdr:to>
      <xdr:col>6</xdr:col>
      <xdr:colOff>171450</xdr:colOff>
      <xdr:row>55</xdr:row>
      <xdr:rowOff>60960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4808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71120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58520" y="91579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普通建設事業費は、松涛団地建替事業費や学校改築事業費、都市下水路整備事業費の増となったが、羽後本荘駅周辺整備事業費、鳥海ダム建設事業に伴う市道整備事業費の減等により、全体では減となった。</a:t>
          </a:r>
        </a:p>
        <a:p>
          <a:r>
            <a:rPr kumimoji="1" lang="ja-JP" altLang="en-US" sz="1050">
              <a:latin typeface="ＭＳ Ｐゴシック"/>
              <a:ea typeface="ＭＳ Ｐゴシック"/>
            </a:rPr>
            <a:t>　そのため、前年度より１．４ポイント減の１２．３％となり、類似団体平均を０．８ポイント上回っている。</a:t>
          </a:r>
        </a:p>
        <a:p>
          <a:r>
            <a:rPr kumimoji="1" lang="ja-JP" altLang="en-US" sz="1050">
              <a:latin typeface="ＭＳ Ｐゴシック"/>
              <a:ea typeface="ＭＳ Ｐゴシック"/>
            </a:rPr>
            <a:t>　今後は、介護サービスやスキー場及び情報センター等の特別会計における施設の更新等にかかる経費について、年次計画のもとで実施し、単年度支出の平準化を図ることにより、普通会計の負担軽減を図り、比率の改善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843760" y="91186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58</xdr:row>
      <xdr:rowOff>149860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915515"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6350</xdr:rowOff>
    </xdr:from>
    <xdr:to>
      <xdr:col>82</xdr:col>
      <xdr:colOff>179705</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54860" y="10121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118110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915515"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31750</xdr:rowOff>
    </xdr:from>
    <xdr:to>
      <xdr:col>82</xdr:col>
      <xdr:colOff>179705</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086840" y="9499600"/>
          <a:ext cx="7569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92710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915515"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9296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76200</xdr:rowOff>
    </xdr:from>
    <xdr:to>
      <xdr:col>78</xdr:col>
      <xdr:colOff>69850</xdr:colOff>
      <xdr:row>56</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298170" y="9677400"/>
          <a:ext cx="78867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03604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22860</xdr:rowOff>
    </xdr:from>
    <xdr:ext cx="73533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746480" y="9281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139700</xdr:rowOff>
    </xdr:from>
    <xdr:to>
      <xdr:col>73</xdr:col>
      <xdr:colOff>179705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491720" y="9740900"/>
          <a:ext cx="80645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248640" y="9550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93876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69850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684000" y="105283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44092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118110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15136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65352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343640"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9296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35560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91551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03604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111760</xdr:rowOff>
    </xdr:from>
    <xdr:ext cx="735330" cy="25781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746480" y="97129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248640" y="9690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3810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3876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44092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105410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15136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653520" y="10477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34364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前年度より０．４ポイント減の１０．０％となっており、類似団体平均を２．１ポイント下回っている。</a:t>
          </a:r>
        </a:p>
        <a:p>
          <a:r>
            <a:rPr kumimoji="1" lang="ja-JP" altLang="en-US" sz="1300">
              <a:latin typeface="ＭＳ Ｐゴシック"/>
              <a:ea typeface="ＭＳ Ｐゴシック"/>
            </a:rPr>
            <a:t>　これは、下水道事業補助金の減等によるものである。</a:t>
          </a:r>
        </a:p>
        <a:p>
          <a:r>
            <a:rPr kumimoji="1" lang="ja-JP" altLang="en-US" sz="1300">
              <a:latin typeface="ＭＳ Ｐゴシック"/>
              <a:ea typeface="ＭＳ Ｐゴシック"/>
            </a:rPr>
            <a:t>　今後、市単独補助金の補助要綱や補助要件の見直し等を行い、比率の上昇を抑えていく。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6842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5699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484376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1905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4915515"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179705</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54860" y="7059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167640</xdr:rowOff>
    </xdr:from>
    <xdr:ext cx="762000" cy="25781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4915515" y="565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179705</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5486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086840" y="64135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111125</xdr:rowOff>
    </xdr:from>
    <xdr:ext cx="762000" cy="25781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4915515" y="64547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9296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92710</xdr:rowOff>
    </xdr:from>
    <xdr:to>
      <xdr:col>78</xdr:col>
      <xdr:colOff>69850</xdr:colOff>
      <xdr:row>37</xdr:row>
      <xdr:rowOff>132715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298170" y="6436360"/>
          <a:ext cx="78867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03604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533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746480" y="6563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29845</xdr:rowOff>
    </xdr:from>
    <xdr:to>
      <xdr:col>73</xdr:col>
      <xdr:colOff>179705</xdr:colOff>
      <xdr:row>37</xdr:row>
      <xdr:rowOff>132715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2491720" y="6202045"/>
          <a:ext cx="80645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248640" y="6471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42545</xdr:rowOff>
    </xdr:from>
    <xdr:ext cx="762000" cy="25781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938760" y="655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29845</xdr:rowOff>
    </xdr:from>
    <xdr:to>
      <xdr:col>69</xdr:col>
      <xdr:colOff>92075</xdr:colOff>
      <xdr:row>36</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1684000" y="6202045"/>
          <a:ext cx="8077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44092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133985</xdr:rowOff>
    </xdr:from>
    <xdr:ext cx="762000" cy="25781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151360" y="647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1653520" y="63684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111125</xdr:rowOff>
    </xdr:from>
    <xdr:ext cx="762000" cy="25781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343640" y="6454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9296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35560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4915515"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03604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153670</xdr:rowOff>
    </xdr:from>
    <xdr:ext cx="7353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746480" y="6154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81915</xdr:rowOff>
    </xdr:from>
    <xdr:to>
      <xdr:col>74</xdr:col>
      <xdr:colOff>31750</xdr:colOff>
      <xdr:row>38</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248640" y="6425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22225</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38760" y="6194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44092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90805</xdr:rowOff>
    </xdr:from>
    <xdr:ext cx="762000"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151360" y="592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161925</xdr:rowOff>
    </xdr:from>
    <xdr:to>
      <xdr:col>65</xdr:col>
      <xdr:colOff>53975</xdr:colOff>
      <xdr:row>36</xdr:row>
      <xdr:rowOff>92075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1653520" y="6162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102235</xdr:rowOff>
    </xdr:from>
    <xdr:ext cx="762000"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343640" y="593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前年度より１．２ポイント増の２３．１％となっており、類似団体平均を４．２ポイント上回っている。</a:t>
          </a:r>
        </a:p>
        <a:p>
          <a:r>
            <a:rPr kumimoji="1" lang="ja-JP" altLang="en-US" sz="1200">
              <a:latin typeface="ＭＳ Ｐゴシック"/>
              <a:ea typeface="ＭＳ Ｐゴシック"/>
            </a:rPr>
            <a:t>　これは、平成２１年度過疎対策事業債等の償還が終了したものの、平成３０年度合併特例事業債等の元利償還金が増加したためである。</a:t>
          </a:r>
        </a:p>
        <a:p>
          <a:r>
            <a:rPr kumimoji="1" lang="ja-JP" altLang="en-US" sz="1200">
              <a:latin typeface="ＭＳ Ｐゴシック"/>
              <a:ea typeface="ＭＳ Ｐゴシック"/>
            </a:rPr>
            <a:t>　１市７町の合併市である本市は、地方債現在高が多い状況が続いているが、積極的な繰上償還、地方債の新規発行の抑制を行い、公債費に係る経常収支比率の改善に努めていく。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368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368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110490</xdr:rowOff>
    </xdr:from>
    <xdr:to>
      <xdr:col>24</xdr:col>
      <xdr:colOff>25400</xdr:colOff>
      <xdr:row>81</xdr:row>
      <xdr:rowOff>4445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33832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147955</xdr:rowOff>
    </xdr:from>
    <xdr:ext cx="762000" cy="2584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42722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4445</xdr:rowOff>
    </xdr:from>
    <xdr:to>
      <xdr:col>24</xdr:col>
      <xdr:colOff>114300</xdr:colOff>
      <xdr:row>81</xdr:row>
      <xdr:rowOff>4445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269740" y="13891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25400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42722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110490</xdr:rowOff>
    </xdr:from>
    <xdr:to>
      <xdr:col>24</xdr:col>
      <xdr:colOff>114300</xdr:colOff>
      <xdr:row>72</xdr:row>
      <xdr:rowOff>110490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269740" y="12454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159385</xdr:rowOff>
    </xdr:from>
    <xdr:to>
      <xdr:col>24</xdr:col>
      <xdr:colOff>25400</xdr:colOff>
      <xdr:row>79</xdr:row>
      <xdr:rowOff>118745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594100" y="13532485"/>
          <a:ext cx="744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427220" y="13000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125095</xdr:rowOff>
    </xdr:from>
    <xdr:to>
      <xdr:col>24</xdr:col>
      <xdr:colOff>76200</xdr:colOff>
      <xdr:row>77</xdr:row>
      <xdr:rowOff>55245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307840" y="13155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105410</xdr:rowOff>
    </xdr:from>
    <xdr:to>
      <xdr:col>19</xdr:col>
      <xdr:colOff>179705</xdr:colOff>
      <xdr:row>78</xdr:row>
      <xdr:rowOff>159385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794000" y="1347851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59690</xdr:rowOff>
    </xdr:from>
    <xdr:to>
      <xdr:col>20</xdr:col>
      <xdr:colOff>38100</xdr:colOff>
      <xdr:row>76</xdr:row>
      <xdr:rowOff>161290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550920" y="13089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0</xdr:rowOff>
    </xdr:from>
    <xdr:ext cx="73533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241040" y="128587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105410</xdr:rowOff>
    </xdr:from>
    <xdr:to>
      <xdr:col>15</xdr:col>
      <xdr:colOff>98425</xdr:colOff>
      <xdr:row>78</xdr:row>
      <xdr:rowOff>116205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986280" y="13478510"/>
          <a:ext cx="8077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7432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160655</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45364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116205</xdr:rowOff>
    </xdr:from>
    <xdr:to>
      <xdr:col>11</xdr:col>
      <xdr:colOff>9525</xdr:colOff>
      <xdr:row>79</xdr:row>
      <xdr:rowOff>10160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198880" y="1348930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48895</xdr:rowOff>
    </xdr:from>
    <xdr:to>
      <xdr:col>11</xdr:col>
      <xdr:colOff>60325</xdr:colOff>
      <xdr:row>76</xdr:row>
      <xdr:rowOff>150495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955800" y="13079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160655</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64592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59690</xdr:rowOff>
    </xdr:from>
    <xdr:to>
      <xdr:col>6</xdr:col>
      <xdr:colOff>171450</xdr:colOff>
      <xdr:row>76</xdr:row>
      <xdr:rowOff>161290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14808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0</xdr:rowOff>
    </xdr:from>
    <xdr:ext cx="76073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858520" y="1285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67945</xdr:rowOff>
    </xdr:from>
    <xdr:to>
      <xdr:col>24</xdr:col>
      <xdr:colOff>76200</xdr:colOff>
      <xdr:row>79</xdr:row>
      <xdr:rowOff>169545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307840" y="136124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40640</xdr:rowOff>
    </xdr:from>
    <xdr:ext cx="762000" cy="25781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427220" y="1358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109220</xdr:rowOff>
    </xdr:from>
    <xdr:to>
      <xdr:col>20</xdr:col>
      <xdr:colOff>38100</xdr:colOff>
      <xdr:row>79</xdr:row>
      <xdr:rowOff>38735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550920" y="134823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23495</xdr:rowOff>
    </xdr:from>
    <xdr:ext cx="73533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241040" y="13568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54610</xdr:rowOff>
    </xdr:from>
    <xdr:to>
      <xdr:col>15</xdr:col>
      <xdr:colOff>149225</xdr:colOff>
      <xdr:row>78</xdr:row>
      <xdr:rowOff>156210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7432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140970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45364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65405</xdr:rowOff>
    </xdr:from>
    <xdr:to>
      <xdr:col>11</xdr:col>
      <xdr:colOff>60325</xdr:colOff>
      <xdr:row>78</xdr:row>
      <xdr:rowOff>167005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955800" y="13438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151765</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64592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130810</xdr:rowOff>
    </xdr:from>
    <xdr:to>
      <xdr:col>6</xdr:col>
      <xdr:colOff>171450</xdr:colOff>
      <xdr:row>79</xdr:row>
      <xdr:rowOff>60960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14808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45720</xdr:rowOff>
    </xdr:from>
    <xdr:ext cx="76073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858520" y="13590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前年度より１．８ポイント増の６８．４％となっており、類似団体平均を４．５ポイント下回っている。</a:t>
          </a:r>
        </a:p>
        <a:p>
          <a:r>
            <a:rPr kumimoji="1" lang="ja-JP" altLang="en-US" sz="1050">
              <a:latin typeface="ＭＳ Ｐゴシック"/>
              <a:ea typeface="ＭＳ Ｐゴシック"/>
            </a:rPr>
            <a:t>　増加の主な要因としては、物件費がエネルギー・食料品価格高騰対応緊急支援事業費、コロナ対策事業費の増により増加しており、前年度より３．０ポイント増となったこと等が考えられる。</a:t>
          </a:r>
        </a:p>
        <a:p>
          <a:r>
            <a:rPr kumimoji="1" lang="ja-JP" altLang="en-US" sz="1050">
              <a:latin typeface="ＭＳ Ｐゴシック"/>
              <a:ea typeface="ＭＳ Ｐゴシック"/>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73912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3912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84376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114300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4915515"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179705</xdr:colOff>
      <xdr:row>80</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54860" y="13858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2000" cy="25781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4915515" y="12283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5486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086840" y="12631420"/>
          <a:ext cx="7569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2540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4915515" y="1303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9296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115570</xdr:rowOff>
    </xdr:from>
    <xdr:to>
      <xdr:col>78</xdr:col>
      <xdr:colOff>69850</xdr:colOff>
      <xdr:row>75</xdr:row>
      <xdr:rowOff>85090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298170" y="12631420"/>
          <a:ext cx="78867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03604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90170</xdr:rowOff>
    </xdr:from>
    <xdr:ext cx="73533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746480" y="12948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85090</xdr:rowOff>
    </xdr:from>
    <xdr:to>
      <xdr:col>73</xdr:col>
      <xdr:colOff>179705</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2491720" y="1294384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248640" y="13136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21590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3876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xdr:rowOff>
    </xdr:from>
    <xdr:to>
      <xdr:col>69</xdr:col>
      <xdr:colOff>92075</xdr:colOff>
      <xdr:row>76</xdr:row>
      <xdr:rowOff>35560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1684000" y="1304290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4409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62000" cy="25781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151360" y="1327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1653520" y="13136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21590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34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9296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73</xdr:row>
      <xdr:rowOff>46990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4915515"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03604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5080</xdr:rowOff>
    </xdr:from>
    <xdr:ext cx="73533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746480" y="12349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24864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146050</xdr:rowOff>
    </xdr:from>
    <xdr:ext cx="762000" cy="25781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38760" y="12661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44092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151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156210</xdr:rowOff>
    </xdr:from>
    <xdr:to>
      <xdr:col>65</xdr:col>
      <xdr:colOff>53975</xdr:colOff>
      <xdr:row>76</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1653520" y="13014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96520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34364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0210"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102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073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6073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816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6073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3464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073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831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073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259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6073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706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56515</xdr:rowOff>
    </xdr:from>
    <xdr:to>
      <xdr:col>29</xdr:col>
      <xdr:colOff>127000</xdr:colOff>
      <xdr:row>20</xdr:row>
      <xdr:rowOff>108585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1950085"/>
          <a:ext cx="0" cy="1576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81280</xdr:rowOff>
    </xdr:from>
    <xdr:ext cx="76200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98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108585</xdr:rowOff>
    </xdr:from>
    <xdr:to>
      <xdr:col>30</xdr:col>
      <xdr:colOff>25400</xdr:colOff>
      <xdr:row>20</xdr:row>
      <xdr:rowOff>108585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5261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143510</xdr:rowOff>
    </xdr:from>
    <xdr:ext cx="762000" cy="25781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69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56515</xdr:rowOff>
    </xdr:from>
    <xdr:to>
      <xdr:col>30</xdr:col>
      <xdr:colOff>25400</xdr:colOff>
      <xdr:row>11</xdr:row>
      <xdr:rowOff>56515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19500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1905</xdr:rowOff>
    </xdr:from>
    <xdr:to>
      <xdr:col>29</xdr:col>
      <xdr:colOff>127000</xdr:colOff>
      <xdr:row>16</xdr:row>
      <xdr:rowOff>28575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2748915"/>
          <a:ext cx="59055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86995</xdr:rowOff>
    </xdr:from>
    <xdr:ext cx="762000" cy="25209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83400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114300</xdr:rowOff>
    </xdr:from>
    <xdr:to>
      <xdr:col>29</xdr:col>
      <xdr:colOff>171450</xdr:colOff>
      <xdr:row>17</xdr:row>
      <xdr:rowOff>45720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86131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28575</xdr:rowOff>
    </xdr:from>
    <xdr:to>
      <xdr:col>26</xdr:col>
      <xdr:colOff>50800</xdr:colOff>
      <xdr:row>16</xdr:row>
      <xdr:rowOff>43180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886200" y="2775585"/>
          <a:ext cx="6223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130175</xdr:rowOff>
    </xdr:from>
    <xdr:to>
      <xdr:col>26</xdr:col>
      <xdr:colOff>101600</xdr:colOff>
      <xdr:row>17</xdr:row>
      <xdr:rowOff>61595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8771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47625</xdr:rowOff>
    </xdr:from>
    <xdr:ext cx="735330" cy="25209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62275"/>
          <a:ext cx="7353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43180</xdr:rowOff>
    </xdr:from>
    <xdr:to>
      <xdr:col>22</xdr:col>
      <xdr:colOff>114300</xdr:colOff>
      <xdr:row>16</xdr:row>
      <xdr:rowOff>76200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2790190"/>
          <a:ext cx="62865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62865</xdr:rowOff>
    </xdr:from>
    <xdr:to>
      <xdr:col>22</xdr:col>
      <xdr:colOff>165100</xdr:colOff>
      <xdr:row>17</xdr:row>
      <xdr:rowOff>162560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29775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147955</xdr:rowOff>
    </xdr:from>
    <xdr:ext cx="762000" cy="25209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30626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74295</xdr:rowOff>
    </xdr:from>
    <xdr:to>
      <xdr:col>18</xdr:col>
      <xdr:colOff>171450</xdr:colOff>
      <xdr:row>16</xdr:row>
      <xdr:rowOff>76200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622550" y="2821305"/>
          <a:ext cx="6350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98425</xdr:rowOff>
    </xdr:from>
    <xdr:to>
      <xdr:col>19</xdr:col>
      <xdr:colOff>38100</xdr:colOff>
      <xdr:row>18</xdr:row>
      <xdr:rowOff>30480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301307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15875</xdr:rowOff>
    </xdr:from>
    <xdr:ext cx="762000" cy="25209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3098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48260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30308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33020</xdr:rowOff>
    </xdr:from>
    <xdr:ext cx="760730" cy="25146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31153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119380</xdr:rowOff>
    </xdr:from>
    <xdr:to>
      <xdr:col>29</xdr:col>
      <xdr:colOff>171450</xdr:colOff>
      <xdr:row>16</xdr:row>
      <xdr:rowOff>51435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269875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139065</xdr:rowOff>
    </xdr:from>
    <xdr:ext cx="762000" cy="25400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105,075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146685</xdr:rowOff>
    </xdr:from>
    <xdr:to>
      <xdr:col>26</xdr:col>
      <xdr:colOff>101600</xdr:colOff>
      <xdr:row>16</xdr:row>
      <xdr:rowOff>78105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272605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90170</xdr:rowOff>
    </xdr:from>
    <xdr:ext cx="735330" cy="25400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49809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161925</xdr:rowOff>
    </xdr:from>
    <xdr:to>
      <xdr:col>22</xdr:col>
      <xdr:colOff>165100</xdr:colOff>
      <xdr:row>16</xdr:row>
      <xdr:rowOff>93345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741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105410</xdr:rowOff>
    </xdr:from>
    <xdr:ext cx="762000" cy="25463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5133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26670</xdr:rowOff>
    </xdr:from>
    <xdr:to>
      <xdr:col>19</xdr:col>
      <xdr:colOff>38100</xdr:colOff>
      <xdr:row>16</xdr:row>
      <xdr:rowOff>126365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277368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139065</xdr:rowOff>
    </xdr:from>
    <xdr:ext cx="76200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124460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277177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137160</xdr:rowOff>
    </xdr:from>
    <xdr:ext cx="76073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5450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0210"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66995"/>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0730" cy="25527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36219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073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0358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073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70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073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382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073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0559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073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289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403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80645</xdr:rowOff>
    </xdr:from>
    <xdr:to>
      <xdr:col>29</xdr:col>
      <xdr:colOff>127000</xdr:colOff>
      <xdr:row>38</xdr:row>
      <xdr:rowOff>61595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5898515"/>
          <a:ext cx="0" cy="1524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34925</xdr:rowOff>
    </xdr:from>
    <xdr:ext cx="762000" cy="25654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395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61595</xdr:rowOff>
    </xdr:from>
    <xdr:to>
      <xdr:col>30</xdr:col>
      <xdr:colOff>25400</xdr:colOff>
      <xdr:row>38</xdr:row>
      <xdr:rowOff>61595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422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339090</xdr:rowOff>
    </xdr:from>
    <xdr:ext cx="76200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642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80645</xdr:rowOff>
    </xdr:from>
    <xdr:to>
      <xdr:col>30</xdr:col>
      <xdr:colOff>25400</xdr:colOff>
      <xdr:row>33</xdr:row>
      <xdr:rowOff>80645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5898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119380</xdr:rowOff>
    </xdr:from>
    <xdr:to>
      <xdr:col>29</xdr:col>
      <xdr:colOff>127000</xdr:colOff>
      <xdr:row>34</xdr:row>
      <xdr:rowOff>182880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6280150"/>
          <a:ext cx="59055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200660</xdr:rowOff>
    </xdr:from>
    <xdr:ext cx="762000" cy="25781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7043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171450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73227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182880</xdr:rowOff>
    </xdr:from>
    <xdr:to>
      <xdr:col>26</xdr:col>
      <xdr:colOff>50800</xdr:colOff>
      <xdr:row>35</xdr:row>
      <xdr:rowOff>22860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343650"/>
          <a:ext cx="622300" cy="182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264795</xdr:rowOff>
    </xdr:from>
    <xdr:to>
      <xdr:col>26</xdr:col>
      <xdr:colOff>101600</xdr:colOff>
      <xdr:row>36</xdr:row>
      <xdr:rowOff>23495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76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8255</xdr:rowOff>
    </xdr:from>
    <xdr:ext cx="735330"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8548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22860</xdr:rowOff>
    </xdr:from>
    <xdr:to>
      <xdr:col>22</xdr:col>
      <xdr:colOff>114300</xdr:colOff>
      <xdr:row>35</xdr:row>
      <xdr:rowOff>24130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6526530"/>
          <a:ext cx="6286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34925</xdr:rowOff>
    </xdr:from>
    <xdr:to>
      <xdr:col>22</xdr:col>
      <xdr:colOff>165100</xdr:colOff>
      <xdr:row>36</xdr:row>
      <xdr:rowOff>136525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88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967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314960</xdr:rowOff>
    </xdr:from>
    <xdr:to>
      <xdr:col>18</xdr:col>
      <xdr:colOff>171450</xdr:colOff>
      <xdr:row>35</xdr:row>
      <xdr:rowOff>24130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22550" y="6475730"/>
          <a:ext cx="6350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29845</xdr:rowOff>
    </xdr:from>
    <xdr:to>
      <xdr:col>19</xdr:col>
      <xdr:colOff>38100</xdr:colOff>
      <xdr:row>36</xdr:row>
      <xdr:rowOff>132080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87641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116205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962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43815</xdr:rowOff>
    </xdr:from>
    <xdr:to>
      <xdr:col>15</xdr:col>
      <xdr:colOff>101600</xdr:colOff>
      <xdr:row>36</xdr:row>
      <xdr:rowOff>145415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890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130175</xdr:rowOff>
    </xdr:from>
    <xdr:ext cx="76073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976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68580</xdr:rowOff>
    </xdr:from>
    <xdr:to>
      <xdr:col>29</xdr:col>
      <xdr:colOff>171450</xdr:colOff>
      <xdr:row>34</xdr:row>
      <xdr:rowOff>170815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622935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256540</xdr:rowOff>
    </xdr:from>
    <xdr:ext cx="76200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07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37,462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133350</xdr:rowOff>
    </xdr:from>
    <xdr:to>
      <xdr:col>26</xdr:col>
      <xdr:colOff>101600</xdr:colOff>
      <xdr:row>34</xdr:row>
      <xdr:rowOff>233680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2941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244475</xdr:rowOff>
    </xdr:from>
    <xdr:ext cx="73533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062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314960</xdr:rowOff>
    </xdr:from>
    <xdr:to>
      <xdr:col>22</xdr:col>
      <xdr:colOff>165100</xdr:colOff>
      <xdr:row>35</xdr:row>
      <xdr:rowOff>72390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4757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83185</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243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317500</xdr:rowOff>
    </xdr:from>
    <xdr:to>
      <xdr:col>19</xdr:col>
      <xdr:colOff>38100</xdr:colOff>
      <xdr:row>35</xdr:row>
      <xdr:rowOff>75565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47827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86360</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247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263525</xdr:rowOff>
    </xdr:from>
    <xdr:to>
      <xdr:col>15</xdr:col>
      <xdr:colOff>101600</xdr:colOff>
      <xdr:row>35</xdr:row>
      <xdr:rowOff>22860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424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33655</xdr:rowOff>
    </xdr:from>
    <xdr:ext cx="76073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194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861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7650"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20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209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20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209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209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160020</xdr:rowOff>
    </xdr:from>
    <xdr:to>
      <xdr:col>24</xdr:col>
      <xdr:colOff>62865</xdr:colOff>
      <xdr:row>37</xdr:row>
      <xdr:rowOff>125095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2539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128905</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35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125095</xdr:rowOff>
    </xdr:from>
    <xdr:to>
      <xdr:col>24</xdr:col>
      <xdr:colOff>152400</xdr:colOff>
      <xdr:row>37</xdr:row>
      <xdr:rowOff>125095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31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107315</xdr:rowOff>
    </xdr:from>
    <xdr:ext cx="598805" cy="2520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050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160020</xdr:rowOff>
    </xdr:from>
    <xdr:to>
      <xdr:col>24</xdr:col>
      <xdr:colOff>152400</xdr:colOff>
      <xdr:row>29</xdr:row>
      <xdr:rowOff>160020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25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110490</xdr:rowOff>
    </xdr:from>
    <xdr:to>
      <xdr:col>24</xdr:col>
      <xdr:colOff>63500</xdr:colOff>
      <xdr:row>33</xdr:row>
      <xdr:rowOff>139065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646420"/>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105410</xdr:rowOff>
    </xdr:from>
    <xdr:ext cx="534670" cy="25209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089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126365</xdr:rowOff>
    </xdr:from>
    <xdr:to>
      <xdr:col>24</xdr:col>
      <xdr:colOff>114300</xdr:colOff>
      <xdr:row>35</xdr:row>
      <xdr:rowOff>57785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829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171450</xdr:colOff>
      <xdr:row>33</xdr:row>
      <xdr:rowOff>120015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64642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140335</xdr:rowOff>
    </xdr:from>
    <xdr:to>
      <xdr:col>20</xdr:col>
      <xdr:colOff>38100</xdr:colOff>
      <xdr:row>35</xdr:row>
      <xdr:rowOff>72390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43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62865</xdr:rowOff>
    </xdr:from>
    <xdr:ext cx="533400"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9340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120015</xdr:rowOff>
    </xdr:from>
    <xdr:to>
      <xdr:col>15</xdr:col>
      <xdr:colOff>50800</xdr:colOff>
      <xdr:row>34</xdr:row>
      <xdr:rowOff>101600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55945"/>
          <a:ext cx="7937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28575</xdr:rowOff>
    </xdr:from>
    <xdr:to>
      <xdr:col>15</xdr:col>
      <xdr:colOff>101600</xdr:colOff>
      <xdr:row>35</xdr:row>
      <xdr:rowOff>128270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99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118745</xdr:rowOff>
    </xdr:from>
    <xdr:ext cx="533400"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59899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100965</xdr:rowOff>
    </xdr:from>
    <xdr:to>
      <xdr:col>10</xdr:col>
      <xdr:colOff>114300</xdr:colOff>
      <xdr:row>34</xdr:row>
      <xdr:rowOff>101600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580453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128905</xdr:rowOff>
    </xdr:from>
    <xdr:to>
      <xdr:col>10</xdr:col>
      <xdr:colOff>165100</xdr:colOff>
      <xdr:row>36</xdr:row>
      <xdr:rowOff>60960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00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52070</xdr:rowOff>
    </xdr:from>
    <xdr:ext cx="534670" cy="25209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60909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132080</xdr:rowOff>
    </xdr:from>
    <xdr:to>
      <xdr:col>6</xdr:col>
      <xdr:colOff>38100</xdr:colOff>
      <xdr:row>36</xdr:row>
      <xdr:rowOff>63500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03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55245</xdr:rowOff>
    </xdr:from>
    <xdr:ext cx="53340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609409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073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89535</xdr:rowOff>
    </xdr:from>
    <xdr:to>
      <xdr:col>24</xdr:col>
      <xdr:colOff>114300</xdr:colOff>
      <xdr:row>34</xdr:row>
      <xdr:rowOff>20955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625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111760</xdr:rowOff>
    </xdr:from>
    <xdr:ext cx="598805"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4800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60960</xdr:rowOff>
    </xdr:from>
    <xdr:to>
      <xdr:col>20</xdr:col>
      <xdr:colOff>38100</xdr:colOff>
      <xdr:row>33</xdr:row>
      <xdr:rowOff>160655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596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8255</xdr:rowOff>
    </xdr:from>
    <xdr:ext cx="597535"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680" y="537654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71120</xdr:rowOff>
    </xdr:from>
    <xdr:to>
      <xdr:col>15</xdr:col>
      <xdr:colOff>101600</xdr:colOff>
      <xdr:row>34</xdr:row>
      <xdr:rowOff>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607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18415</xdr:rowOff>
    </xdr:from>
    <xdr:ext cx="597535"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0930" y="538670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52070</xdr:rowOff>
    </xdr:from>
    <xdr:to>
      <xdr:col>10</xdr:col>
      <xdr:colOff>165100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75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0</xdr:rowOff>
    </xdr:from>
    <xdr:ext cx="53467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55359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51435</xdr:rowOff>
    </xdr:from>
    <xdr:to>
      <xdr:col>6</xdr:col>
      <xdr:colOff>38100</xdr:colOff>
      <xdr:row>34</xdr:row>
      <xdr:rowOff>151130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755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167005</xdr:rowOff>
    </xdr:from>
    <xdr:ext cx="533400" cy="2527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553529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861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5209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10171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520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8526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520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5326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209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81915</xdr:rowOff>
    </xdr:from>
    <xdr:to>
      <xdr:col>24</xdr:col>
      <xdr:colOff>62865</xdr:colOff>
      <xdr:row>58</xdr:row>
      <xdr:rowOff>53975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67725"/>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57785</xdr:rowOff>
    </xdr:from>
    <xdr:ext cx="534670" cy="25336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784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53975</xdr:rowOff>
    </xdr:from>
    <xdr:to>
      <xdr:col>24</xdr:col>
      <xdr:colOff>152400</xdr:colOff>
      <xdr:row>58</xdr:row>
      <xdr:rowOff>53975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78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29845</xdr:rowOff>
    </xdr:from>
    <xdr:ext cx="598805" cy="25209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2480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81915</xdr:rowOff>
    </xdr:from>
    <xdr:to>
      <xdr:col>24</xdr:col>
      <xdr:colOff>152400</xdr:colOff>
      <xdr:row>50</xdr:row>
      <xdr:rowOff>81915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67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162560</xdr:rowOff>
    </xdr:from>
    <xdr:to>
      <xdr:col>24</xdr:col>
      <xdr:colOff>63500</xdr:colOff>
      <xdr:row>55</xdr:row>
      <xdr:rowOff>73660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051290"/>
          <a:ext cx="7493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534670" cy="25336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2062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3175</xdr:rowOff>
    </xdr:from>
    <xdr:to>
      <xdr:col>24</xdr:col>
      <xdr:colOff>114300</xdr:colOff>
      <xdr:row>55</xdr:row>
      <xdr:rowOff>102870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227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33020</xdr:rowOff>
    </xdr:from>
    <xdr:to>
      <xdr:col>19</xdr:col>
      <xdr:colOff>171450</xdr:colOff>
      <xdr:row>55</xdr:row>
      <xdr:rowOff>73660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622550" y="92570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58420</xdr:rowOff>
    </xdr:from>
    <xdr:to>
      <xdr:col>20</xdr:col>
      <xdr:colOff>38100</xdr:colOff>
      <xdr:row>55</xdr:row>
      <xdr:rowOff>157480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282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149225</xdr:rowOff>
    </xdr:from>
    <xdr:ext cx="533400" cy="25336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3732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33020</xdr:rowOff>
    </xdr:from>
    <xdr:to>
      <xdr:col>15</xdr:col>
      <xdr:colOff>50800</xdr:colOff>
      <xdr:row>55</xdr:row>
      <xdr:rowOff>125730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25703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48895</xdr:rowOff>
    </xdr:from>
    <xdr:to>
      <xdr:col>15</xdr:col>
      <xdr:colOff>101600</xdr:colOff>
      <xdr:row>56</xdr:row>
      <xdr:rowOff>147955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139065</xdr:rowOff>
    </xdr:from>
    <xdr:ext cx="533400"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5307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125730</xdr:rowOff>
    </xdr:from>
    <xdr:to>
      <xdr:col>10</xdr:col>
      <xdr:colOff>114300</xdr:colOff>
      <xdr:row>55</xdr:row>
      <xdr:rowOff>157480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34974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95250</xdr:rowOff>
    </xdr:from>
    <xdr:to>
      <xdr:col>10</xdr:col>
      <xdr:colOff>165100</xdr:colOff>
      <xdr:row>57</xdr:row>
      <xdr:rowOff>26670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486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17780</xdr:rowOff>
    </xdr:from>
    <xdr:ext cx="534670" cy="25273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5770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167640</xdr:rowOff>
    </xdr:from>
    <xdr:to>
      <xdr:col>6</xdr:col>
      <xdr:colOff>38100</xdr:colOff>
      <xdr:row>57</xdr:row>
      <xdr:rowOff>99060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559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90805</xdr:rowOff>
    </xdr:from>
    <xdr:ext cx="533400" cy="2520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965009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073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113030</xdr:rowOff>
    </xdr:from>
    <xdr:to>
      <xdr:col>24</xdr:col>
      <xdr:colOff>114300</xdr:colOff>
      <xdr:row>54</xdr:row>
      <xdr:rowOff>44450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00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135255</xdr:rowOff>
    </xdr:from>
    <xdr:ext cx="534670" cy="2533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856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24130</xdr:rowOff>
    </xdr:from>
    <xdr:to>
      <xdr:col>20</xdr:col>
      <xdr:colOff>38100</xdr:colOff>
      <xdr:row>55</xdr:row>
      <xdr:rowOff>123825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2481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140335</xdr:rowOff>
    </xdr:from>
    <xdr:ext cx="533400" cy="25209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90290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151130</xdr:rowOff>
    </xdr:from>
    <xdr:to>
      <xdr:col>15</xdr:col>
      <xdr:colOff>101600</xdr:colOff>
      <xdr:row>55</xdr:row>
      <xdr:rowOff>82550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20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98425</xdr:rowOff>
    </xdr:from>
    <xdr:ext cx="533400"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89871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75565</xdr:rowOff>
    </xdr:from>
    <xdr:to>
      <xdr:col>10</xdr:col>
      <xdr:colOff>165100</xdr:colOff>
      <xdr:row>56</xdr:row>
      <xdr:rowOff>6985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29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23495</xdr:rowOff>
    </xdr:from>
    <xdr:ext cx="534670" cy="25336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0798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107950</xdr:rowOff>
    </xdr:from>
    <xdr:to>
      <xdr:col>6</xdr:col>
      <xdr:colOff>38100</xdr:colOff>
      <xdr:row>56</xdr:row>
      <xdr:rowOff>39370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331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55880</xdr:rowOff>
    </xdr:from>
    <xdr:ext cx="533400" cy="2533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91122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8615"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7650" cy="25209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30771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5209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6301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5209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1831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5209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7360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209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289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13970</xdr:rowOff>
    </xdr:from>
    <xdr:to>
      <xdr:col>24</xdr:col>
      <xdr:colOff>62865</xdr:colOff>
      <xdr:row>78</xdr:row>
      <xdr:rowOff>86360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75258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90170</xdr:rowOff>
    </xdr:from>
    <xdr:ext cx="469900" cy="25209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1699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86360</xdr:rowOff>
    </xdr:from>
    <xdr:to>
      <xdr:col>24</xdr:col>
      <xdr:colOff>152400</xdr:colOff>
      <xdr:row>78</xdr:row>
      <xdr:rowOff>86360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16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128905</xdr:rowOff>
    </xdr:from>
    <xdr:ext cx="534670" cy="25336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532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13970</xdr:rowOff>
    </xdr:from>
    <xdr:to>
      <xdr:col>24</xdr:col>
      <xdr:colOff>152400</xdr:colOff>
      <xdr:row>70</xdr:row>
      <xdr:rowOff>13970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75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71</xdr:row>
      <xdr:rowOff>136525</xdr:rowOff>
    </xdr:from>
    <xdr:to>
      <xdr:col>24</xdr:col>
      <xdr:colOff>63500</xdr:colOff>
      <xdr:row>73</xdr:row>
      <xdr:rowOff>24765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429000" y="12042775"/>
          <a:ext cx="7493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167005</xdr:rowOff>
    </xdr:from>
    <xdr:ext cx="469900" cy="25273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74381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20320</xdr:rowOff>
    </xdr:from>
    <xdr:to>
      <xdr:col>24</xdr:col>
      <xdr:colOff>114300</xdr:colOff>
      <xdr:row>76</xdr:row>
      <xdr:rowOff>119380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764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136525</xdr:rowOff>
    </xdr:from>
    <xdr:to>
      <xdr:col>19</xdr:col>
      <xdr:colOff>171450</xdr:colOff>
      <xdr:row>73</xdr:row>
      <xdr:rowOff>53340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042775"/>
          <a:ext cx="80645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xdr:rowOff>
    </xdr:from>
    <xdr:to>
      <xdr:col>20</xdr:col>
      <xdr:colOff>38100</xdr:colOff>
      <xdr:row>76</xdr:row>
      <xdr:rowOff>108585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75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99695</xdr:rowOff>
    </xdr:from>
    <xdr:ext cx="469900" cy="25273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2844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53340</xdr:rowOff>
    </xdr:from>
    <xdr:to>
      <xdr:col>15</xdr:col>
      <xdr:colOff>50800</xdr:colOff>
      <xdr:row>75</xdr:row>
      <xdr:rowOff>134620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294870"/>
          <a:ext cx="79375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165100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81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156210</xdr:rowOff>
    </xdr:from>
    <xdr:ext cx="469900" cy="25336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2900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74</xdr:row>
      <xdr:rowOff>70485</xdr:rowOff>
    </xdr:from>
    <xdr:to>
      <xdr:col>10</xdr:col>
      <xdr:colOff>114300</xdr:colOff>
      <xdr:row>75</xdr:row>
      <xdr:rowOff>134620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28700" y="12479655"/>
          <a:ext cx="8001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153670</xdr:rowOff>
    </xdr:from>
    <xdr:to>
      <xdr:col>10</xdr:col>
      <xdr:colOff>165100</xdr:colOff>
      <xdr:row>77</xdr:row>
      <xdr:rowOff>85725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89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76835</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2988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109855</xdr:rowOff>
    </xdr:from>
    <xdr:to>
      <xdr:col>6</xdr:col>
      <xdr:colOff>38100</xdr:colOff>
      <xdr:row>77</xdr:row>
      <xdr:rowOff>41275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854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33020</xdr:rowOff>
    </xdr:from>
    <xdr:ext cx="469900"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2945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73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142875</xdr:rowOff>
    </xdr:from>
    <xdr:to>
      <xdr:col>24</xdr:col>
      <xdr:colOff>114300</xdr:colOff>
      <xdr:row>73</xdr:row>
      <xdr:rowOff>74295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216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165100</xdr:rowOff>
    </xdr:from>
    <xdr:ext cx="534670" cy="25209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0713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86995</xdr:rowOff>
    </xdr:from>
    <xdr:to>
      <xdr:col>20</xdr:col>
      <xdr:colOff>38100</xdr:colOff>
      <xdr:row>72</xdr:row>
      <xdr:rowOff>18415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19932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34925</xdr:rowOff>
    </xdr:from>
    <xdr:ext cx="533400" cy="2520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87065" y="1177353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3810</xdr:rowOff>
    </xdr:from>
    <xdr:to>
      <xdr:col>15</xdr:col>
      <xdr:colOff>101600</xdr:colOff>
      <xdr:row>73</xdr:row>
      <xdr:rowOff>103505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245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118745</xdr:rowOff>
    </xdr:from>
    <xdr:ext cx="5334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93315" y="1202499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85090</xdr:rowOff>
    </xdr:from>
    <xdr:to>
      <xdr:col>10</xdr:col>
      <xdr:colOff>165100</xdr:colOff>
      <xdr:row>76</xdr:row>
      <xdr:rowOff>17145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33020</xdr:rowOff>
    </xdr:from>
    <xdr:ext cx="534670"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80515" y="12442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20320</xdr:rowOff>
    </xdr:from>
    <xdr:to>
      <xdr:col>6</xdr:col>
      <xdr:colOff>38100</xdr:colOff>
      <xdr:row>74</xdr:row>
      <xdr:rowOff>119380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429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72</xdr:row>
      <xdr:rowOff>135890</xdr:rowOff>
    </xdr:from>
    <xdr:ext cx="533400" cy="25336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86765" y="122097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09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130175</xdr:rowOff>
    </xdr:from>
    <xdr:to>
      <xdr:col>24</xdr:col>
      <xdr:colOff>62865</xdr:colOff>
      <xdr:row>99</xdr:row>
      <xdr:rowOff>45720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2215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49530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45720</xdr:rowOff>
    </xdr:from>
    <xdr:to>
      <xdr:col>24</xdr:col>
      <xdr:colOff>152400</xdr:colOff>
      <xdr:row>99</xdr:row>
      <xdr:rowOff>45720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676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78105</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5001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130175</xdr:rowOff>
    </xdr:from>
    <xdr:to>
      <xdr:col>24</xdr:col>
      <xdr:colOff>152400</xdr:colOff>
      <xdr:row>90</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221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143510</xdr:rowOff>
    </xdr:from>
    <xdr:to>
      <xdr:col>24</xdr:col>
      <xdr:colOff>63500</xdr:colOff>
      <xdr:row>96</xdr:row>
      <xdr:rowOff>8890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429000" y="15916910"/>
          <a:ext cx="7493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610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8255</xdr:rowOff>
    </xdr:from>
    <xdr:to>
      <xdr:col>24</xdr:col>
      <xdr:colOff>114300</xdr:colOff>
      <xdr:row>96</xdr:row>
      <xdr:rowOff>109855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612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143510</xdr:rowOff>
    </xdr:from>
    <xdr:to>
      <xdr:col>19</xdr:col>
      <xdr:colOff>171450</xdr:colOff>
      <xdr:row>96</xdr:row>
      <xdr:rowOff>117475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916910"/>
          <a:ext cx="80645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39370</xdr:rowOff>
    </xdr:from>
    <xdr:to>
      <xdr:col>20</xdr:col>
      <xdr:colOff>38100</xdr:colOff>
      <xdr:row>95</xdr:row>
      <xdr:rowOff>140970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598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132080</xdr:rowOff>
    </xdr:from>
    <xdr:ext cx="597535" cy="25781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680" y="160769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116840</xdr:rowOff>
    </xdr:from>
    <xdr:to>
      <xdr:col>15</xdr:col>
      <xdr:colOff>50800</xdr:colOff>
      <xdr:row>96</xdr:row>
      <xdr:rowOff>117475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828800" y="1623314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8890</xdr:rowOff>
    </xdr:from>
    <xdr:ext cx="597535" cy="25781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0930" y="16296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116840</xdr:rowOff>
    </xdr:from>
    <xdr:to>
      <xdr:col>10</xdr:col>
      <xdr:colOff>114300</xdr:colOff>
      <xdr:row>96</xdr:row>
      <xdr:rowOff>156845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623314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40640</xdr:rowOff>
    </xdr:from>
    <xdr:ext cx="597535"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8130" y="16328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279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84455</xdr:rowOff>
    </xdr:from>
    <xdr:ext cx="5334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92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92710</xdr:rowOff>
    </xdr:from>
    <xdr:to>
      <xdr:col>20</xdr:col>
      <xdr:colOff>38100</xdr:colOff>
      <xdr:row>95</xdr:row>
      <xdr:rowOff>22860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866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39370</xdr:rowOff>
    </xdr:from>
    <xdr:ext cx="5975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680" y="15641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66675</xdr:rowOff>
    </xdr:from>
    <xdr:to>
      <xdr:col>15</xdr:col>
      <xdr:colOff>101600</xdr:colOff>
      <xdr:row>96</xdr:row>
      <xdr:rowOff>168275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13335</xdr:rowOff>
    </xdr:from>
    <xdr:ext cx="5975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0930" y="15958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66040</xdr:rowOff>
    </xdr:from>
    <xdr:to>
      <xdr:col>10</xdr:col>
      <xdr:colOff>165100</xdr:colOff>
      <xdr:row>96</xdr:row>
      <xdr:rowOff>167640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12700</xdr:rowOff>
    </xdr:from>
    <xdr:ext cx="5975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130" y="15957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106045</xdr:rowOff>
    </xdr:from>
    <xdr:to>
      <xdr:col>6</xdr:col>
      <xdr:colOff>38100</xdr:colOff>
      <xdr:row>97</xdr:row>
      <xdr:rowOff>36195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22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52705</xdr:rowOff>
    </xdr:from>
    <xdr:ext cx="597535" cy="25781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380" y="159975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8615"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7650" cy="2520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8186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96520</xdr:rowOff>
    </xdr:from>
    <xdr:to>
      <xdr:col>59</xdr:col>
      <xdr:colOff>50800</xdr:colOff>
      <xdr:row>39</xdr:row>
      <xdr:rowOff>96520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125730</xdr:rowOff>
    </xdr:from>
    <xdr:ext cx="530225" cy="2520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1955" y="649986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30225" cy="25209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1955" y="61798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30225"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81955" y="58604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209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782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125730</xdr:rowOff>
    </xdr:from>
    <xdr:to>
      <xdr:col>54</xdr:col>
      <xdr:colOff>171450</xdr:colOff>
      <xdr:row>39</xdr:row>
      <xdr:rowOff>71120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429750" y="515874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74295</xdr:rowOff>
    </xdr:from>
    <xdr:ext cx="533400" cy="25273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480550" y="66160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71120</xdr:rowOff>
    </xdr:from>
    <xdr:to>
      <xdr:col>55</xdr:col>
      <xdr:colOff>88900</xdr:colOff>
      <xdr:row>39</xdr:row>
      <xdr:rowOff>71120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661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73025</xdr:rowOff>
    </xdr:from>
    <xdr:ext cx="597535" cy="25336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480550" y="49383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125730</xdr:rowOff>
    </xdr:from>
    <xdr:to>
      <xdr:col>55</xdr:col>
      <xdr:colOff>88900</xdr:colOff>
      <xdr:row>30</xdr:row>
      <xdr:rowOff>125730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5158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43815</xdr:rowOff>
    </xdr:from>
    <xdr:to>
      <xdr:col>55</xdr:col>
      <xdr:colOff>0</xdr:colOff>
      <xdr:row>36</xdr:row>
      <xdr:rowOff>106045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686800" y="6082665"/>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155575</xdr:rowOff>
    </xdr:from>
    <xdr:ext cx="533400" cy="25273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480550" y="6026785"/>
          <a:ext cx="5334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8255</xdr:rowOff>
    </xdr:from>
    <xdr:to>
      <xdr:col>55</xdr:col>
      <xdr:colOff>50800</xdr:colOff>
      <xdr:row>36</xdr:row>
      <xdr:rowOff>107950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398000" y="6047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30</xdr:row>
      <xdr:rowOff>8255</xdr:rowOff>
    </xdr:from>
    <xdr:to>
      <xdr:col>50</xdr:col>
      <xdr:colOff>114300</xdr:colOff>
      <xdr:row>36</xdr:row>
      <xdr:rowOff>106045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86700" y="5041265"/>
          <a:ext cx="8001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41275</xdr:rowOff>
    </xdr:from>
    <xdr:to>
      <xdr:col>50</xdr:col>
      <xdr:colOff>165100</xdr:colOff>
      <xdr:row>36</xdr:row>
      <xdr:rowOff>140970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36000" y="6080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156845</xdr:rowOff>
    </xdr:from>
    <xdr:ext cx="534670" cy="25336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38515" y="58604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8255</xdr:rowOff>
    </xdr:from>
    <xdr:to>
      <xdr:col>45</xdr:col>
      <xdr:colOff>171450</xdr:colOff>
      <xdr:row>38</xdr:row>
      <xdr:rowOff>85725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080250" y="5041265"/>
          <a:ext cx="806450" cy="141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17145</xdr:rowOff>
    </xdr:from>
    <xdr:to>
      <xdr:col>46</xdr:col>
      <xdr:colOff>38100</xdr:colOff>
      <xdr:row>30</xdr:row>
      <xdr:rowOff>116205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42250" y="5050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107315</xdr:rowOff>
    </xdr:from>
    <xdr:ext cx="597535" cy="2520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12380" y="51403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56515</xdr:rowOff>
    </xdr:from>
    <xdr:to>
      <xdr:col>41</xdr:col>
      <xdr:colOff>50800</xdr:colOff>
      <xdr:row>38</xdr:row>
      <xdr:rowOff>85725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286500" y="643064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120015</xdr:rowOff>
    </xdr:from>
    <xdr:to>
      <xdr:col>41</xdr:col>
      <xdr:colOff>101600</xdr:colOff>
      <xdr:row>38</xdr:row>
      <xdr:rowOff>52070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029450" y="6326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68580</xdr:rowOff>
    </xdr:from>
    <xdr:ext cx="533400" cy="2520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851015" y="61074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92710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235700" y="6367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108585</xdr:rowOff>
    </xdr:from>
    <xdr:ext cx="534670" cy="2520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038215" y="61474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0730" cy="2533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908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162560</xdr:rowOff>
    </xdr:from>
    <xdr:to>
      <xdr:col>55</xdr:col>
      <xdr:colOff>50800</xdr:colOff>
      <xdr:row>36</xdr:row>
      <xdr:rowOff>93980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398000" y="6033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17145</xdr:rowOff>
    </xdr:from>
    <xdr:ext cx="533400" cy="25336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480550" y="58883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55880</xdr:rowOff>
    </xdr:from>
    <xdr:to>
      <xdr:col>50</xdr:col>
      <xdr:colOff>165100</xdr:colOff>
      <xdr:row>36</xdr:row>
      <xdr:rowOff>154940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36000" y="6094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146685</xdr:rowOff>
    </xdr:from>
    <xdr:ext cx="534670" cy="25209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38515" y="61855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127000</xdr:rowOff>
    </xdr:from>
    <xdr:to>
      <xdr:col>46</xdr:col>
      <xdr:colOff>38100</xdr:colOff>
      <xdr:row>30</xdr:row>
      <xdr:rowOff>58420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42250" y="4992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74295</xdr:rowOff>
    </xdr:from>
    <xdr:ext cx="597535" cy="25273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12380" y="477202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36195</xdr:rowOff>
    </xdr:from>
    <xdr:to>
      <xdr:col>41</xdr:col>
      <xdr:colOff>101600</xdr:colOff>
      <xdr:row>38</xdr:row>
      <xdr:rowOff>135255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029450" y="6410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127000</xdr:rowOff>
    </xdr:from>
    <xdr:ext cx="533400" cy="25209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851015" y="65011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6350</xdr:rowOff>
    </xdr:from>
    <xdr:to>
      <xdr:col>36</xdr:col>
      <xdr:colOff>165100</xdr:colOff>
      <xdr:row>38</xdr:row>
      <xdr:rowOff>106680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235700"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97155</xdr:rowOff>
    </xdr:from>
    <xdr:ext cx="534670" cy="25336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38215" y="64712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8615" cy="2203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20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109220</xdr:rowOff>
    </xdr:from>
    <xdr:ext cx="247650" cy="2520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26430" y="101714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43180</xdr:rowOff>
    </xdr:from>
    <xdr:to>
      <xdr:col>59</xdr:col>
      <xdr:colOff>50800</xdr:colOff>
      <xdr:row>59</xdr:row>
      <xdr:rowOff>43180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72390</xdr:rowOff>
    </xdr:from>
    <xdr:ext cx="530225" cy="25209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97993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30225" cy="25209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81955" y="942657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225" cy="25209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81955" y="90538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209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7820" y="86817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209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417820" y="83089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209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417820" y="7936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101600</xdr:rowOff>
    </xdr:from>
    <xdr:to>
      <xdr:col>54</xdr:col>
      <xdr:colOff>171450</xdr:colOff>
      <xdr:row>59</xdr:row>
      <xdr:rowOff>93345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429750" y="848741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96520</xdr:rowOff>
    </xdr:from>
    <xdr:ext cx="533400" cy="25336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9480550" y="99910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93345</xdr:rowOff>
    </xdr:from>
    <xdr:to>
      <xdr:col>55</xdr:col>
      <xdr:colOff>88900</xdr:colOff>
      <xdr:row>59</xdr:row>
      <xdr:rowOff>93345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359900" y="9987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50165</xdr:rowOff>
    </xdr:from>
    <xdr:ext cx="597535" cy="25209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9480550" y="826833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101600</xdr:rowOff>
    </xdr:from>
    <xdr:to>
      <xdr:col>55</xdr:col>
      <xdr:colOff>88900</xdr:colOff>
      <xdr:row>50</xdr:row>
      <xdr:rowOff>101600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359900" y="8487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154305</xdr:rowOff>
    </xdr:from>
    <xdr:to>
      <xdr:col>55</xdr:col>
      <xdr:colOff>0</xdr:colOff>
      <xdr:row>54</xdr:row>
      <xdr:rowOff>87630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686800" y="9043035"/>
          <a:ext cx="742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33400" cy="25209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9480550" y="9348470"/>
          <a:ext cx="5334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145415</xdr:rowOff>
    </xdr:from>
    <xdr:to>
      <xdr:col>55</xdr:col>
      <xdr:colOff>50800</xdr:colOff>
      <xdr:row>56</xdr:row>
      <xdr:rowOff>76835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398000" y="9369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54</xdr:row>
      <xdr:rowOff>55245</xdr:rowOff>
    </xdr:from>
    <xdr:to>
      <xdr:col>50</xdr:col>
      <xdr:colOff>114300</xdr:colOff>
      <xdr:row>54</xdr:row>
      <xdr:rowOff>87630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86700" y="911161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144780</xdr:rowOff>
    </xdr:from>
    <xdr:to>
      <xdr:col>50</xdr:col>
      <xdr:colOff>165100</xdr:colOff>
      <xdr:row>56</xdr:row>
      <xdr:rowOff>76200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36000" y="9368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67945</xdr:rowOff>
    </xdr:from>
    <xdr:ext cx="534670" cy="2520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38515" y="94595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55245</xdr:rowOff>
    </xdr:from>
    <xdr:to>
      <xdr:col>45</xdr:col>
      <xdr:colOff>171450</xdr:colOff>
      <xdr:row>55</xdr:row>
      <xdr:rowOff>34925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080250" y="9111615"/>
          <a:ext cx="8064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163195</xdr:rowOff>
    </xdr:from>
    <xdr:to>
      <xdr:col>46</xdr:col>
      <xdr:colOff>38100</xdr:colOff>
      <xdr:row>56</xdr:row>
      <xdr:rowOff>95250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42250" y="93872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86360</xdr:rowOff>
    </xdr:from>
    <xdr:ext cx="533400" cy="2520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44765" y="947801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72390</xdr:rowOff>
    </xdr:from>
    <xdr:to>
      <xdr:col>41</xdr:col>
      <xdr:colOff>50800</xdr:colOff>
      <xdr:row>55</xdr:row>
      <xdr:rowOff>34925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286500" y="9128760"/>
          <a:ext cx="7937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165735</xdr:rowOff>
    </xdr:from>
    <xdr:to>
      <xdr:col>41</xdr:col>
      <xdr:colOff>101600</xdr:colOff>
      <xdr:row>56</xdr:row>
      <xdr:rowOff>97155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029450" y="9389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88900</xdr:rowOff>
    </xdr:from>
    <xdr:ext cx="533400" cy="25146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851015" y="948055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10160</xdr:rowOff>
    </xdr:from>
    <xdr:to>
      <xdr:col>36</xdr:col>
      <xdr:colOff>165100</xdr:colOff>
      <xdr:row>56</xdr:row>
      <xdr:rowOff>109220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235700" y="940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100330</xdr:rowOff>
    </xdr:from>
    <xdr:ext cx="53467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038215" y="9491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0730"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908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105410</xdr:rowOff>
    </xdr:from>
    <xdr:to>
      <xdr:col>55</xdr:col>
      <xdr:colOff>50800</xdr:colOff>
      <xdr:row>54</xdr:row>
      <xdr:rowOff>36830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398000" y="8994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127635</xdr:rowOff>
    </xdr:from>
    <xdr:ext cx="597535" cy="25209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9480550" y="884872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38100</xdr:rowOff>
    </xdr:from>
    <xdr:to>
      <xdr:col>50</xdr:col>
      <xdr:colOff>165100</xdr:colOff>
      <xdr:row>54</xdr:row>
      <xdr:rowOff>137160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36000" y="9094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153035</xdr:rowOff>
    </xdr:from>
    <xdr:ext cx="534670"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38515" y="8874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5715</xdr:rowOff>
    </xdr:from>
    <xdr:to>
      <xdr:col>46</xdr:col>
      <xdr:colOff>38100</xdr:colOff>
      <xdr:row>54</xdr:row>
      <xdr:rowOff>105410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42250" y="9062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120650</xdr:rowOff>
    </xdr:from>
    <xdr:ext cx="533400" cy="25336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44765" y="884174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152400</xdr:rowOff>
    </xdr:from>
    <xdr:to>
      <xdr:col>41</xdr:col>
      <xdr:colOff>101600</xdr:colOff>
      <xdr:row>55</xdr:row>
      <xdr:rowOff>84455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029450" y="9208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100330</xdr:rowOff>
    </xdr:from>
    <xdr:ext cx="533400" cy="25336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851015" y="898906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22225</xdr:rowOff>
    </xdr:from>
    <xdr:to>
      <xdr:col>36</xdr:col>
      <xdr:colOff>165100</xdr:colOff>
      <xdr:row>54</xdr:row>
      <xdr:rowOff>121920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235700" y="9078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137795</xdr:rowOff>
    </xdr:from>
    <xdr:ext cx="534670" cy="25336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38215" y="8858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8615" cy="2203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20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7650" cy="25209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72643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30225" cy="25209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277937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225" cy="25209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1955" y="124066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30225" cy="25209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81955" y="1203452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209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417820" y="116617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209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41782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120650</xdr:rowOff>
    </xdr:from>
    <xdr:to>
      <xdr:col>54</xdr:col>
      <xdr:colOff>171450</xdr:colOff>
      <xdr:row>79</xdr:row>
      <xdr:rowOff>40640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429750" y="118592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7190" cy="25336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9480550" y="1329182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359900" y="1328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7535" cy="25209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9480550" y="116401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120650</xdr:rowOff>
    </xdr:from>
    <xdr:to>
      <xdr:col>55</xdr:col>
      <xdr:colOff>88900</xdr:colOff>
      <xdr:row>70</xdr:row>
      <xdr:rowOff>120650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359900" y="1185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79</xdr:row>
      <xdr:rowOff>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686800" y="13132435"/>
          <a:ext cx="7429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3400" cy="25146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9480550" y="12889230"/>
          <a:ext cx="5334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122555</xdr:rowOff>
    </xdr:from>
    <xdr:to>
      <xdr:col>55</xdr:col>
      <xdr:colOff>50800</xdr:colOff>
      <xdr:row>78</xdr:row>
      <xdr:rowOff>53975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98000" y="13034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150495</xdr:rowOff>
    </xdr:from>
    <xdr:to>
      <xdr:col>50</xdr:col>
      <xdr:colOff>114300</xdr:colOff>
      <xdr:row>79</xdr:row>
      <xdr:rowOff>8890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86700" y="13062585"/>
          <a:ext cx="8001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54610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36000" y="13035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71120</xdr:rowOff>
    </xdr:from>
    <xdr:ext cx="534670" cy="25209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38515" y="128155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84455</xdr:rowOff>
    </xdr:from>
    <xdr:to>
      <xdr:col>45</xdr:col>
      <xdr:colOff>171450</xdr:colOff>
      <xdr:row>77</xdr:row>
      <xdr:rowOff>150495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080250" y="12996545"/>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105410</xdr:rowOff>
    </xdr:from>
    <xdr:to>
      <xdr:col>46</xdr:col>
      <xdr:colOff>38100</xdr:colOff>
      <xdr:row>78</xdr:row>
      <xdr:rowOff>36830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42250" y="13017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28575</xdr:rowOff>
    </xdr:from>
    <xdr:ext cx="533400" cy="2520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44765" y="1310830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17780</xdr:rowOff>
    </xdr:from>
    <xdr:to>
      <xdr:col>41</xdr:col>
      <xdr:colOff>50800</xdr:colOff>
      <xdr:row>77</xdr:row>
      <xdr:rowOff>84455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286500" y="12594590"/>
          <a:ext cx="79375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118745</xdr:rowOff>
    </xdr:from>
    <xdr:to>
      <xdr:col>41</xdr:col>
      <xdr:colOff>101600</xdr:colOff>
      <xdr:row>78</xdr:row>
      <xdr:rowOff>50800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029450" y="13030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41910</xdr:rowOff>
    </xdr:from>
    <xdr:ext cx="5334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851015" y="1312164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74295</xdr:rowOff>
    </xdr:from>
    <xdr:to>
      <xdr:col>36</xdr:col>
      <xdr:colOff>165100</xdr:colOff>
      <xdr:row>78</xdr:row>
      <xdr:rowOff>5715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23570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165100</xdr:rowOff>
    </xdr:from>
    <xdr:ext cx="534670" cy="2520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038215" y="13077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73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xdr:rowOff>
    </xdr:from>
    <xdr:to>
      <xdr:col>55</xdr:col>
      <xdr:colOff>50800</xdr:colOff>
      <xdr:row>78</xdr:row>
      <xdr:rowOff>102870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98000" y="13082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149860</xdr:rowOff>
    </xdr:from>
    <xdr:ext cx="533400" cy="25336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9480550" y="130619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127635</xdr:rowOff>
    </xdr:from>
    <xdr:to>
      <xdr:col>50</xdr:col>
      <xdr:colOff>165100</xdr:colOff>
      <xdr:row>79</xdr:row>
      <xdr:rowOff>59055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36000" y="13207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50800</xdr:rowOff>
    </xdr:from>
    <xdr:ext cx="469900" cy="25209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70900" y="13298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100330</xdr:rowOff>
    </xdr:from>
    <xdr:to>
      <xdr:col>46</xdr:col>
      <xdr:colOff>38100</xdr:colOff>
      <xdr:row>78</xdr:row>
      <xdr:rowOff>32385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42250" y="130124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48895</xdr:rowOff>
    </xdr:from>
    <xdr:ext cx="533400" cy="25209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44765" y="127933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34290</xdr:rowOff>
    </xdr:from>
    <xdr:to>
      <xdr:col>41</xdr:col>
      <xdr:colOff>101600</xdr:colOff>
      <xdr:row>77</xdr:row>
      <xdr:rowOff>133350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029450" y="12946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149860</xdr:rowOff>
    </xdr:from>
    <xdr:ext cx="533400" cy="25336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51015" y="1272667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135890</xdr:rowOff>
    </xdr:from>
    <xdr:to>
      <xdr:col>36</xdr:col>
      <xdr:colOff>165100</xdr:colOff>
      <xdr:row>75</xdr:row>
      <xdr:rowOff>67945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235700" y="12545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84455</xdr:rowOff>
    </xdr:from>
    <xdr:ext cx="534670" cy="25209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38215" y="123259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2203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72643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781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781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8195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22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8195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09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21590</xdr:rowOff>
    </xdr:from>
    <xdr:to>
      <xdr:col>54</xdr:col>
      <xdr:colOff>171450</xdr:colOff>
      <xdr:row>98</xdr:row>
      <xdr:rowOff>50165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429750" y="152806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53975</xdr:rowOff>
    </xdr:from>
    <xdr:ext cx="533400" cy="257810"/>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9480550" y="16513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50165</xdr:rowOff>
    </xdr:from>
    <xdr:to>
      <xdr:col>55</xdr:col>
      <xdr:colOff>88900</xdr:colOff>
      <xdr:row>98</xdr:row>
      <xdr:rowOff>50165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359900" y="16509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136525</xdr:rowOff>
    </xdr:from>
    <xdr:ext cx="533400" cy="25463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9480550" y="1506029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21590</xdr:rowOff>
    </xdr:from>
    <xdr:to>
      <xdr:col>55</xdr:col>
      <xdr:colOff>88900</xdr:colOff>
      <xdr:row>91</xdr:row>
      <xdr:rowOff>21590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359900" y="15280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144145</xdr:rowOff>
    </xdr:from>
    <xdr:to>
      <xdr:col>55</xdr:col>
      <xdr:colOff>0</xdr:colOff>
      <xdr:row>92</xdr:row>
      <xdr:rowOff>18415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686800" y="15403195"/>
          <a:ext cx="742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33655</xdr:rowOff>
    </xdr:from>
    <xdr:ext cx="533400" cy="2584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9480550" y="1597850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55245</xdr:rowOff>
    </xdr:from>
    <xdr:to>
      <xdr:col>55</xdr:col>
      <xdr:colOff>50800</xdr:colOff>
      <xdr:row>95</xdr:row>
      <xdr:rowOff>156845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398000" y="16000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91</xdr:row>
      <xdr:rowOff>144145</xdr:rowOff>
    </xdr:from>
    <xdr:to>
      <xdr:col>50</xdr:col>
      <xdr:colOff>114300</xdr:colOff>
      <xdr:row>93</xdr:row>
      <xdr:rowOff>46355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86700" y="15403195"/>
          <a:ext cx="8001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34925</xdr:rowOff>
    </xdr:from>
    <xdr:to>
      <xdr:col>50</xdr:col>
      <xdr:colOff>165100</xdr:colOff>
      <xdr:row>95</xdr:row>
      <xdr:rowOff>136525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360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127635</xdr:rowOff>
    </xdr:from>
    <xdr:ext cx="53467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38515" y="1607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46355</xdr:rowOff>
    </xdr:from>
    <xdr:to>
      <xdr:col>45</xdr:col>
      <xdr:colOff>171450</xdr:colOff>
      <xdr:row>95</xdr:row>
      <xdr:rowOff>90170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080250" y="15648305"/>
          <a:ext cx="80645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42250" y="1601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161290</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44765" y="16106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90170</xdr:rowOff>
    </xdr:from>
    <xdr:to>
      <xdr:col>41</xdr:col>
      <xdr:colOff>50800</xdr:colOff>
      <xdr:row>96</xdr:row>
      <xdr:rowOff>76200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286500" y="16035020"/>
          <a:ext cx="7937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029450" y="160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169545</xdr:rowOff>
    </xdr:from>
    <xdr:ext cx="533400" cy="25781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851015" y="16114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2357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467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038215"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139065</xdr:rowOff>
    </xdr:from>
    <xdr:to>
      <xdr:col>55</xdr:col>
      <xdr:colOff>50800</xdr:colOff>
      <xdr:row>92</xdr:row>
      <xdr:rowOff>69215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398000" y="15398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158750</xdr:rowOff>
    </xdr:from>
    <xdr:ext cx="533400" cy="257810"/>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9480550" y="15250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93345</xdr:rowOff>
    </xdr:from>
    <xdr:to>
      <xdr:col>50</xdr:col>
      <xdr:colOff>165100</xdr:colOff>
      <xdr:row>92</xdr:row>
      <xdr:rowOff>23495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36000" y="153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39370</xdr:rowOff>
    </xdr:from>
    <xdr:ext cx="534670" cy="25590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38515" y="151307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167005</xdr:rowOff>
    </xdr:from>
    <xdr:to>
      <xdr:col>46</xdr:col>
      <xdr:colOff>38100</xdr:colOff>
      <xdr:row>93</xdr:row>
      <xdr:rowOff>97790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42250" y="155975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113665</xdr:rowOff>
    </xdr:from>
    <xdr:ext cx="533400"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44765" y="15372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39370</xdr:rowOff>
    </xdr:from>
    <xdr:to>
      <xdr:col>41</xdr:col>
      <xdr:colOff>101600</xdr:colOff>
      <xdr:row>95</xdr:row>
      <xdr:rowOff>140970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02945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157480</xdr:rowOff>
    </xdr:from>
    <xdr:ext cx="533400" cy="25781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851015" y="1575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25400</xdr:rowOff>
    </xdr:from>
    <xdr:to>
      <xdr:col>36</xdr:col>
      <xdr:colOff>165100</xdr:colOff>
      <xdr:row>96</xdr:row>
      <xdr:rowOff>127000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2357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3467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038215" y="1623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7650" cy="25209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977880" y="64465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20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60737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209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3340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209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733405" y="53289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209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0733405" y="49561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209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0669270" y="45834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118110</xdr:rowOff>
    </xdr:from>
    <xdr:to>
      <xdr:col>85</xdr:col>
      <xdr:colOff>126365</xdr:colOff>
      <xdr:row>39</xdr:row>
      <xdr:rowOff>43180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698345" y="531876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5209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4744700" y="658939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66675</xdr:rowOff>
    </xdr:from>
    <xdr:ext cx="534670" cy="25146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4744700" y="50996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118110</xdr:rowOff>
    </xdr:from>
    <xdr:to>
      <xdr:col>86</xdr:col>
      <xdr:colOff>25400</xdr:colOff>
      <xdr:row>31</xdr:row>
      <xdr:rowOff>118110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611350" y="5318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72390</xdr:rowOff>
    </xdr:from>
    <xdr:to>
      <xdr:col>85</xdr:col>
      <xdr:colOff>127000</xdr:colOff>
      <xdr:row>38</xdr:row>
      <xdr:rowOff>101600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938250" y="644652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50165</xdr:rowOff>
    </xdr:from>
    <xdr:ext cx="469900" cy="25209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4744700" y="62566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171450</xdr:colOff>
      <xdr:row>38</xdr:row>
      <xdr:rowOff>127000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649450" y="64014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79375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144500" y="64465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143510</xdr:rowOff>
    </xdr:from>
    <xdr:to>
      <xdr:col>81</xdr:col>
      <xdr:colOff>101600</xdr:colOff>
      <xdr:row>38</xdr:row>
      <xdr:rowOff>74930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887450" y="6350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91440</xdr:rowOff>
    </xdr:from>
    <xdr:ext cx="469900" cy="25209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722350" y="6130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52070</xdr:rowOff>
    </xdr:from>
    <xdr:to>
      <xdr:col>76</xdr:col>
      <xdr:colOff>114300</xdr:colOff>
      <xdr:row>38</xdr:row>
      <xdr:rowOff>79375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344400" y="642620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16510</xdr:rowOff>
    </xdr:from>
    <xdr:to>
      <xdr:col>76</xdr:col>
      <xdr:colOff>165100</xdr:colOff>
      <xdr:row>38</xdr:row>
      <xdr:rowOff>115570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093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131445</xdr:rowOff>
    </xdr:from>
    <xdr:ext cx="4699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28600" y="6170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41910</xdr:rowOff>
    </xdr:from>
    <xdr:to>
      <xdr:col>71</xdr:col>
      <xdr:colOff>171450</xdr:colOff>
      <xdr:row>38</xdr:row>
      <xdr:rowOff>52070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1537950" y="6248400"/>
          <a:ext cx="8064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116205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299950" y="6391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107315</xdr:rowOff>
    </xdr:from>
    <xdr:ext cx="469900" cy="2520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4850" y="64814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51435</xdr:rowOff>
    </xdr:from>
    <xdr:to>
      <xdr:col>67</xdr:col>
      <xdr:colOff>101600</xdr:colOff>
      <xdr:row>38</xdr:row>
      <xdr:rowOff>151130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1487150" y="6425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142240</xdr:rowOff>
    </xdr:from>
    <xdr:ext cx="469900" cy="25209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22050" y="65163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0730"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7668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0730" cy="2533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366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52070</xdr:rowOff>
    </xdr:from>
    <xdr:to>
      <xdr:col>85</xdr:col>
      <xdr:colOff>171450</xdr:colOff>
      <xdr:row>38</xdr:row>
      <xdr:rowOff>151130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649450" y="6426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5715</xdr:rowOff>
    </xdr:from>
    <xdr:ext cx="469900" cy="25336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474470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121920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887450" y="6396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113030</xdr:rowOff>
    </xdr:from>
    <xdr:ext cx="469900" cy="25336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722350" y="648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29845</xdr:rowOff>
    </xdr:from>
    <xdr:to>
      <xdr:col>76</xdr:col>
      <xdr:colOff>165100</xdr:colOff>
      <xdr:row>38</xdr:row>
      <xdr:rowOff>128905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093700" y="6403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120015</xdr:rowOff>
    </xdr:from>
    <xdr:ext cx="469900" cy="25336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928600" y="6494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2540</xdr:rowOff>
    </xdr:from>
    <xdr:to>
      <xdr:col>72</xdr:col>
      <xdr:colOff>38100</xdr:colOff>
      <xdr:row>38</xdr:row>
      <xdr:rowOff>101600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299950" y="63766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117475</xdr:rowOff>
    </xdr:from>
    <xdr:ext cx="469900" cy="25336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4850" y="6156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160655</xdr:rowOff>
    </xdr:from>
    <xdr:to>
      <xdr:col>67</xdr:col>
      <xdr:colOff>101600</xdr:colOff>
      <xdr:row>37</xdr:row>
      <xdr:rowOff>92075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1487150" y="6199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107950</xdr:rowOff>
    </xdr:from>
    <xdr:ext cx="533400" cy="25209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308715" y="59791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7650" cy="25209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0977880" y="9053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7650" cy="25209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0977880" y="7936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209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47447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209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4744700" y="889889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209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4744700" y="91224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209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8328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209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030200" y="9234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209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22629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20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432540" y="9234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0730" cy="25336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7668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0730" cy="25336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366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209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4744700" y="90106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8285" cy="25209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8328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209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030200" y="89236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8285" cy="25209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22629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8285" cy="25209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432540" y="8923655"/>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109220</xdr:rowOff>
    </xdr:from>
    <xdr:ext cx="247650" cy="25209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77880" y="135242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96520</xdr:rowOff>
    </xdr:from>
    <xdr:to>
      <xdr:col>89</xdr:col>
      <xdr:colOff>171450</xdr:colOff>
      <xdr:row>79</xdr:row>
      <xdr:rowOff>96520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125730</xdr:rowOff>
    </xdr:from>
    <xdr:ext cx="531495" cy="25209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3205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209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28854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209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0669270" y="112890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122555</xdr:rowOff>
    </xdr:from>
    <xdr:to>
      <xdr:col>85</xdr:col>
      <xdr:colOff>126365</xdr:colOff>
      <xdr:row>78</xdr:row>
      <xdr:rowOff>132715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698345" y="1169352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136525</xdr:rowOff>
    </xdr:from>
    <xdr:ext cx="534670" cy="25336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4744700" y="13216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132715</xdr:rowOff>
    </xdr:from>
    <xdr:to>
      <xdr:col>86</xdr:col>
      <xdr:colOff>25400</xdr:colOff>
      <xdr:row>78</xdr:row>
      <xdr:rowOff>132715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611350" y="1321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70485</xdr:rowOff>
    </xdr:from>
    <xdr:ext cx="598805" cy="25209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4744700" y="114738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122555</xdr:rowOff>
    </xdr:from>
    <xdr:to>
      <xdr:col>86</xdr:col>
      <xdr:colOff>25400</xdr:colOff>
      <xdr:row>69</xdr:row>
      <xdr:rowOff>122555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611350" y="11693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126365</xdr:rowOff>
    </xdr:from>
    <xdr:to>
      <xdr:col>85</xdr:col>
      <xdr:colOff>127000</xdr:colOff>
      <xdr:row>73</xdr:row>
      <xdr:rowOff>17145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938250" y="122002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13335</xdr:rowOff>
    </xdr:from>
    <xdr:ext cx="534670" cy="25209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4744700" y="1259014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34290</xdr:rowOff>
    </xdr:from>
    <xdr:to>
      <xdr:col>85</xdr:col>
      <xdr:colOff>171450</xdr:colOff>
      <xdr:row>75</xdr:row>
      <xdr:rowOff>133350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649450" y="126111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17145</xdr:rowOff>
    </xdr:from>
    <xdr:to>
      <xdr:col>81</xdr:col>
      <xdr:colOff>50800</xdr:colOff>
      <xdr:row>73</xdr:row>
      <xdr:rowOff>66675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144500" y="12258675"/>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34290</xdr:rowOff>
    </xdr:from>
    <xdr:to>
      <xdr:col>81</xdr:col>
      <xdr:colOff>101600</xdr:colOff>
      <xdr:row>75</xdr:row>
      <xdr:rowOff>133350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887450" y="12611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125095</xdr:rowOff>
    </xdr:from>
    <xdr:ext cx="533400" cy="25209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09015" y="1270190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73</xdr:row>
      <xdr:rowOff>66675</xdr:rowOff>
    </xdr:from>
    <xdr:to>
      <xdr:col>76</xdr:col>
      <xdr:colOff>114300</xdr:colOff>
      <xdr:row>73</xdr:row>
      <xdr:rowOff>138430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344400" y="1230820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161925</xdr:rowOff>
    </xdr:from>
    <xdr:to>
      <xdr:col>76</xdr:col>
      <xdr:colOff>165100</xdr:colOff>
      <xdr:row>76</xdr:row>
      <xdr:rowOff>93345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093700" y="12738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84455</xdr:rowOff>
    </xdr:from>
    <xdr:ext cx="534670" cy="25209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896215" y="128289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141605</xdr:rowOff>
    </xdr:from>
    <xdr:to>
      <xdr:col>71</xdr:col>
      <xdr:colOff>171450</xdr:colOff>
      <xdr:row>73</xdr:row>
      <xdr:rowOff>138430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1537950" y="12215495"/>
          <a:ext cx="8064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165735</xdr:rowOff>
    </xdr:from>
    <xdr:to>
      <xdr:col>72</xdr:col>
      <xdr:colOff>38100</xdr:colOff>
      <xdr:row>76</xdr:row>
      <xdr:rowOff>97155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299950" y="127425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88900</xdr:rowOff>
    </xdr:from>
    <xdr:ext cx="533400" cy="25146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02465" y="1283335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3810</xdr:rowOff>
    </xdr:from>
    <xdr:to>
      <xdr:col>67</xdr:col>
      <xdr:colOff>101600</xdr:colOff>
      <xdr:row>76</xdr:row>
      <xdr:rowOff>103505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1487150" y="12748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94615</xdr:rowOff>
    </xdr:from>
    <xdr:ext cx="53340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308715" y="128390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730" cy="25336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730" cy="25336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76200</xdr:rowOff>
    </xdr:from>
    <xdr:to>
      <xdr:col>85</xdr:col>
      <xdr:colOff>171450</xdr:colOff>
      <xdr:row>73</xdr:row>
      <xdr:rowOff>7620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649450" y="121500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71</xdr:row>
      <xdr:rowOff>98425</xdr:rowOff>
    </xdr:from>
    <xdr:ext cx="534670" cy="25336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4744700" y="12004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135255</xdr:rowOff>
    </xdr:from>
    <xdr:to>
      <xdr:col>81</xdr:col>
      <xdr:colOff>101600</xdr:colOff>
      <xdr:row>73</xdr:row>
      <xdr:rowOff>67310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887450" y="12209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83185</xdr:rowOff>
    </xdr:from>
    <xdr:ext cx="533400" cy="25336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709015" y="119894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17145</xdr:rowOff>
    </xdr:from>
    <xdr:to>
      <xdr:col>76</xdr:col>
      <xdr:colOff>165100</xdr:colOff>
      <xdr:row>73</xdr:row>
      <xdr:rowOff>116205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093700" y="12258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132080</xdr:rowOff>
    </xdr:from>
    <xdr:ext cx="534670" cy="25336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896215" y="120383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88900</xdr:rowOff>
    </xdr:from>
    <xdr:to>
      <xdr:col>72</xdr:col>
      <xdr:colOff>38100</xdr:colOff>
      <xdr:row>74</xdr:row>
      <xdr:rowOff>20320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299950" y="12330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36830</xdr:rowOff>
    </xdr:from>
    <xdr:ext cx="533400" cy="25273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02465" y="1211072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92075</xdr:rowOff>
    </xdr:from>
    <xdr:to>
      <xdr:col>67</xdr:col>
      <xdr:colOff>101600</xdr:colOff>
      <xdr:row>73</xdr:row>
      <xdr:rowOff>23495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1487150" y="12165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39370</xdr:rowOff>
    </xdr:from>
    <xdr:ext cx="533400" cy="25336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308715" y="119456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97788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73340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273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0733405" y="150145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09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16510</xdr:rowOff>
    </xdr:from>
    <xdr:to>
      <xdr:col>85</xdr:col>
      <xdr:colOff>126365</xdr:colOff>
      <xdr:row>99</xdr:row>
      <xdr:rowOff>10160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698345" y="152755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13970</xdr:rowOff>
    </xdr:from>
    <xdr:ext cx="469900" cy="259080"/>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4744700" y="1664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611350" y="1664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131445</xdr:rowOff>
    </xdr:from>
    <xdr:ext cx="534670" cy="254000"/>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4744700" y="150552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16510</xdr:rowOff>
    </xdr:from>
    <xdr:to>
      <xdr:col>86</xdr:col>
      <xdr:colOff>25400</xdr:colOff>
      <xdr:row>91</xdr:row>
      <xdr:rowOff>16510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611350" y="1527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62230</xdr:rowOff>
    </xdr:from>
    <xdr:to>
      <xdr:col>85</xdr:col>
      <xdr:colOff>127000</xdr:colOff>
      <xdr:row>94</xdr:row>
      <xdr:rowOff>169545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938250" y="15664180"/>
          <a:ext cx="762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149225</xdr:rowOff>
    </xdr:from>
    <xdr:ext cx="534670" cy="259080"/>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4744700" y="16094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170815</xdr:rowOff>
    </xdr:from>
    <xdr:to>
      <xdr:col>85</xdr:col>
      <xdr:colOff>171450</xdr:colOff>
      <xdr:row>96</xdr:row>
      <xdr:rowOff>100965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649450" y="161156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62230</xdr:rowOff>
    </xdr:from>
    <xdr:to>
      <xdr:col>81</xdr:col>
      <xdr:colOff>50800</xdr:colOff>
      <xdr:row>96</xdr:row>
      <xdr:rowOff>125095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144500" y="15664180"/>
          <a:ext cx="79375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83185</xdr:rowOff>
    </xdr:from>
    <xdr:to>
      <xdr:col>81</xdr:col>
      <xdr:colOff>101600</xdr:colOff>
      <xdr:row>96</xdr:row>
      <xdr:rowOff>13335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88745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4445</xdr:rowOff>
    </xdr:from>
    <xdr:ext cx="5334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09015" y="16120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95885</xdr:rowOff>
    </xdr:from>
    <xdr:to>
      <xdr:col>76</xdr:col>
      <xdr:colOff>114300</xdr:colOff>
      <xdr:row>96</xdr:row>
      <xdr:rowOff>125095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344400" y="1621218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34925</xdr:rowOff>
    </xdr:from>
    <xdr:to>
      <xdr:col>76</xdr:col>
      <xdr:colOff>165100</xdr:colOff>
      <xdr:row>97</xdr:row>
      <xdr:rowOff>136525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093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127635</xdr:rowOff>
    </xdr:from>
    <xdr:ext cx="53467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896215"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95885</xdr:rowOff>
    </xdr:from>
    <xdr:to>
      <xdr:col>71</xdr:col>
      <xdr:colOff>171450</xdr:colOff>
      <xdr:row>97</xdr:row>
      <xdr:rowOff>132715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1537950" y="16212185"/>
          <a:ext cx="80645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299950" y="1634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152400</xdr:rowOff>
    </xdr:from>
    <xdr:ext cx="5334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02465" y="1644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53340</xdr:rowOff>
    </xdr:from>
    <xdr:to>
      <xdr:col>67</xdr:col>
      <xdr:colOff>101600</xdr:colOff>
      <xdr:row>97</xdr:row>
      <xdr:rowOff>154940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1487150" y="163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334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130871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118745</xdr:rowOff>
    </xdr:from>
    <xdr:to>
      <xdr:col>85</xdr:col>
      <xdr:colOff>171450</xdr:colOff>
      <xdr:row>95</xdr:row>
      <xdr:rowOff>48895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649450" y="15892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142240</xdr:rowOff>
    </xdr:from>
    <xdr:ext cx="534670" cy="259080"/>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4744700"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11430</xdr:rowOff>
    </xdr:from>
    <xdr:to>
      <xdr:col>81</xdr:col>
      <xdr:colOff>101600</xdr:colOff>
      <xdr:row>93</xdr:row>
      <xdr:rowOff>113030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887450" y="15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129540</xdr:rowOff>
    </xdr:from>
    <xdr:ext cx="5334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709015" y="1538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74930</xdr:rowOff>
    </xdr:from>
    <xdr:to>
      <xdr:col>76</xdr:col>
      <xdr:colOff>165100</xdr:colOff>
      <xdr:row>97</xdr:row>
      <xdr:rowOff>4445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0937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20955</xdr:rowOff>
    </xdr:from>
    <xdr:ext cx="534670" cy="25781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896215" y="15965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45085</xdr:rowOff>
    </xdr:from>
    <xdr:to>
      <xdr:col>72</xdr:col>
      <xdr:colOff>38100</xdr:colOff>
      <xdr:row>96</xdr:row>
      <xdr:rowOff>146685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299950" y="16161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163195</xdr:rowOff>
    </xdr:from>
    <xdr:ext cx="53340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102465" y="1593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81915</xdr:rowOff>
    </xdr:from>
    <xdr:to>
      <xdr:col>67</xdr:col>
      <xdr:colOff>101600</xdr:colOff>
      <xdr:row>98</xdr:row>
      <xdr:rowOff>12065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148715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3175</xdr:rowOff>
    </xdr:from>
    <xdr:ext cx="53340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1308715" y="1646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8615" cy="2203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440150" y="45358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53340</xdr:rowOff>
    </xdr:from>
    <xdr:ext cx="247650" cy="25209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248380" y="6259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1495" cy="25209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5701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80645</xdr:rowOff>
    </xdr:from>
    <xdr:to>
      <xdr:col>120</xdr:col>
      <xdr:colOff>114300</xdr:colOff>
      <xdr:row>31</xdr:row>
      <xdr:rowOff>80645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281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109220</xdr:rowOff>
    </xdr:from>
    <xdr:ext cx="531495" cy="2520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4855" y="5142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209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84855" y="45834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38</xdr:row>
      <xdr:rowOff>24765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13334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28575</xdr:rowOff>
    </xdr:from>
    <xdr:ext cx="249555" cy="25209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40270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5209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4914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31</xdr:row>
      <xdr:rowOff>109855</xdr:rowOff>
    </xdr:from>
    <xdr:to>
      <xdr:col>116</xdr:col>
      <xdr:colOff>63500</xdr:colOff>
      <xdr:row>32</xdr:row>
      <xdr:rowOff>5715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202400" y="5310505"/>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19685</xdr:rowOff>
    </xdr:from>
    <xdr:ext cx="469900" cy="25336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0585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40640</xdr:rowOff>
    </xdr:from>
    <xdr:to>
      <xdr:col>116</xdr:col>
      <xdr:colOff>114300</xdr:colOff>
      <xdr:row>36</xdr:row>
      <xdr:rowOff>140335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079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5715</xdr:rowOff>
    </xdr:from>
    <xdr:to>
      <xdr:col>111</xdr:col>
      <xdr:colOff>171450</xdr:colOff>
      <xdr:row>32</xdr:row>
      <xdr:rowOff>152400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395950" y="5374005"/>
          <a:ext cx="8064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15875</xdr:rowOff>
    </xdr:from>
    <xdr:to>
      <xdr:col>112</xdr:col>
      <xdr:colOff>38100</xdr:colOff>
      <xdr:row>36</xdr:row>
      <xdr:rowOff>114935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0547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106680</xdr:rowOff>
    </xdr:from>
    <xdr:ext cx="469900" cy="2520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850" y="6145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152400</xdr:rowOff>
    </xdr:from>
    <xdr:to>
      <xdr:col>107</xdr:col>
      <xdr:colOff>50800</xdr:colOff>
      <xdr:row>38</xdr:row>
      <xdr:rowOff>24765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602200" y="5520690"/>
          <a:ext cx="79375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86360</xdr:rowOff>
    </xdr:from>
    <xdr:to>
      <xdr:col>107</xdr:col>
      <xdr:colOff>101600</xdr:colOff>
      <xdr:row>37</xdr:row>
      <xdr:rowOff>17780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125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8890</xdr:rowOff>
    </xdr:from>
    <xdr:ext cx="4699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050" y="6215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24765</xdr:rowOff>
    </xdr:from>
    <xdr:to>
      <xdr:col>102</xdr:col>
      <xdr:colOff>114300</xdr:colOff>
      <xdr:row>38</xdr:row>
      <xdr:rowOff>24765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398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xdr:rowOff>
    </xdr:from>
    <xdr:to>
      <xdr:col>102</xdr:col>
      <xdr:colOff>165100</xdr:colOff>
      <xdr:row>37</xdr:row>
      <xdr:rowOff>109220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216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125730</xdr:rowOff>
    </xdr:from>
    <xdr:ext cx="469900" cy="2520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00" y="59969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28575</xdr:rowOff>
    </xdr:from>
    <xdr:to>
      <xdr:col>98</xdr:col>
      <xdr:colOff>38100</xdr:colOff>
      <xdr:row>37</xdr:row>
      <xdr:rowOff>127635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235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143510</xdr:rowOff>
    </xdr:from>
    <xdr:ext cx="469900" cy="25209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550" y="60147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0730" cy="25336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60325</xdr:rowOff>
    </xdr:from>
    <xdr:to>
      <xdr:col>116</xdr:col>
      <xdr:colOff>114300</xdr:colOff>
      <xdr:row>31</xdr:row>
      <xdr:rowOff>160020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5260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82550</xdr:rowOff>
    </xdr:from>
    <xdr:ext cx="534670" cy="25336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5115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124460</xdr:rowOff>
    </xdr:from>
    <xdr:to>
      <xdr:col>112</xdr:col>
      <xdr:colOff>38100</xdr:colOff>
      <xdr:row>32</xdr:row>
      <xdr:rowOff>55880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532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30</xdr:row>
      <xdr:rowOff>72390</xdr:rowOff>
    </xdr:from>
    <xdr:ext cx="533400" cy="25209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60465" y="51054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103505</xdr:rowOff>
    </xdr:from>
    <xdr:to>
      <xdr:col>107</xdr:col>
      <xdr:colOff>101600</xdr:colOff>
      <xdr:row>33</xdr:row>
      <xdr:rowOff>34925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5471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31</xdr:row>
      <xdr:rowOff>50800</xdr:rowOff>
    </xdr:from>
    <xdr:ext cx="533400" cy="2520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66715" y="525145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142875</xdr:rowOff>
    </xdr:from>
    <xdr:to>
      <xdr:col>102</xdr:col>
      <xdr:colOff>165100</xdr:colOff>
      <xdr:row>38</xdr:row>
      <xdr:rowOff>74295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38</xdr:row>
      <xdr:rowOff>66040</xdr:rowOff>
    </xdr:from>
    <xdr:ext cx="249555" cy="25209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87900" y="644017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142875</xdr:rowOff>
    </xdr:from>
    <xdr:to>
      <xdr:col>98</xdr:col>
      <xdr:colOff>38100</xdr:colOff>
      <xdr:row>38</xdr:row>
      <xdr:rowOff>74295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66040</xdr:rowOff>
    </xdr:from>
    <xdr:ext cx="248285" cy="25209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83990" y="644017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8615" cy="2203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8886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7650" cy="25209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380" y="97243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53340</xdr:rowOff>
    </xdr:from>
    <xdr:ext cx="531495" cy="25209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92773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109220</xdr:rowOff>
    </xdr:from>
    <xdr:ext cx="531495" cy="25209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88303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1495" cy="25209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4855" y="83832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209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4855" y="7936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3810</xdr:rowOff>
    </xdr:from>
    <xdr:to>
      <xdr:col>116</xdr:col>
      <xdr:colOff>62865</xdr:colOff>
      <xdr:row>58</xdr:row>
      <xdr:rowOff>136525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72490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140335</xdr:rowOff>
    </xdr:from>
    <xdr:ext cx="249555" cy="25209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86726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118745</xdr:rowOff>
    </xdr:from>
    <xdr:ext cx="534670" cy="25336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5045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3810</xdr:rowOff>
    </xdr:from>
    <xdr:to>
      <xdr:col>116</xdr:col>
      <xdr:colOff>152400</xdr:colOff>
      <xdr:row>52</xdr:row>
      <xdr:rowOff>3810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724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61595</xdr:rowOff>
    </xdr:from>
    <xdr:to>
      <xdr:col>116</xdr:col>
      <xdr:colOff>63500</xdr:colOff>
      <xdr:row>58</xdr:row>
      <xdr:rowOff>62230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202400" y="978852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147320</xdr:rowOff>
    </xdr:from>
    <xdr:ext cx="469900" cy="25209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3713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124460</xdr:rowOff>
    </xdr:from>
    <xdr:to>
      <xdr:col>116</xdr:col>
      <xdr:colOff>114300</xdr:colOff>
      <xdr:row>57</xdr:row>
      <xdr:rowOff>55880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49530</xdr:rowOff>
    </xdr:from>
    <xdr:to>
      <xdr:col>111</xdr:col>
      <xdr:colOff>171450</xdr:colOff>
      <xdr:row>58</xdr:row>
      <xdr:rowOff>61595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395950" y="977646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105410</xdr:rowOff>
    </xdr:from>
    <xdr:to>
      <xdr:col>112</xdr:col>
      <xdr:colOff>38100</xdr:colOff>
      <xdr:row>57</xdr:row>
      <xdr:rowOff>36830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497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52705</xdr:rowOff>
    </xdr:from>
    <xdr:ext cx="469900" cy="2520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850" y="92767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49530</xdr:rowOff>
    </xdr:from>
    <xdr:to>
      <xdr:col>107</xdr:col>
      <xdr:colOff>50800</xdr:colOff>
      <xdr:row>58</xdr:row>
      <xdr:rowOff>56515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7602200" y="977646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106680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122555</xdr:rowOff>
    </xdr:from>
    <xdr:ext cx="469900" cy="25146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050" y="93465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53340</xdr:rowOff>
    </xdr:from>
    <xdr:to>
      <xdr:col>102</xdr:col>
      <xdr:colOff>114300</xdr:colOff>
      <xdr:row>58</xdr:row>
      <xdr:rowOff>56515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6802100" y="978027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17145</xdr:rowOff>
    </xdr:from>
    <xdr:to>
      <xdr:col>102</xdr:col>
      <xdr:colOff>165100</xdr:colOff>
      <xdr:row>57</xdr:row>
      <xdr:rowOff>116205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576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132080</xdr:rowOff>
    </xdr:from>
    <xdr:ext cx="4699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00" y="9356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110490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570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127000</xdr:rowOff>
    </xdr:from>
    <xdr:ext cx="469900" cy="2520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550" y="93510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073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xdr:rowOff>
    </xdr:from>
    <xdr:to>
      <xdr:col>116</xdr:col>
      <xdr:colOff>114300</xdr:colOff>
      <xdr:row>58</xdr:row>
      <xdr:rowOff>112395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740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97155</xdr:rowOff>
    </xdr:from>
    <xdr:ext cx="469900" cy="25336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656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12700</xdr:rowOff>
    </xdr:from>
    <xdr:to>
      <xdr:col>112</xdr:col>
      <xdr:colOff>38100</xdr:colOff>
      <xdr:row>58</xdr:row>
      <xdr:rowOff>111760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73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103505</xdr:rowOff>
    </xdr:from>
    <xdr:ext cx="469900" cy="25209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992850" y="98304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167005</xdr:rowOff>
    </xdr:from>
    <xdr:to>
      <xdr:col>107</xdr:col>
      <xdr:colOff>101600</xdr:colOff>
      <xdr:row>58</xdr:row>
      <xdr:rowOff>98425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726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90170</xdr:rowOff>
    </xdr:from>
    <xdr:ext cx="469900" cy="25209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180050" y="98171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6350</xdr:rowOff>
    </xdr:from>
    <xdr:to>
      <xdr:col>102</xdr:col>
      <xdr:colOff>165100</xdr:colOff>
      <xdr:row>58</xdr:row>
      <xdr:rowOff>106680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733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97155</xdr:rowOff>
    </xdr:from>
    <xdr:ext cx="469900" cy="25336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386300" y="9824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3810</xdr:rowOff>
    </xdr:from>
    <xdr:to>
      <xdr:col>98</xdr:col>
      <xdr:colOff>38100</xdr:colOff>
      <xdr:row>58</xdr:row>
      <xdr:rowOff>103505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730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94615</xdr:rowOff>
    </xdr:from>
    <xdr:ext cx="469900" cy="25336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592550" y="9821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8615" cy="2203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2414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5209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35242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209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3205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20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8854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336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31495" cy="25273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37465</xdr:rowOff>
    </xdr:from>
    <xdr:ext cx="531495" cy="25336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5209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984855" y="11289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117475</xdr:rowOff>
    </xdr:from>
    <xdr:to>
      <xdr:col>116</xdr:col>
      <xdr:colOff>62865</xdr:colOff>
      <xdr:row>78</xdr:row>
      <xdr:rowOff>165735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949795" y="12191365"/>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xdr:rowOff>
    </xdr:from>
    <xdr:ext cx="534670" cy="25336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0002500" y="13249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165735</xdr:rowOff>
    </xdr:from>
    <xdr:to>
      <xdr:col>116</xdr:col>
      <xdr:colOff>152400</xdr:colOff>
      <xdr:row>78</xdr:row>
      <xdr:rowOff>165735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324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64770</xdr:rowOff>
    </xdr:from>
    <xdr:ext cx="534670" cy="25336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0002500" y="1197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117475</xdr:rowOff>
    </xdr:from>
    <xdr:to>
      <xdr:col>116</xdr:col>
      <xdr:colOff>152400</xdr:colOff>
      <xdr:row>72</xdr:row>
      <xdr:rowOff>117475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881850" y="12191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43815</xdr:rowOff>
    </xdr:from>
    <xdr:to>
      <xdr:col>116</xdr:col>
      <xdr:colOff>63500</xdr:colOff>
      <xdr:row>76</xdr:row>
      <xdr:rowOff>81280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202400" y="1278826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8890</xdr:rowOff>
    </xdr:from>
    <xdr:ext cx="534670" cy="25336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0002500" y="127533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30480</xdr:rowOff>
    </xdr:from>
    <xdr:to>
      <xdr:col>116</xdr:col>
      <xdr:colOff>114300</xdr:colOff>
      <xdr:row>76</xdr:row>
      <xdr:rowOff>129540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900900" y="12774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81280</xdr:rowOff>
    </xdr:from>
    <xdr:to>
      <xdr:col>111</xdr:col>
      <xdr:colOff>171450</xdr:colOff>
      <xdr:row>76</xdr:row>
      <xdr:rowOff>107315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395950" y="1282573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53340</xdr:rowOff>
    </xdr:from>
    <xdr:to>
      <xdr:col>112</xdr:col>
      <xdr:colOff>38100</xdr:colOff>
      <xdr:row>76</xdr:row>
      <xdr:rowOff>152400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57950" y="12797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144145</xdr:rowOff>
    </xdr:from>
    <xdr:ext cx="533400" cy="25209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960465" y="1288859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114935</xdr:rowOff>
    </xdr:from>
    <xdr:to>
      <xdr:col>107</xdr:col>
      <xdr:colOff>50800</xdr:colOff>
      <xdr:row>76</xdr:row>
      <xdr:rowOff>107315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7602200" y="11853545"/>
          <a:ext cx="793750" cy="998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145415</xdr:rowOff>
    </xdr:from>
    <xdr:to>
      <xdr:col>107</xdr:col>
      <xdr:colOff>101600</xdr:colOff>
      <xdr:row>77</xdr:row>
      <xdr:rowOff>76835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345150" y="12889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68580</xdr:rowOff>
    </xdr:from>
    <xdr:ext cx="533400" cy="25209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66715" y="1298067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70</xdr:row>
      <xdr:rowOff>114935</xdr:rowOff>
    </xdr:from>
    <xdr:to>
      <xdr:col>102</xdr:col>
      <xdr:colOff>114300</xdr:colOff>
      <xdr:row>70</xdr:row>
      <xdr:rowOff>128905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6802100" y="1185354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125095</xdr:rowOff>
    </xdr:from>
    <xdr:to>
      <xdr:col>102</xdr:col>
      <xdr:colOff>165100</xdr:colOff>
      <xdr:row>76</xdr:row>
      <xdr:rowOff>56515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551400" y="12701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48260</xdr:rowOff>
    </xdr:from>
    <xdr:ext cx="534670" cy="25209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3915" y="127927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120650</xdr:rowOff>
    </xdr:from>
    <xdr:to>
      <xdr:col>98</xdr:col>
      <xdr:colOff>38100</xdr:colOff>
      <xdr:row>76</xdr:row>
      <xdr:rowOff>52705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6757650" y="1269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43815</xdr:rowOff>
    </xdr:from>
    <xdr:ext cx="533400" cy="25273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165" y="127882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60730"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24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162560</xdr:rowOff>
    </xdr:from>
    <xdr:to>
      <xdr:col>116</xdr:col>
      <xdr:colOff>114300</xdr:colOff>
      <xdr:row>76</xdr:row>
      <xdr:rowOff>93980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900900" y="12739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xdr:rowOff>
    </xdr:from>
    <xdr:ext cx="534670" cy="25336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0002500" y="1259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31750</xdr:rowOff>
    </xdr:from>
    <xdr:to>
      <xdr:col>112</xdr:col>
      <xdr:colOff>38100</xdr:colOff>
      <xdr:row>76</xdr:row>
      <xdr:rowOff>130810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157950" y="12776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147320</xdr:rowOff>
    </xdr:from>
    <xdr:ext cx="533400" cy="25209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960465" y="1255649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57785</xdr:rowOff>
    </xdr:from>
    <xdr:to>
      <xdr:col>107</xdr:col>
      <xdr:colOff>101600</xdr:colOff>
      <xdr:row>76</xdr:row>
      <xdr:rowOff>156845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345150" y="12802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5715</xdr:rowOff>
    </xdr:from>
    <xdr:ext cx="533400" cy="25336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166715" y="1258252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64770</xdr:rowOff>
    </xdr:from>
    <xdr:to>
      <xdr:col>102</xdr:col>
      <xdr:colOff>165100</xdr:colOff>
      <xdr:row>70</xdr:row>
      <xdr:rowOff>164465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551400" y="11803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13335</xdr:rowOff>
    </xdr:from>
    <xdr:ext cx="534670" cy="2520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353915" y="115843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79375</xdr:rowOff>
    </xdr:from>
    <xdr:to>
      <xdr:col>98</xdr:col>
      <xdr:colOff>38100</xdr:colOff>
      <xdr:row>71</xdr:row>
      <xdr:rowOff>11430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6757650" y="11817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27305</xdr:rowOff>
    </xdr:from>
    <xdr:ext cx="533400" cy="25336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560165" y="115982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8615" cy="2203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4401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380" y="15770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7650" cy="25209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248380" y="1464183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842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2905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99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224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0842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29054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68399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歳出決算に係る住民１人当たりのコストは、７２７，６３２円であり、令和３年度より７，４３３円少なくなっている。</a:t>
          </a:r>
        </a:p>
        <a:p>
          <a:r>
            <a:rPr kumimoji="1" lang="ja-JP" altLang="en-US" sz="1100">
              <a:latin typeface="ＭＳ Ｐゴシック"/>
              <a:ea typeface="ＭＳ Ｐゴシック"/>
            </a:rPr>
            <a:t>　１市７町の合併市である本市は、面積が広大であり、行政サービスの範囲が広いことから、支所・出張所を多く配置しており、職員数が他団体より多くなっていることから人件費が多額となっており、前年度並みであるものの、類似団体平均を１６，４２３円上回っている。　</a:t>
          </a:r>
        </a:p>
        <a:p>
          <a:r>
            <a:rPr kumimoji="1" lang="ja-JP" altLang="en-US" sz="1100">
              <a:latin typeface="ＭＳ Ｐゴシック"/>
              <a:ea typeface="ＭＳ Ｐゴシック"/>
            </a:rPr>
            <a:t>　物件費については、エネルギー・食料品価格高騰対応緊急支援事業費、コロナ対策事業費の増等により、前年度比１５，４２６円の増となっている。</a:t>
          </a:r>
        </a:p>
        <a:p>
          <a:r>
            <a:rPr kumimoji="1" lang="ja-JP" altLang="en-US" sz="1100">
              <a:latin typeface="ＭＳ Ｐゴシック"/>
              <a:ea typeface="ＭＳ Ｐゴシック"/>
            </a:rPr>
            <a:t>　扶助費は、新型コロナウイルス対策事業である生活応援商品券事業の減等により、前年度比１９，１１０円の減となっている。</a:t>
          </a:r>
        </a:p>
        <a:p>
          <a:r>
            <a:rPr kumimoji="1" lang="ja-JP" altLang="en-US" sz="1100">
              <a:latin typeface="ＭＳ Ｐゴシック"/>
              <a:ea typeface="ＭＳ Ｐゴシック"/>
            </a:rPr>
            <a:t>　補助費等は、非課税世帯への臨時特別給付金事業や夢ある園芸産地創造事業費の増等により、前年度比５，７５８円の増となっている。</a:t>
          </a:r>
        </a:p>
        <a:p>
          <a:r>
            <a:rPr kumimoji="1" lang="ja-JP" altLang="en-US" sz="1100">
              <a:latin typeface="ＭＳ Ｐゴシック"/>
              <a:ea typeface="ＭＳ Ｐゴシック"/>
            </a:rPr>
            <a:t>　普通建設事業費のうち、新規整備については、小学校建設事業の増等により、前年度比１０，０１３円の増となっている。</a:t>
          </a:r>
        </a:p>
        <a:p>
          <a:r>
            <a:rPr kumimoji="1" lang="ja-JP" altLang="en-US" sz="1100">
              <a:latin typeface="ＭＳ Ｐゴシック"/>
              <a:ea typeface="ＭＳ Ｐゴシック"/>
            </a:rPr>
            <a:t>　積立金については、財政調整基金や公共施設等総合管理基金、鳥海ダム振興基金の減等により、前年度比１４，６４６円の減となっている。</a:t>
          </a:r>
        </a:p>
        <a:p>
          <a:r>
            <a:rPr kumimoji="1" lang="ja-JP" altLang="en-US" sz="1100">
              <a:latin typeface="ＭＳ Ｐゴシック"/>
              <a:ea typeface="ＭＳ Ｐゴシック"/>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62865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19</xdr:col>
      <xdr:colOff>25400</xdr:colOff>
      <xdr:row>15</xdr:row>
      <xdr:rowOff>62865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72,753
72,473
1,209.59
54,367,057
52,937,413
1,042,114
28,227,858
65,342,457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108.8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120015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145415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100965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120015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84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62865</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947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139065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139065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139065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8615"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111125</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205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43815</xdr:rowOff>
    </xdr:from>
    <xdr:to>
      <xdr:col>28</xdr:col>
      <xdr:colOff>114300</xdr:colOff>
      <xdr:row>39</xdr:row>
      <xdr:rowOff>43815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781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77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781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4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139065</xdr:rowOff>
    </xdr:from>
    <xdr:to>
      <xdr:col>28</xdr:col>
      <xdr:colOff>114300</xdr:colOff>
      <xdr:row>34</xdr:row>
      <xdr:rowOff>139065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26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6090"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35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100965</xdr:rowOff>
    </xdr:from>
    <xdr:to>
      <xdr:col>28</xdr:col>
      <xdr:colOff>114300</xdr:colOff>
      <xdr:row>32</xdr:row>
      <xdr:rowOff>100965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9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314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62865</xdr:rowOff>
    </xdr:from>
    <xdr:to>
      <xdr:col>28</xdr:col>
      <xdr:colOff>114300</xdr:colOff>
      <xdr:row>30</xdr:row>
      <xdr:rowOff>62865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5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808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6090"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40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108585</xdr:rowOff>
    </xdr:from>
    <xdr:to>
      <xdr:col>24</xdr:col>
      <xdr:colOff>62865</xdr:colOff>
      <xdr:row>38</xdr:row>
      <xdr:rowOff>81280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30923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85725</xdr:rowOff>
    </xdr:from>
    <xdr:ext cx="469900"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459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81280</xdr:rowOff>
    </xdr:from>
    <xdr:to>
      <xdr:col>24</xdr:col>
      <xdr:colOff>152400</xdr:colOff>
      <xdr:row>38</xdr:row>
      <xdr:rowOff>81280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455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55245</xdr:rowOff>
    </xdr:from>
    <xdr:ext cx="469900" cy="25781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88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dr:col>23</xdr:col>
      <xdr:colOff>165100</xdr:colOff>
      <xdr:row>31</xdr:row>
      <xdr:rowOff>108585</xdr:rowOff>
    </xdr:from>
    <xdr:to>
      <xdr:col>24</xdr:col>
      <xdr:colOff>152400</xdr:colOff>
      <xdr:row>31</xdr:row>
      <xdr:rowOff>108585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309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33020</xdr:rowOff>
    </xdr:from>
    <xdr:to>
      <xdr:col>24</xdr:col>
      <xdr:colOff>63500</xdr:colOff>
      <xdr:row>36</xdr:row>
      <xdr:rowOff>66675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607187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871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78105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6019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171450</xdr:colOff>
      <xdr:row>36</xdr:row>
      <xdr:rowOff>66675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610362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167640</xdr:rowOff>
    </xdr:from>
    <xdr:to>
      <xdr:col>20</xdr:col>
      <xdr:colOff>38100</xdr:colOff>
      <xdr:row>36</xdr:row>
      <xdr:rowOff>97790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60388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114300</xdr:rowOff>
    </xdr:from>
    <xdr:ext cx="46990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17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17145</xdr:rowOff>
    </xdr:from>
    <xdr:to>
      <xdr:col>15</xdr:col>
      <xdr:colOff>50800</xdr:colOff>
      <xdr:row>36</xdr:row>
      <xdr:rowOff>64770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605599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81280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022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97790</xdr:rowOff>
    </xdr:from>
    <xdr:ext cx="46990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80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17145</xdr:rowOff>
    </xdr:from>
    <xdr:to>
      <xdr:col>10</xdr:col>
      <xdr:colOff>114300</xdr:colOff>
      <xdr:row>36</xdr:row>
      <xdr:rowOff>59055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605599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59055</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762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103505</xdr:rowOff>
    </xdr:from>
    <xdr:to>
      <xdr:col>6</xdr:col>
      <xdr:colOff>38100</xdr:colOff>
      <xdr:row>36</xdr:row>
      <xdr:rowOff>33655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9747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50165</xdr:rowOff>
    </xdr:from>
    <xdr:ext cx="46990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753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2000" cy="2584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79375</xdr:rowOff>
    </xdr:from>
    <xdr:ext cx="762000"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0730" cy="2584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84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79375</xdr:rowOff>
    </xdr:from>
    <xdr:ext cx="762000" cy="2584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153670</xdr:rowOff>
    </xdr:from>
    <xdr:to>
      <xdr:col>24</xdr:col>
      <xdr:colOff>114300</xdr:colOff>
      <xdr:row>36</xdr:row>
      <xdr:rowOff>83185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6024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131445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6002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116840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60547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108585</xdr:rowOff>
    </xdr:from>
    <xdr:ext cx="46990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6147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14605</xdr:rowOff>
    </xdr:from>
    <xdr:to>
      <xdr:col>15</xdr:col>
      <xdr:colOff>101600</xdr:colOff>
      <xdr:row>36</xdr:row>
      <xdr:rowOff>115570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60534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107315</xdr:rowOff>
    </xdr:from>
    <xdr:ext cx="46990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6146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137795</xdr:rowOff>
    </xdr:from>
    <xdr:to>
      <xdr:col>10</xdr:col>
      <xdr:colOff>165100</xdr:colOff>
      <xdr:row>36</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6009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59690</xdr:rowOff>
    </xdr:from>
    <xdr:ext cx="46990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6098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6046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699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6139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139065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139065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139065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8615"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1145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139065</xdr:rowOff>
    </xdr:from>
    <xdr:to>
      <xdr:col>28</xdr:col>
      <xdr:colOff>114300</xdr:colOff>
      <xdr:row>54</xdr:row>
      <xdr:rowOff>139065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6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100965</xdr:rowOff>
    </xdr:from>
    <xdr:to>
      <xdr:col>28</xdr:col>
      <xdr:colOff>114300</xdr:colOff>
      <xdr:row>52</xdr:row>
      <xdr:rowOff>100965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62865</xdr:rowOff>
    </xdr:from>
    <xdr:to>
      <xdr:col>28</xdr:col>
      <xdr:colOff>114300</xdr:colOff>
      <xdr:row>50</xdr:row>
      <xdr:rowOff>62865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781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57</xdr:row>
      <xdr:rowOff>146050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39406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150495</xdr:rowOff>
    </xdr:from>
    <xdr:ext cx="534670"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0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146050</xdr:rowOff>
    </xdr:from>
    <xdr:to>
      <xdr:col>24</xdr:col>
      <xdr:colOff>152400</xdr:colOff>
      <xdr:row>57</xdr:row>
      <xdr:rowOff>146050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705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127000</xdr:rowOff>
    </xdr:from>
    <xdr:ext cx="598805" cy="25781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177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39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54</xdr:row>
      <xdr:rowOff>12700</xdr:rowOff>
    </xdr:from>
    <xdr:to>
      <xdr:col>24</xdr:col>
      <xdr:colOff>63500</xdr:colOff>
      <xdr:row>54</xdr:row>
      <xdr:rowOff>110490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069070"/>
          <a:ext cx="7493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120015</xdr:rowOff>
    </xdr:from>
    <xdr:ext cx="534670"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176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142240</xdr:rowOff>
    </xdr:from>
    <xdr:to>
      <xdr:col>24</xdr:col>
      <xdr:colOff>114300</xdr:colOff>
      <xdr:row>55</xdr:row>
      <xdr:rowOff>72390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19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24765</xdr:rowOff>
    </xdr:from>
    <xdr:to>
      <xdr:col>19</xdr:col>
      <xdr:colOff>171450</xdr:colOff>
      <xdr:row>54</xdr:row>
      <xdr:rowOff>12700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8578215"/>
          <a:ext cx="80645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133985</xdr:rowOff>
    </xdr:from>
    <xdr:to>
      <xdr:col>20</xdr:col>
      <xdr:colOff>38100</xdr:colOff>
      <xdr:row>55</xdr:row>
      <xdr:rowOff>64135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1903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55245</xdr:rowOff>
    </xdr:from>
    <xdr:ext cx="53340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87065" y="9279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24765</xdr:rowOff>
    </xdr:from>
    <xdr:to>
      <xdr:col>15</xdr:col>
      <xdr:colOff>50800</xdr:colOff>
      <xdr:row>55</xdr:row>
      <xdr:rowOff>95885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8578215"/>
          <a:ext cx="79375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134620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858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126365</xdr:rowOff>
    </xdr:from>
    <xdr:ext cx="597535"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0930" y="86798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95885</xdr:rowOff>
    </xdr:from>
    <xdr:to>
      <xdr:col>10</xdr:col>
      <xdr:colOff>114300</xdr:colOff>
      <xdr:row>55</xdr:row>
      <xdr:rowOff>119380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31989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81280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73025</xdr:rowOff>
    </xdr:from>
    <xdr:ext cx="534670" cy="25781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515" y="9464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396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97155</xdr:rowOff>
    </xdr:from>
    <xdr:ext cx="53340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765" y="94888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2000"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79375</xdr:rowOff>
    </xdr:from>
    <xdr:ext cx="76200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0730" cy="2584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84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79375</xdr:rowOff>
    </xdr:from>
    <xdr:ext cx="762000"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60325</xdr:rowOff>
    </xdr:from>
    <xdr:to>
      <xdr:col>24</xdr:col>
      <xdr:colOff>114300</xdr:colOff>
      <xdr:row>54</xdr:row>
      <xdr:rowOff>161925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1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82550</xdr:rowOff>
    </xdr:from>
    <xdr:ext cx="598805" cy="2584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8971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132715</xdr:rowOff>
    </xdr:from>
    <xdr:to>
      <xdr:col>20</xdr:col>
      <xdr:colOff>38100</xdr:colOff>
      <xdr:row>54</xdr:row>
      <xdr:rowOff>62865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0214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80010</xdr:rowOff>
    </xdr:from>
    <xdr:ext cx="597535"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680" y="88011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145415</xdr:rowOff>
    </xdr:from>
    <xdr:to>
      <xdr:col>15</xdr:col>
      <xdr:colOff>101600</xdr:colOff>
      <xdr:row>51</xdr:row>
      <xdr:rowOff>75565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8531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92710</xdr:rowOff>
    </xdr:from>
    <xdr:ext cx="59753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0930" y="8310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163195</xdr:rowOff>
    </xdr:from>
    <xdr:ext cx="534670" cy="25781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515" y="9051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68580</xdr:rowOff>
    </xdr:from>
    <xdr:to>
      <xdr:col>6</xdr:col>
      <xdr:colOff>38100</xdr:colOff>
      <xdr:row>55</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292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15240</xdr:rowOff>
    </xdr:from>
    <xdr:ext cx="533400"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765" y="9071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139065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139065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139065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8615" cy="22479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2414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520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242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20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5212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209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7793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66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370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62865</xdr:rowOff>
    </xdr:from>
    <xdr:to>
      <xdr:col>28</xdr:col>
      <xdr:colOff>114300</xdr:colOff>
      <xdr:row>70</xdr:row>
      <xdr:rowOff>62865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801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636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5630" cy="25781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154305</xdr:rowOff>
    </xdr:from>
    <xdr:to>
      <xdr:col>24</xdr:col>
      <xdr:colOff>62865</xdr:colOff>
      <xdr:row>79</xdr:row>
      <xdr:rowOff>38100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9291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41275</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2886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285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100965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71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dr:col>23</xdr:col>
      <xdr:colOff>165100</xdr:colOff>
      <xdr:row>70</xdr:row>
      <xdr:rowOff>154305</xdr:rowOff>
    </xdr:from>
    <xdr:to>
      <xdr:col>24</xdr:col>
      <xdr:colOff>152400</xdr:colOff>
      <xdr:row>70</xdr:row>
      <xdr:rowOff>154305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92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95885</xdr:rowOff>
    </xdr:from>
    <xdr:to>
      <xdr:col>24</xdr:col>
      <xdr:colOff>63500</xdr:colOff>
      <xdr:row>76</xdr:row>
      <xdr:rowOff>10795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672695"/>
          <a:ext cx="7493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133985</xdr:rowOff>
    </xdr:from>
    <xdr:ext cx="598805" cy="25336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710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154940</xdr:rowOff>
    </xdr:from>
    <xdr:to>
      <xdr:col>24</xdr:col>
      <xdr:colOff>114300</xdr:colOff>
      <xdr:row>76</xdr:row>
      <xdr:rowOff>86995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73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95885</xdr:rowOff>
    </xdr:from>
    <xdr:to>
      <xdr:col>19</xdr:col>
      <xdr:colOff>171450</xdr:colOff>
      <xdr:row>76</xdr:row>
      <xdr:rowOff>156845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672695"/>
          <a:ext cx="8064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18415</xdr:rowOff>
    </xdr:from>
    <xdr:to>
      <xdr:col>20</xdr:col>
      <xdr:colOff>38100</xdr:colOff>
      <xdr:row>75</xdr:row>
      <xdr:rowOff>117475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595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133985</xdr:rowOff>
    </xdr:from>
    <xdr:ext cx="597535" cy="25336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37551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140970</xdr:rowOff>
    </xdr:from>
    <xdr:to>
      <xdr:col>15</xdr:col>
      <xdr:colOff>50800</xdr:colOff>
      <xdr:row>76</xdr:row>
      <xdr:rowOff>156845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28800" y="1288542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11430</xdr:rowOff>
    </xdr:from>
    <xdr:to>
      <xdr:col>15</xdr:col>
      <xdr:colOff>101600</xdr:colOff>
      <xdr:row>77</xdr:row>
      <xdr:rowOff>110490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923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101600</xdr:rowOff>
    </xdr:from>
    <xdr:ext cx="597535" cy="25336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301369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140970</xdr:rowOff>
    </xdr:from>
    <xdr:to>
      <xdr:col>10</xdr:col>
      <xdr:colOff>114300</xdr:colOff>
      <xdr:row>77</xdr:row>
      <xdr:rowOff>162560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85420"/>
          <a:ext cx="8001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77470</xdr:rowOff>
    </xdr:from>
    <xdr:to>
      <xdr:col>10</xdr:col>
      <xdr:colOff>165100</xdr:colOff>
      <xdr:row>78</xdr:row>
      <xdr:rowOff>8890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989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xdr:rowOff>
    </xdr:from>
    <xdr:ext cx="597535"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308036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146050</xdr:rowOff>
    </xdr:from>
    <xdr:to>
      <xdr:col>6</xdr:col>
      <xdr:colOff>38100</xdr:colOff>
      <xdr:row>78</xdr:row>
      <xdr:rowOff>77470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058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69215</xdr:rowOff>
    </xdr:from>
    <xdr:ext cx="597535" cy="2520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14894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073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60325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70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151130</xdr:rowOff>
    </xdr:from>
    <xdr:ext cx="598805" cy="25336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5603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46990</xdr:rowOff>
    </xdr:from>
    <xdr:to>
      <xdr:col>20</xdr:col>
      <xdr:colOff>38100</xdr:colOff>
      <xdr:row>75</xdr:row>
      <xdr:rowOff>146050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62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137160</xdr:rowOff>
    </xdr:from>
    <xdr:ext cx="597535"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7139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107315</xdr:rowOff>
    </xdr:from>
    <xdr:to>
      <xdr:col>15</xdr:col>
      <xdr:colOff>101600</xdr:colOff>
      <xdr:row>77</xdr:row>
      <xdr:rowOff>39370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851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55245</xdr:rowOff>
    </xdr:from>
    <xdr:ext cx="597535"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632055"/>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91440</xdr:rowOff>
    </xdr:from>
    <xdr:to>
      <xdr:col>10</xdr:col>
      <xdr:colOff>165100</xdr:colOff>
      <xdr:row>77</xdr:row>
      <xdr:rowOff>22860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835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39370</xdr:rowOff>
    </xdr:from>
    <xdr:ext cx="597535"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6161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112395</xdr:rowOff>
    </xdr:from>
    <xdr:to>
      <xdr:col>6</xdr:col>
      <xdr:colOff>38100</xdr:colOff>
      <xdr:row>78</xdr:row>
      <xdr:rowOff>43815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024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60325</xdr:rowOff>
    </xdr:from>
    <xdr:ext cx="597535"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80477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2203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49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014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09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97</xdr:row>
      <xdr:rowOff>168910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159355"/>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168910</xdr:rowOff>
    </xdr:from>
    <xdr:to>
      <xdr:col>24</xdr:col>
      <xdr:colOff>152400</xdr:colOff>
      <xdr:row>97</xdr:row>
      <xdr:rowOff>168910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456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15875</xdr:rowOff>
    </xdr:from>
    <xdr:ext cx="534670" cy="25209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9396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159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67310</xdr:rowOff>
    </xdr:from>
    <xdr:to>
      <xdr:col>24</xdr:col>
      <xdr:colOff>63500</xdr:colOff>
      <xdr:row>96</xdr:row>
      <xdr:rowOff>87630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618361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83185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585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87630</xdr:rowOff>
    </xdr:from>
    <xdr:to>
      <xdr:col>19</xdr:col>
      <xdr:colOff>171450</xdr:colOff>
      <xdr:row>97</xdr:row>
      <xdr:rowOff>64770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6203930"/>
          <a:ext cx="8064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55880</xdr:rowOff>
    </xdr:from>
    <xdr:to>
      <xdr:col>20</xdr:col>
      <xdr:colOff>38100</xdr:colOff>
      <xdr:row>95</xdr:row>
      <xdr:rowOff>157480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000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2540</xdr:rowOff>
    </xdr:from>
    <xdr:ext cx="5334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577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64770</xdr:rowOff>
    </xdr:from>
    <xdr:to>
      <xdr:col>15</xdr:col>
      <xdr:colOff>50800</xdr:colOff>
      <xdr:row>97</xdr:row>
      <xdr:rowOff>82550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35252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128905</xdr:rowOff>
    </xdr:from>
    <xdr:ext cx="5334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5902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82550</xdr:rowOff>
    </xdr:from>
    <xdr:to>
      <xdr:col>10</xdr:col>
      <xdr:colOff>114300</xdr:colOff>
      <xdr:row>97</xdr:row>
      <xdr:rowOff>88900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37030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19685</xdr:rowOff>
    </xdr:from>
    <xdr:ext cx="534670" cy="25781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5964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227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57785</xdr:rowOff>
    </xdr:from>
    <xdr:ext cx="5334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00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16510</xdr:rowOff>
    </xdr:from>
    <xdr:to>
      <xdr:col>24</xdr:col>
      <xdr:colOff>114300</xdr:colOff>
      <xdr:row>96</xdr:row>
      <xdr:rowOff>118110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34670" cy="25781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6111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36830</xdr:rowOff>
    </xdr:from>
    <xdr:to>
      <xdr:col>20</xdr:col>
      <xdr:colOff>38100</xdr:colOff>
      <xdr:row>96</xdr:row>
      <xdr:rowOff>138430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615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129540</xdr:rowOff>
    </xdr:from>
    <xdr:ext cx="5334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xdr:rowOff>
    </xdr:from>
    <xdr:to>
      <xdr:col>15</xdr:col>
      <xdr:colOff>101600</xdr:colOff>
      <xdr:row>97</xdr:row>
      <xdr:rowOff>115570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106680</xdr:rowOff>
    </xdr:from>
    <xdr:ext cx="5334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639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31750</xdr:rowOff>
    </xdr:from>
    <xdr:to>
      <xdr:col>10</xdr:col>
      <xdr:colOff>165100</xdr:colOff>
      <xdr:row>97</xdr:row>
      <xdr:rowOff>133350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32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130810</xdr:rowOff>
    </xdr:from>
    <xdr:ext cx="53340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641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139065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139065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139065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8615"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43815</xdr:rowOff>
    </xdr:from>
    <xdr:to>
      <xdr:col>59</xdr:col>
      <xdr:colOff>50800</xdr:colOff>
      <xdr:row>39</xdr:row>
      <xdr:rowOff>43815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58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78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4477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781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074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8426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302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81955" y="57035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100965</xdr:rowOff>
    </xdr:from>
    <xdr:to>
      <xdr:col>59</xdr:col>
      <xdr:colOff>50800</xdr:colOff>
      <xdr:row>32</xdr:row>
      <xdr:rowOff>100965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469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2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1955" y="53314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62865</xdr:rowOff>
    </xdr:from>
    <xdr:to>
      <xdr:col>59</xdr:col>
      <xdr:colOff>50800</xdr:colOff>
      <xdr:row>30</xdr:row>
      <xdr:rowOff>62865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5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225"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1955" y="49580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53975</xdr:rowOff>
    </xdr:from>
    <xdr:ext cx="530225" cy="25781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1955" y="45840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50165</xdr:rowOff>
    </xdr:from>
    <xdr:to>
      <xdr:col>54</xdr:col>
      <xdr:colOff>171450</xdr:colOff>
      <xdr:row>39</xdr:row>
      <xdr:rowOff>43815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2508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285" cy="25717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5900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585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533400"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0330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25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107950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645858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64135</xdr:rowOff>
    </xdr:from>
    <xdr:ext cx="468630"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4382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85725</xdr:rowOff>
    </xdr:from>
    <xdr:to>
      <xdr:col>55</xdr:col>
      <xdr:colOff>50800</xdr:colOff>
      <xdr:row>39</xdr:row>
      <xdr:rowOff>16510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4598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107950</xdr:rowOff>
    </xdr:from>
    <xdr:to>
      <xdr:col>50</xdr:col>
      <xdr:colOff>114300</xdr:colOff>
      <xdr:row>38</xdr:row>
      <xdr:rowOff>108585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86700" y="648208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118745</xdr:rowOff>
    </xdr:from>
    <xdr:to>
      <xdr:col>50</xdr:col>
      <xdr:colOff>165100</xdr:colOff>
      <xdr:row>39</xdr:row>
      <xdr:rowOff>48895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40005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6581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108585</xdr:rowOff>
    </xdr:from>
    <xdr:to>
      <xdr:col>45</xdr:col>
      <xdr:colOff>171450</xdr:colOff>
      <xdr:row>38</xdr:row>
      <xdr:rowOff>108585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4827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24765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46938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16510</xdr:rowOff>
    </xdr:from>
    <xdr:ext cx="378460" cy="25781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558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107315</xdr:rowOff>
    </xdr:from>
    <xdr:to>
      <xdr:col>41</xdr:col>
      <xdr:colOff>50800</xdr:colOff>
      <xdr:row>38</xdr:row>
      <xdr:rowOff>108585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48144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110490</xdr:rowOff>
    </xdr:from>
    <xdr:to>
      <xdr:col>41</xdr:col>
      <xdr:colOff>101600</xdr:colOff>
      <xdr:row>39</xdr:row>
      <xdr:rowOff>40640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32385</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70" y="65741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112395</xdr:rowOff>
    </xdr:from>
    <xdr:to>
      <xdr:col>36</xdr:col>
      <xdr:colOff>165100</xdr:colOff>
      <xdr:row>39</xdr:row>
      <xdr:rowOff>42545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34290</xdr:rowOff>
    </xdr:from>
    <xdr:ext cx="378460" cy="25781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320" y="65760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84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84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79375</xdr:rowOff>
    </xdr:from>
    <xdr:ext cx="762000" cy="2584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073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33655</xdr:rowOff>
    </xdr:from>
    <xdr:to>
      <xdr:col>55</xdr:col>
      <xdr:colOff>50800</xdr:colOff>
      <xdr:row>38</xdr:row>
      <xdr:rowOff>134620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4077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55880</xdr:rowOff>
    </xdr:from>
    <xdr:ext cx="468630" cy="25781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62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56515</xdr:rowOff>
    </xdr:from>
    <xdr:to>
      <xdr:col>50</xdr:col>
      <xdr:colOff>165100</xdr:colOff>
      <xdr:row>38</xdr:row>
      <xdr:rowOff>158750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3810</xdr:rowOff>
    </xdr:from>
    <xdr:ext cx="46990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70900" y="6210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57150</xdr:rowOff>
    </xdr:from>
    <xdr:to>
      <xdr:col>46</xdr:col>
      <xdr:colOff>38100</xdr:colOff>
      <xdr:row>38</xdr:row>
      <xdr:rowOff>159385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43128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4445</xdr:rowOff>
    </xdr:from>
    <xdr:ext cx="46990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7150" y="6210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57785</xdr:rowOff>
    </xdr:from>
    <xdr:to>
      <xdr:col>41</xdr:col>
      <xdr:colOff>101600</xdr:colOff>
      <xdr:row>38</xdr:row>
      <xdr:rowOff>160020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43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5080</xdr:rowOff>
    </xdr:from>
    <xdr:ext cx="46990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64350" y="6211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55880</xdr:rowOff>
    </xdr:from>
    <xdr:to>
      <xdr:col>36</xdr:col>
      <xdr:colOff>165100</xdr:colOff>
      <xdr:row>38</xdr:row>
      <xdr:rowOff>157480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3175</xdr:rowOff>
    </xdr:from>
    <xdr:ext cx="46990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0600" y="6209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139065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139065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139065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8615"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938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781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1954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22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90563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100965</xdr:rowOff>
    </xdr:from>
    <xdr:to>
      <xdr:col>59</xdr:col>
      <xdr:colOff>50800</xdr:colOff>
      <xdr:row>52</xdr:row>
      <xdr:rowOff>100965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822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6842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62865</xdr:rowOff>
    </xdr:from>
    <xdr:to>
      <xdr:col>59</xdr:col>
      <xdr:colOff>50800</xdr:colOff>
      <xdr:row>50</xdr:row>
      <xdr:rowOff>62865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448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225"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83108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782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136525</xdr:rowOff>
    </xdr:from>
    <xdr:to>
      <xdr:col>54</xdr:col>
      <xdr:colOff>171450</xdr:colOff>
      <xdr:row>58</xdr:row>
      <xdr:rowOff>137795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9750" y="852233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468630" cy="25717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86917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864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83185</xdr:rowOff>
    </xdr:from>
    <xdr:ext cx="533400"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301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dr:col>54</xdr:col>
      <xdr:colOff>101600</xdr:colOff>
      <xdr:row>50</xdr:row>
      <xdr:rowOff>136525</xdr:rowOff>
    </xdr:from>
    <xdr:to>
      <xdr:col>55</xdr:col>
      <xdr:colOff>88900</xdr:colOff>
      <xdr:row>50</xdr:row>
      <xdr:rowOff>136525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522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35560</xdr:rowOff>
    </xdr:from>
    <xdr:to>
      <xdr:col>55</xdr:col>
      <xdr:colOff>0</xdr:colOff>
      <xdr:row>55</xdr:row>
      <xdr:rowOff>82550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686800" y="9259570"/>
          <a:ext cx="742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107315</xdr:rowOff>
    </xdr:from>
    <xdr:ext cx="533400" cy="25781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3313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128905</xdr:rowOff>
    </xdr:from>
    <xdr:to>
      <xdr:col>55</xdr:col>
      <xdr:colOff>50800</xdr:colOff>
      <xdr:row>56</xdr:row>
      <xdr:rowOff>59055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3529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77470</xdr:rowOff>
    </xdr:from>
    <xdr:to>
      <xdr:col>50</xdr:col>
      <xdr:colOff>114300</xdr:colOff>
      <xdr:row>55</xdr:row>
      <xdr:rowOff>82550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86700" y="930148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382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79375</xdr:rowOff>
    </xdr:from>
    <xdr:ext cx="53467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515" y="9471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128905</xdr:rowOff>
    </xdr:from>
    <xdr:to>
      <xdr:col>45</xdr:col>
      <xdr:colOff>171450</xdr:colOff>
      <xdr:row>55</xdr:row>
      <xdr:rowOff>77470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080250" y="9017635"/>
          <a:ext cx="80645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45720</xdr:rowOff>
    </xdr:from>
    <xdr:to>
      <xdr:col>46</xdr:col>
      <xdr:colOff>38100</xdr:colOff>
      <xdr:row>56</xdr:row>
      <xdr:rowOff>147955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43737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33400"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765" y="95300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128905</xdr:rowOff>
    </xdr:from>
    <xdr:to>
      <xdr:col>41</xdr:col>
      <xdr:colOff>50800</xdr:colOff>
      <xdr:row>54</xdr:row>
      <xdr:rowOff>45085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286500" y="9017635"/>
          <a:ext cx="7937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62865</xdr:rowOff>
    </xdr:from>
    <xdr:to>
      <xdr:col>41</xdr:col>
      <xdr:colOff>101600</xdr:colOff>
      <xdr:row>56</xdr:row>
      <xdr:rowOff>165100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45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155575</xdr:rowOff>
    </xdr:from>
    <xdr:ext cx="533400"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015" y="95472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467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215" y="9544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79375</xdr:rowOff>
    </xdr:from>
    <xdr:ext cx="762000"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0730"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84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155575</xdr:rowOff>
    </xdr:from>
    <xdr:to>
      <xdr:col>55</xdr:col>
      <xdr:colOff>50800</xdr:colOff>
      <xdr:row>55</xdr:row>
      <xdr:rowOff>85725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2119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6985</xdr:rowOff>
    </xdr:from>
    <xdr:ext cx="533400" cy="2584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063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32385</xdr:rowOff>
    </xdr:from>
    <xdr:to>
      <xdr:col>50</xdr:col>
      <xdr:colOff>165100</xdr:colOff>
      <xdr:row>55</xdr:row>
      <xdr:rowOff>133350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25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150495</xdr:rowOff>
    </xdr:from>
    <xdr:ext cx="53467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38515" y="9039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26670</xdr:rowOff>
    </xdr:from>
    <xdr:to>
      <xdr:col>46</xdr:col>
      <xdr:colOff>38100</xdr:colOff>
      <xdr:row>55</xdr:row>
      <xdr:rowOff>128905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25068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144780</xdr:rowOff>
    </xdr:from>
    <xdr:ext cx="533400"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44765" y="9033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77470</xdr:rowOff>
    </xdr:from>
    <xdr:to>
      <xdr:col>41</xdr:col>
      <xdr:colOff>101600</xdr:colOff>
      <xdr:row>54</xdr:row>
      <xdr:rowOff>7620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896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24130</xdr:rowOff>
    </xdr:from>
    <xdr:ext cx="53340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015" y="87452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165735</xdr:rowOff>
    </xdr:from>
    <xdr:to>
      <xdr:col>36</xdr:col>
      <xdr:colOff>165100</xdr:colOff>
      <xdr:row>54</xdr:row>
      <xdr:rowOff>96520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054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112395</xdr:rowOff>
    </xdr:from>
    <xdr:ext cx="53467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38215" y="883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139065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139065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139065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8615"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2414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7650" cy="25209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430" y="130771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30225" cy="25209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63015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30225"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1831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139065</xdr:rowOff>
    </xdr:from>
    <xdr:to>
      <xdr:col>59</xdr:col>
      <xdr:colOff>50800</xdr:colOff>
      <xdr:row>70</xdr:row>
      <xdr:rowOff>139065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877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22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7386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53975</xdr:rowOff>
    </xdr:from>
    <xdr:ext cx="530225" cy="25781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12896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12065</xdr:rowOff>
    </xdr:from>
    <xdr:to>
      <xdr:col>54</xdr:col>
      <xdr:colOff>171450</xdr:colOff>
      <xdr:row>78</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429750" y="1175067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48895</xdr:rowOff>
    </xdr:from>
    <xdr:ext cx="468630" cy="25209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9480550" y="1312862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3124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130175</xdr:rowOff>
    </xdr:from>
    <xdr:ext cx="533400" cy="25781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9480550" y="11533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dr:col>54</xdr:col>
      <xdr:colOff>101600</xdr:colOff>
      <xdr:row>70</xdr:row>
      <xdr:rowOff>12065</xdr:rowOff>
    </xdr:from>
    <xdr:to>
      <xdr:col>55</xdr:col>
      <xdr:colOff>88900</xdr:colOff>
      <xdr:row>70</xdr:row>
      <xdr:rowOff>12065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1750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128270</xdr:rowOff>
    </xdr:from>
    <xdr:to>
      <xdr:col>55</xdr:col>
      <xdr:colOff>0</xdr:colOff>
      <xdr:row>75</xdr:row>
      <xdr:rowOff>154940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686800" y="12705080"/>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76835</xdr:rowOff>
    </xdr:from>
    <xdr:ext cx="533400" cy="25336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9480550" y="1248600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54610</xdr:rowOff>
    </xdr:from>
    <xdr:to>
      <xdr:col>55</xdr:col>
      <xdr:colOff>50800</xdr:colOff>
      <xdr:row>75</xdr:row>
      <xdr:rowOff>153670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398000" y="126314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74</xdr:row>
      <xdr:rowOff>121920</xdr:rowOff>
    </xdr:from>
    <xdr:to>
      <xdr:col>50</xdr:col>
      <xdr:colOff>114300</xdr:colOff>
      <xdr:row>75</xdr:row>
      <xdr:rowOff>128270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86700" y="12531090"/>
          <a:ext cx="8001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41910</xdr:rowOff>
    </xdr:from>
    <xdr:to>
      <xdr:col>50</xdr:col>
      <xdr:colOff>165100</xdr:colOff>
      <xdr:row>75</xdr:row>
      <xdr:rowOff>141605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36000" y="1261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157480</xdr:rowOff>
    </xdr:from>
    <xdr:ext cx="534670" cy="25336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38515" y="12399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121920</xdr:rowOff>
    </xdr:from>
    <xdr:to>
      <xdr:col>45</xdr:col>
      <xdr:colOff>171450</xdr:colOff>
      <xdr:row>76</xdr:row>
      <xdr:rowOff>140335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080250" y="12531090"/>
          <a:ext cx="80645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95250</xdr:rowOff>
    </xdr:from>
    <xdr:to>
      <xdr:col>46</xdr:col>
      <xdr:colOff>38100</xdr:colOff>
      <xdr:row>76</xdr:row>
      <xdr:rowOff>27305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42250" y="12672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18415</xdr:rowOff>
    </xdr:from>
    <xdr:ext cx="533400" cy="25273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44765" y="127628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128905</xdr:rowOff>
    </xdr:from>
    <xdr:to>
      <xdr:col>41</xdr:col>
      <xdr:colOff>50800</xdr:colOff>
      <xdr:row>76</xdr:row>
      <xdr:rowOff>140335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286500" y="1287335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137160</xdr:rowOff>
    </xdr:from>
    <xdr:to>
      <xdr:col>41</xdr:col>
      <xdr:colOff>101600</xdr:colOff>
      <xdr:row>77</xdr:row>
      <xdr:rowOff>69215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029450" y="12881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60325</xdr:rowOff>
    </xdr:from>
    <xdr:ext cx="53340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851015" y="129724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135255</xdr:rowOff>
    </xdr:from>
    <xdr:to>
      <xdr:col>36</xdr:col>
      <xdr:colOff>165100</xdr:colOff>
      <xdr:row>77</xdr:row>
      <xdr:rowOff>67310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235700" y="1287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58420</xdr:rowOff>
    </xdr:from>
    <xdr:ext cx="53467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038215" y="12970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073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908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106045</xdr:rowOff>
    </xdr:from>
    <xdr:to>
      <xdr:col>55</xdr:col>
      <xdr:colOff>50800</xdr:colOff>
      <xdr:row>76</xdr:row>
      <xdr:rowOff>37465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398000" y="12682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84455</xdr:rowOff>
    </xdr:from>
    <xdr:ext cx="533400" cy="25209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9480550" y="126612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78105</xdr:rowOff>
    </xdr:from>
    <xdr:to>
      <xdr:col>50</xdr:col>
      <xdr:colOff>165100</xdr:colOff>
      <xdr:row>76</xdr:row>
      <xdr:rowOff>10160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36000" y="1265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1270</xdr:rowOff>
    </xdr:from>
    <xdr:ext cx="53467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38515" y="12745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72390</xdr:rowOff>
    </xdr:from>
    <xdr:to>
      <xdr:col>46</xdr:col>
      <xdr:colOff>38100</xdr:colOff>
      <xdr:row>75</xdr:row>
      <xdr:rowOff>3810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42250" y="1248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20320</xdr:rowOff>
    </xdr:from>
    <xdr:ext cx="5334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44765" y="1226185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90170</xdr:rowOff>
    </xdr:from>
    <xdr:to>
      <xdr:col>41</xdr:col>
      <xdr:colOff>101600</xdr:colOff>
      <xdr:row>77</xdr:row>
      <xdr:rowOff>21590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029450" y="1283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38100</xdr:rowOff>
    </xdr:from>
    <xdr:ext cx="5334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851015" y="126149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79375</xdr:rowOff>
    </xdr:from>
    <xdr:to>
      <xdr:col>36</xdr:col>
      <xdr:colOff>165100</xdr:colOff>
      <xdr:row>77</xdr:row>
      <xdr:rowOff>11430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235700" y="12823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27305</xdr:rowOff>
    </xdr:from>
    <xdr:ext cx="53467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38215" y="12604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2203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200" y="1459420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2643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195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1955" y="157708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1955" y="1538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7820" y="15014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09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782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13335</xdr:rowOff>
    </xdr:from>
    <xdr:to>
      <xdr:col>54</xdr:col>
      <xdr:colOff>171450</xdr:colOff>
      <xdr:row>97</xdr:row>
      <xdr:rowOff>104775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9750" y="1510474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109220</xdr:rowOff>
    </xdr:from>
    <xdr:ext cx="533400" cy="25781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396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104775</xdr:rowOff>
    </xdr:from>
    <xdr:to>
      <xdr:col>55</xdr:col>
      <xdr:colOff>88900</xdr:colOff>
      <xdr:row>97</xdr:row>
      <xdr:rowOff>104775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392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128905</xdr:rowOff>
    </xdr:from>
    <xdr:ext cx="597535" cy="25336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48850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104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83185</xdr:rowOff>
    </xdr:from>
    <xdr:to>
      <xdr:col>55</xdr:col>
      <xdr:colOff>0</xdr:colOff>
      <xdr:row>90</xdr:row>
      <xdr:rowOff>153670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686800" y="15174595"/>
          <a:ext cx="742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123825</xdr:rowOff>
    </xdr:from>
    <xdr:ext cx="533400" cy="25781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89722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145415</xdr:rowOff>
    </xdr:from>
    <xdr:to>
      <xdr:col>55</xdr:col>
      <xdr:colOff>50800</xdr:colOff>
      <xdr:row>95</xdr:row>
      <xdr:rowOff>75565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5918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90</xdr:row>
      <xdr:rowOff>83185</xdr:rowOff>
    </xdr:from>
    <xdr:to>
      <xdr:col>50</xdr:col>
      <xdr:colOff>114300</xdr:colOff>
      <xdr:row>91</xdr:row>
      <xdr:rowOff>126365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86700" y="15174595"/>
          <a:ext cx="8001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123190</xdr:rowOff>
    </xdr:from>
    <xdr:to>
      <xdr:col>50</xdr:col>
      <xdr:colOff>165100</xdr:colOff>
      <xdr:row>95</xdr:row>
      <xdr:rowOff>53340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3467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515" y="1598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126365</xdr:rowOff>
    </xdr:from>
    <xdr:to>
      <xdr:col>45</xdr:col>
      <xdr:colOff>171450</xdr:colOff>
      <xdr:row>94</xdr:row>
      <xdr:rowOff>32385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080250" y="15385415"/>
          <a:ext cx="80645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29210</xdr:rowOff>
    </xdr:from>
    <xdr:to>
      <xdr:col>46</xdr:col>
      <xdr:colOff>38100</xdr:colOff>
      <xdr:row>95</xdr:row>
      <xdr:rowOff>130175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59740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33400" cy="25781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765" y="16066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116840</xdr:rowOff>
    </xdr:from>
    <xdr:to>
      <xdr:col>41</xdr:col>
      <xdr:colOff>50800</xdr:colOff>
      <xdr:row>94</xdr:row>
      <xdr:rowOff>32385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286500" y="15375890"/>
          <a:ext cx="79375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66040</xdr:rowOff>
    </xdr:from>
    <xdr:to>
      <xdr:col>41</xdr:col>
      <xdr:colOff>101600</xdr:colOff>
      <xdr:row>95</xdr:row>
      <xdr:rowOff>167640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60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158750</xdr:rowOff>
    </xdr:from>
    <xdr:ext cx="5334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015" y="1610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60960</xdr:rowOff>
    </xdr:from>
    <xdr:to>
      <xdr:col>36</xdr:col>
      <xdr:colOff>165100</xdr:colOff>
      <xdr:row>95</xdr:row>
      <xdr:rowOff>162560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600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467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215" y="1609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104775</xdr:rowOff>
    </xdr:from>
    <xdr:to>
      <xdr:col>55</xdr:col>
      <xdr:colOff>50800</xdr:colOff>
      <xdr:row>91</xdr:row>
      <xdr:rowOff>36830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5196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127000</xdr:rowOff>
    </xdr:from>
    <xdr:ext cx="597535" cy="25336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50507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33655</xdr:rowOff>
    </xdr:from>
    <xdr:to>
      <xdr:col>50</xdr:col>
      <xdr:colOff>165100</xdr:colOff>
      <xdr:row>90</xdr:row>
      <xdr:rowOff>132715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512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88</xdr:row>
      <xdr:rowOff>149225</xdr:rowOff>
    </xdr:from>
    <xdr:ext cx="597535" cy="25336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06130" y="1490535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75565</xdr:rowOff>
    </xdr:from>
    <xdr:to>
      <xdr:col>46</xdr:col>
      <xdr:colOff>38100</xdr:colOff>
      <xdr:row>92</xdr:row>
      <xdr:rowOff>6350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53346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21590</xdr:rowOff>
    </xdr:from>
    <xdr:ext cx="597535" cy="25527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12380" y="15113000"/>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153035</xdr:rowOff>
    </xdr:from>
    <xdr:to>
      <xdr:col>41</xdr:col>
      <xdr:colOff>101600</xdr:colOff>
      <xdr:row>94</xdr:row>
      <xdr:rowOff>83185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57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99695</xdr:rowOff>
    </xdr:from>
    <xdr:ext cx="533400" cy="25781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51015" y="15530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66040</xdr:rowOff>
    </xdr:from>
    <xdr:to>
      <xdr:col>36</xdr:col>
      <xdr:colOff>165100</xdr:colOff>
      <xdr:row>91</xdr:row>
      <xdr:rowOff>167640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53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90</xdr:row>
      <xdr:rowOff>12700</xdr:rowOff>
    </xdr:from>
    <xdr:ext cx="597535" cy="25463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05830" y="15104110"/>
          <a:ext cx="597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171450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139065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139065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139065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81915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479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5358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171450</xdr:colOff>
      <xdr:row>41</xdr:row>
      <xdr:rowOff>81915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111125</xdr:rowOff>
    </xdr:from>
    <xdr:ext cx="247650" cy="25781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977880" y="68205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139065</xdr:rowOff>
    </xdr:from>
    <xdr:to>
      <xdr:col>89</xdr:col>
      <xdr:colOff>171450</xdr:colOff>
      <xdr:row>38</xdr:row>
      <xdr:rowOff>139065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513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3149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405" y="63741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53975</xdr:rowOff>
    </xdr:from>
    <xdr:ext cx="531495" cy="2578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59251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171450</xdr:colOff>
      <xdr:row>33</xdr:row>
      <xdr:rowOff>81915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6178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111125</xdr:rowOff>
    </xdr:from>
    <xdr:ext cx="531495" cy="25781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4794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139065</xdr:rowOff>
    </xdr:from>
    <xdr:to>
      <xdr:col>89</xdr:col>
      <xdr:colOff>171450</xdr:colOff>
      <xdr:row>30</xdr:row>
      <xdr:rowOff>139065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172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03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31495" cy="25781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81915</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167640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698345" y="526415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635</xdr:rowOff>
    </xdr:from>
    <xdr:ext cx="469900" cy="2584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4744700" y="654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611350" y="6541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10795</xdr:rowOff>
    </xdr:from>
    <xdr:ext cx="534670" cy="256540"/>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4744700" y="5043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526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67310</xdr:rowOff>
    </xdr:from>
    <xdr:to>
      <xdr:col>85</xdr:col>
      <xdr:colOff>127000</xdr:colOff>
      <xdr:row>35</xdr:row>
      <xdr:rowOff>19685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938250" y="5770880"/>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144780</xdr:rowOff>
    </xdr:from>
    <xdr:ext cx="534670" cy="257810"/>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4744700" y="60159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166370</xdr:rowOff>
    </xdr:from>
    <xdr:to>
      <xdr:col>85</xdr:col>
      <xdr:colOff>171450</xdr:colOff>
      <xdr:row>36</xdr:row>
      <xdr:rowOff>97155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649450" y="60375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153670</xdr:rowOff>
    </xdr:from>
    <xdr:to>
      <xdr:col>81</xdr:col>
      <xdr:colOff>50800</xdr:colOff>
      <xdr:row>35</xdr:row>
      <xdr:rowOff>19685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144500" y="585724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118110</xdr:rowOff>
    </xdr:from>
    <xdr:to>
      <xdr:col>81</xdr:col>
      <xdr:colOff>101600</xdr:colOff>
      <xdr:row>36</xdr:row>
      <xdr:rowOff>48260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88745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39370</xdr:rowOff>
    </xdr:from>
    <xdr:ext cx="533400"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709015" y="60782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34</xdr:row>
      <xdr:rowOff>114300</xdr:rowOff>
    </xdr:from>
    <xdr:to>
      <xdr:col>76</xdr:col>
      <xdr:colOff>114300</xdr:colOff>
      <xdr:row>34</xdr:row>
      <xdr:rowOff>153670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344400" y="581787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22860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093700" y="59645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xdr:rowOff>
    </xdr:from>
    <xdr:ext cx="534670" cy="25781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896215" y="6053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114300</xdr:rowOff>
    </xdr:from>
    <xdr:to>
      <xdr:col>71</xdr:col>
      <xdr:colOff>171450</xdr:colOff>
      <xdr:row>34</xdr:row>
      <xdr:rowOff>118110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1537950" y="58178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5715</xdr:rowOff>
    </xdr:from>
    <xdr:to>
      <xdr:col>72</xdr:col>
      <xdr:colOff>38100</xdr:colOff>
      <xdr:row>36</xdr:row>
      <xdr:rowOff>107315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299950" y="604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97790</xdr:rowOff>
    </xdr:from>
    <xdr:ext cx="533400"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02465" y="6136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19050</xdr:rowOff>
    </xdr:from>
    <xdr:to>
      <xdr:col>67</xdr:col>
      <xdr:colOff>101600</xdr:colOff>
      <xdr:row>36</xdr:row>
      <xdr:rowOff>120650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148715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111760</xdr:rowOff>
    </xdr:from>
    <xdr:ext cx="533400"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308715" y="61506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073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7668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79375</xdr:rowOff>
    </xdr:from>
    <xdr:ext cx="762000"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0730"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66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16510</xdr:rowOff>
    </xdr:from>
    <xdr:to>
      <xdr:col>85</xdr:col>
      <xdr:colOff>171450</xdr:colOff>
      <xdr:row>34</xdr:row>
      <xdr:rowOff>118110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649450" y="5720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33</xdr:row>
      <xdr:rowOff>39370</xdr:rowOff>
    </xdr:from>
    <xdr:ext cx="534670" cy="2584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4744700" y="5575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140970</xdr:rowOff>
    </xdr:from>
    <xdr:to>
      <xdr:col>81</xdr:col>
      <xdr:colOff>101600</xdr:colOff>
      <xdr:row>35</xdr:row>
      <xdr:rowOff>71120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887450" y="5844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86995</xdr:rowOff>
    </xdr:from>
    <xdr:ext cx="533400" cy="25717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09015" y="562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102870</xdr:rowOff>
    </xdr:from>
    <xdr:to>
      <xdr:col>76</xdr:col>
      <xdr:colOff>165100</xdr:colOff>
      <xdr:row>35</xdr:row>
      <xdr:rowOff>33020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093700" y="580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49530</xdr:rowOff>
    </xdr:from>
    <xdr:ext cx="534670"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896215" y="5585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63500</xdr:rowOff>
    </xdr:from>
    <xdr:to>
      <xdr:col>72</xdr:col>
      <xdr:colOff>38100</xdr:colOff>
      <xdr:row>34</xdr:row>
      <xdr:rowOff>165735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299950" y="576707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10795</xdr:rowOff>
    </xdr:from>
    <xdr:ext cx="533400" cy="25654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102465" y="5546725"/>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67310</xdr:rowOff>
    </xdr:from>
    <xdr:to>
      <xdr:col>67</xdr:col>
      <xdr:colOff>101600</xdr:colOff>
      <xdr:row>34</xdr:row>
      <xdr:rowOff>167640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1487150" y="5770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13970</xdr:rowOff>
    </xdr:from>
    <xdr:ext cx="533400" cy="25781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308715" y="5549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171450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139065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139065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139065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81915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479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169650" y="78886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171450</xdr:colOff>
      <xdr:row>61</xdr:row>
      <xdr:rowOff>81915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111125</xdr:rowOff>
    </xdr:from>
    <xdr:ext cx="247650" cy="25781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977880" y="101733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43815</xdr:rowOff>
    </xdr:from>
    <xdr:to>
      <xdr:col>89</xdr:col>
      <xdr:colOff>171450</xdr:colOff>
      <xdr:row>59</xdr:row>
      <xdr:rowOff>43815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9383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733405" y="9800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40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139065</xdr:rowOff>
    </xdr:from>
    <xdr:to>
      <xdr:col>89</xdr:col>
      <xdr:colOff>171450</xdr:colOff>
      <xdr:row>54</xdr:row>
      <xdr:rowOff>139065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195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14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405" y="9056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100965</xdr:rowOff>
    </xdr:from>
    <xdr:to>
      <xdr:col>89</xdr:col>
      <xdr:colOff>171450</xdr:colOff>
      <xdr:row>52</xdr:row>
      <xdr:rowOff>100965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8220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4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62865</xdr:rowOff>
    </xdr:from>
    <xdr:to>
      <xdr:col>89</xdr:col>
      <xdr:colOff>171450</xdr:colOff>
      <xdr:row>50</xdr:row>
      <xdr:rowOff>62865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448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5630" cy="25781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27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5630" cy="25781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270" y="79368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81915</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145415</xdr:rowOff>
    </xdr:from>
    <xdr:to>
      <xdr:col>85</xdr:col>
      <xdr:colOff>126365</xdr:colOff>
      <xdr:row>57</xdr:row>
      <xdr:rowOff>107950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698345" y="836358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111125</xdr:rowOff>
    </xdr:from>
    <xdr:ext cx="534670" cy="25781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4744700" y="9670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107950</xdr:rowOff>
    </xdr:from>
    <xdr:to>
      <xdr:col>86</xdr:col>
      <xdr:colOff>25400</xdr:colOff>
      <xdr:row>57</xdr:row>
      <xdr:rowOff>107950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9667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92710</xdr:rowOff>
    </xdr:from>
    <xdr:ext cx="598805" cy="25781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4744700" y="8143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dr:col>85</xdr:col>
      <xdr:colOff>38100</xdr:colOff>
      <xdr:row>49</xdr:row>
      <xdr:rowOff>145415</xdr:rowOff>
    </xdr:from>
    <xdr:to>
      <xdr:col>86</xdr:col>
      <xdr:colOff>25400</xdr:colOff>
      <xdr:row>49</xdr:row>
      <xdr:rowOff>145415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8363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5715</xdr:rowOff>
    </xdr:from>
    <xdr:to>
      <xdr:col>85</xdr:col>
      <xdr:colOff>127000</xdr:colOff>
      <xdr:row>53</xdr:row>
      <xdr:rowOff>28575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938250" y="8726805"/>
          <a:ext cx="762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81915</xdr:rowOff>
    </xdr:from>
    <xdr:ext cx="534670" cy="2584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4744700" y="9138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104140</xdr:rowOff>
    </xdr:from>
    <xdr:to>
      <xdr:col>85</xdr:col>
      <xdr:colOff>171450</xdr:colOff>
      <xdr:row>55</xdr:row>
      <xdr:rowOff>34290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649450" y="9160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49530</xdr:rowOff>
    </xdr:from>
    <xdr:to>
      <xdr:col>81</xdr:col>
      <xdr:colOff>50800</xdr:colOff>
      <xdr:row>53</xdr:row>
      <xdr:rowOff>28575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144500" y="8770620"/>
          <a:ext cx="7937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164465</xdr:rowOff>
    </xdr:from>
    <xdr:to>
      <xdr:col>81</xdr:col>
      <xdr:colOff>101600</xdr:colOff>
      <xdr:row>55</xdr:row>
      <xdr:rowOff>94615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887450" y="9220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85725</xdr:rowOff>
    </xdr:from>
    <xdr:ext cx="533400" cy="25717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09015" y="93097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52</xdr:row>
      <xdr:rowOff>49530</xdr:rowOff>
    </xdr:from>
    <xdr:to>
      <xdr:col>76</xdr:col>
      <xdr:colOff>114300</xdr:colOff>
      <xdr:row>54</xdr:row>
      <xdr:rowOff>159385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344400" y="8770620"/>
          <a:ext cx="8001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137160</xdr:rowOff>
    </xdr:from>
    <xdr:to>
      <xdr:col>76</xdr:col>
      <xdr:colOff>165100</xdr:colOff>
      <xdr:row>55</xdr:row>
      <xdr:rowOff>67945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093700" y="9193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59055</xdr:rowOff>
    </xdr:from>
    <xdr:ext cx="534670" cy="2584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896215" y="9283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159385</xdr:rowOff>
    </xdr:from>
    <xdr:to>
      <xdr:col>71</xdr:col>
      <xdr:colOff>171450</xdr:colOff>
      <xdr:row>55</xdr:row>
      <xdr:rowOff>167005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537950" y="9215755"/>
          <a:ext cx="80645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142875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299950" y="926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3400"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02465" y="93579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487150" y="9301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24130</xdr:rowOff>
    </xdr:from>
    <xdr:ext cx="533400"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308715" y="90805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84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073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7668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79375</xdr:rowOff>
    </xdr:from>
    <xdr:ext cx="762000"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0730"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66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51</xdr:row>
      <xdr:rowOff>126365</xdr:rowOff>
    </xdr:from>
    <xdr:to>
      <xdr:col>85</xdr:col>
      <xdr:colOff>171450</xdr:colOff>
      <xdr:row>52</xdr:row>
      <xdr:rowOff>55880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649450" y="867981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50</xdr:row>
      <xdr:rowOff>149225</xdr:rowOff>
    </xdr:from>
    <xdr:ext cx="534670" cy="2584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4744700" y="853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149860</xdr:rowOff>
    </xdr:from>
    <xdr:to>
      <xdr:col>81</xdr:col>
      <xdr:colOff>101600</xdr:colOff>
      <xdr:row>53</xdr:row>
      <xdr:rowOff>79375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887450" y="88709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96520</xdr:rowOff>
    </xdr:from>
    <xdr:ext cx="533400" cy="2584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015" y="86499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51</xdr:row>
      <xdr:rowOff>167640</xdr:rowOff>
    </xdr:from>
    <xdr:to>
      <xdr:col>76</xdr:col>
      <xdr:colOff>165100</xdr:colOff>
      <xdr:row>52</xdr:row>
      <xdr:rowOff>99695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093700" y="8721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116205</xdr:rowOff>
    </xdr:from>
    <xdr:ext cx="534670"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896215" y="850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108585</xdr:rowOff>
    </xdr:from>
    <xdr:to>
      <xdr:col>72</xdr:col>
      <xdr:colOff>38100</xdr:colOff>
      <xdr:row>55</xdr:row>
      <xdr:rowOff>38735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299950" y="91649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54610</xdr:rowOff>
    </xdr:from>
    <xdr:ext cx="533400" cy="25781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465" y="8943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116205</xdr:rowOff>
    </xdr:from>
    <xdr:to>
      <xdr:col>67</xdr:col>
      <xdr:colOff>101600</xdr:colOff>
      <xdr:row>56</xdr:row>
      <xdr:rowOff>46990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487150" y="93402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38100</xdr:rowOff>
    </xdr:from>
    <xdr:ext cx="533400"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715" y="94297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171450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139065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139065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139065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479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169650" y="112414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7650" cy="25209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977880" y="1315212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209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33405" y="1277937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520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405" y="124066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400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33405" y="120370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62865</xdr:rowOff>
    </xdr:from>
    <xdr:to>
      <xdr:col>89</xdr:col>
      <xdr:colOff>171450</xdr:colOff>
      <xdr:row>70</xdr:row>
      <xdr:rowOff>62865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8014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405" y="11663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781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270" y="1128966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118110</xdr:rowOff>
    </xdr:from>
    <xdr:to>
      <xdr:col>85</xdr:col>
      <xdr:colOff>126365</xdr:colOff>
      <xdr:row>79</xdr:row>
      <xdr:rowOff>43180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698345" y="1202436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5209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4744700" y="1329499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64135</xdr:rowOff>
    </xdr:from>
    <xdr:ext cx="534670" cy="2584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4744700" y="11802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dr:col>85</xdr:col>
      <xdr:colOff>38100</xdr:colOff>
      <xdr:row>71</xdr:row>
      <xdr:rowOff>118110</xdr:rowOff>
    </xdr:from>
    <xdr:to>
      <xdr:col>86</xdr:col>
      <xdr:colOff>25400</xdr:colOff>
      <xdr:row>71</xdr:row>
      <xdr:rowOff>118110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2024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72390</xdr:rowOff>
    </xdr:from>
    <xdr:to>
      <xdr:col>85</xdr:col>
      <xdr:colOff>127000</xdr:colOff>
      <xdr:row>78</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938250" y="1315212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50165</xdr:rowOff>
    </xdr:from>
    <xdr:ext cx="469900" cy="25209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4744700" y="129622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26670</xdr:rowOff>
    </xdr:from>
    <xdr:to>
      <xdr:col>85</xdr:col>
      <xdr:colOff>171450</xdr:colOff>
      <xdr:row>78</xdr:row>
      <xdr:rowOff>126365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649450" y="131064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72390</xdr:rowOff>
    </xdr:from>
    <xdr:to>
      <xdr:col>81</xdr:col>
      <xdr:colOff>50800</xdr:colOff>
      <xdr:row>78</xdr:row>
      <xdr:rowOff>79375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144500" y="131521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143510</xdr:rowOff>
    </xdr:from>
    <xdr:to>
      <xdr:col>81</xdr:col>
      <xdr:colOff>101600</xdr:colOff>
      <xdr:row>78</xdr:row>
      <xdr:rowOff>74930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887450" y="1305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91440</xdr:rowOff>
    </xdr:from>
    <xdr:ext cx="469900" cy="2520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722350" y="12835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52070</xdr:rowOff>
    </xdr:from>
    <xdr:to>
      <xdr:col>76</xdr:col>
      <xdr:colOff>114300</xdr:colOff>
      <xdr:row>78</xdr:row>
      <xdr:rowOff>79375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344400" y="1313180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xdr:rowOff>
    </xdr:from>
    <xdr:to>
      <xdr:col>76</xdr:col>
      <xdr:colOff>165100</xdr:colOff>
      <xdr:row>78</xdr:row>
      <xdr:rowOff>115570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093700" y="13096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131445</xdr:rowOff>
    </xdr:from>
    <xdr:ext cx="469900" cy="25336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928600" y="12875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41910</xdr:rowOff>
    </xdr:from>
    <xdr:to>
      <xdr:col>71</xdr:col>
      <xdr:colOff>171450</xdr:colOff>
      <xdr:row>78</xdr:row>
      <xdr:rowOff>52070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1537950" y="12954000"/>
          <a:ext cx="8064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116205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299950" y="13096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107315</xdr:rowOff>
    </xdr:from>
    <xdr:ext cx="469900" cy="25209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34850" y="131870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51435</xdr:rowOff>
    </xdr:from>
    <xdr:to>
      <xdr:col>67</xdr:col>
      <xdr:colOff>101600</xdr:colOff>
      <xdr:row>78</xdr:row>
      <xdr:rowOff>151130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1487150" y="1313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142240</xdr:rowOff>
    </xdr:from>
    <xdr:ext cx="469900" cy="25209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322050" y="13221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073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668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073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6650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52070</xdr:rowOff>
    </xdr:from>
    <xdr:to>
      <xdr:col>85</xdr:col>
      <xdr:colOff>171450</xdr:colOff>
      <xdr:row>78</xdr:row>
      <xdr:rowOff>151130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649450" y="131318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5715</xdr:rowOff>
    </xdr:from>
    <xdr:ext cx="469900" cy="25336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4744700" y="13085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22225</xdr:rowOff>
    </xdr:from>
    <xdr:to>
      <xdr:col>81</xdr:col>
      <xdr:colOff>101600</xdr:colOff>
      <xdr:row>78</xdr:row>
      <xdr:rowOff>121920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887450" y="13101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113030</xdr:rowOff>
    </xdr:from>
    <xdr:ext cx="4699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722350" y="13192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29845</xdr:rowOff>
    </xdr:from>
    <xdr:to>
      <xdr:col>76</xdr:col>
      <xdr:colOff>165100</xdr:colOff>
      <xdr:row>78</xdr:row>
      <xdr:rowOff>128905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09370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120015</xdr:rowOff>
    </xdr:from>
    <xdr:ext cx="469900" cy="25336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28600" y="13199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2540</xdr:rowOff>
    </xdr:from>
    <xdr:to>
      <xdr:col>72</xdr:col>
      <xdr:colOff>38100</xdr:colOff>
      <xdr:row>78</xdr:row>
      <xdr:rowOff>101600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299950" y="13082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117475</xdr:rowOff>
    </xdr:from>
    <xdr:ext cx="469900"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850" y="12861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160655</xdr:rowOff>
    </xdr:from>
    <xdr:to>
      <xdr:col>67</xdr:col>
      <xdr:colOff>101600</xdr:colOff>
      <xdr:row>77</xdr:row>
      <xdr:rowOff>92075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1487150" y="12905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107950</xdr:rowOff>
    </xdr:from>
    <xdr:ext cx="533400" cy="2520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08715" y="126847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977880" y="169138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7334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40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560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09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270" y="1464183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122555</xdr:rowOff>
    </xdr:from>
    <xdr:to>
      <xdr:col>85</xdr:col>
      <xdr:colOff>126365</xdr:colOff>
      <xdr:row>98</xdr:row>
      <xdr:rowOff>135890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698345" y="1504632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139700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7447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659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70485</xdr:rowOff>
    </xdr:from>
    <xdr:ext cx="598805" cy="25209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744700" y="148266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dr:col>85</xdr:col>
      <xdr:colOff>38100</xdr:colOff>
      <xdr:row>89</xdr:row>
      <xdr:rowOff>122555</xdr:rowOff>
    </xdr:from>
    <xdr:to>
      <xdr:col>86</xdr:col>
      <xdr:colOff>25400</xdr:colOff>
      <xdr:row>89</xdr:row>
      <xdr:rowOff>122555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5046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128905</xdr:rowOff>
    </xdr:from>
    <xdr:to>
      <xdr:col>85</xdr:col>
      <xdr:colOff>127000</xdr:colOff>
      <xdr:row>93</xdr:row>
      <xdr:rowOff>17780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938250" y="1555940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13335</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744700" y="15958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34925</xdr:rowOff>
    </xdr:from>
    <xdr:to>
      <xdr:col>85</xdr:col>
      <xdr:colOff>171450</xdr:colOff>
      <xdr:row>95</xdr:row>
      <xdr:rowOff>136525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649450" y="159797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17780</xdr:rowOff>
    </xdr:from>
    <xdr:to>
      <xdr:col>81</xdr:col>
      <xdr:colOff>50800</xdr:colOff>
      <xdr:row>93</xdr:row>
      <xdr:rowOff>67945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144500" y="15619730"/>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88745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127635</xdr:rowOff>
    </xdr:from>
    <xdr:ext cx="5334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09015" y="16072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93</xdr:row>
      <xdr:rowOff>67945</xdr:rowOff>
    </xdr:from>
    <xdr:to>
      <xdr:col>76</xdr:col>
      <xdr:colOff>114300</xdr:colOff>
      <xdr:row>93</xdr:row>
      <xdr:rowOff>141605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344400" y="1566989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164465</xdr:rowOff>
    </xdr:from>
    <xdr:to>
      <xdr:col>76</xdr:col>
      <xdr:colOff>165100</xdr:colOff>
      <xdr:row>96</xdr:row>
      <xdr:rowOff>94615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0937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86360</xdr:rowOff>
    </xdr:from>
    <xdr:ext cx="534670" cy="25781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896215" y="16202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144780</xdr:rowOff>
    </xdr:from>
    <xdr:to>
      <xdr:col>71</xdr:col>
      <xdr:colOff>171450</xdr:colOff>
      <xdr:row>93</xdr:row>
      <xdr:rowOff>141605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537950" y="15575280"/>
          <a:ext cx="8064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169545</xdr:rowOff>
    </xdr:from>
    <xdr:to>
      <xdr:col>72</xdr:col>
      <xdr:colOff>38100</xdr:colOff>
      <xdr:row>96</xdr:row>
      <xdr:rowOff>99695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299950" y="16114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90805</xdr:rowOff>
    </xdr:from>
    <xdr:ext cx="53340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1024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3810</xdr:rowOff>
    </xdr:from>
    <xdr:to>
      <xdr:col>67</xdr:col>
      <xdr:colOff>101600</xdr:colOff>
      <xdr:row>96</xdr:row>
      <xdr:rowOff>105410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48715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96520</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08715" y="16212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76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665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78105</xdr:rowOff>
    </xdr:from>
    <xdr:to>
      <xdr:col>85</xdr:col>
      <xdr:colOff>171450</xdr:colOff>
      <xdr:row>93</xdr:row>
      <xdr:rowOff>8255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649450" y="15508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91</xdr:row>
      <xdr:rowOff>100965</xdr:rowOff>
    </xdr:from>
    <xdr:ext cx="534670" cy="257810"/>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744700" y="15360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138430</xdr:rowOff>
    </xdr:from>
    <xdr:to>
      <xdr:col>81</xdr:col>
      <xdr:colOff>101600</xdr:colOff>
      <xdr:row>93</xdr:row>
      <xdr:rowOff>68580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887450" y="155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85090</xdr:rowOff>
    </xdr:from>
    <xdr:ext cx="5334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709015" y="1534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17780</xdr:rowOff>
    </xdr:from>
    <xdr:to>
      <xdr:col>76</xdr:col>
      <xdr:colOff>165100</xdr:colOff>
      <xdr:row>93</xdr:row>
      <xdr:rowOff>118745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093700" y="15619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135255</xdr:rowOff>
    </xdr:from>
    <xdr:ext cx="53467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896215" y="15394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90805</xdr:rowOff>
    </xdr:from>
    <xdr:to>
      <xdr:col>72</xdr:col>
      <xdr:colOff>38100</xdr:colOff>
      <xdr:row>94</xdr:row>
      <xdr:rowOff>20955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299950" y="15692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37465</xdr:rowOff>
    </xdr:from>
    <xdr:ext cx="5334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465" y="1546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93980</xdr:rowOff>
    </xdr:from>
    <xdr:to>
      <xdr:col>67</xdr:col>
      <xdr:colOff>101600</xdr:colOff>
      <xdr:row>93</xdr:row>
      <xdr:rowOff>24130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48715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40640</xdr:rowOff>
    </xdr:from>
    <xdr:ext cx="533400" cy="25781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715" y="1529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139065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139065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139065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8615" cy="22479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440150" y="45358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139065</xdr:rowOff>
    </xdr:from>
    <xdr:to>
      <xdr:col>120</xdr:col>
      <xdr:colOff>114300</xdr:colOff>
      <xdr:row>38</xdr:row>
      <xdr:rowOff>139065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513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7650" cy="2584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48380" y="63741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53975</xdr:rowOff>
    </xdr:from>
    <xdr:ext cx="531495" cy="2578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984855" y="59251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81915</xdr:rowOff>
    </xdr:from>
    <xdr:to>
      <xdr:col>120</xdr:col>
      <xdr:colOff>114300</xdr:colOff>
      <xdr:row>33</xdr:row>
      <xdr:rowOff>81915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617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111125</xdr:rowOff>
    </xdr:from>
    <xdr:ext cx="531495" cy="25781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4855" y="54794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139065</xdr:rowOff>
    </xdr:from>
    <xdr:to>
      <xdr:col>120</xdr:col>
      <xdr:colOff>114300</xdr:colOff>
      <xdr:row>30</xdr:row>
      <xdr:rowOff>139065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172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4855" y="503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1495" cy="25781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984855" y="45840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104140</xdr:rowOff>
    </xdr:from>
    <xdr:to>
      <xdr:col>116</xdr:col>
      <xdr:colOff>62865</xdr:colOff>
      <xdr:row>38</xdr:row>
      <xdr:rowOff>139065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9949795" y="5304790"/>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167640</xdr:rowOff>
    </xdr:from>
    <xdr:ext cx="249555" cy="25781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0002500" y="65417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139065</xdr:rowOff>
    </xdr:from>
    <xdr:to>
      <xdr:col>116</xdr:col>
      <xdr:colOff>152400</xdr:colOff>
      <xdr:row>38</xdr:row>
      <xdr:rowOff>139065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88185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50800</xdr:rowOff>
    </xdr:from>
    <xdr:ext cx="534670" cy="25781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0002500" y="5083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dr:col>115</xdr:col>
      <xdr:colOff>165100</xdr:colOff>
      <xdr:row>31</xdr:row>
      <xdr:rowOff>104140</xdr:rowOff>
    </xdr:from>
    <xdr:to>
      <xdr:col>116</xdr:col>
      <xdr:colOff>152400</xdr:colOff>
      <xdr:row>31</xdr:row>
      <xdr:rowOff>104140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530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138430</xdr:rowOff>
    </xdr:from>
    <xdr:to>
      <xdr:col>116</xdr:col>
      <xdr:colOff>63500</xdr:colOff>
      <xdr:row>38</xdr:row>
      <xdr:rowOff>138430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202400" y="65125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87630</xdr:rowOff>
    </xdr:from>
    <xdr:ext cx="378460" cy="25781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0002500" y="629412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9009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137795</xdr:rowOff>
    </xdr:from>
    <xdr:to>
      <xdr:col>111</xdr:col>
      <xdr:colOff>171450</xdr:colOff>
      <xdr:row>38</xdr:row>
      <xdr:rowOff>138430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395950" y="65119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67310</xdr:rowOff>
    </xdr:from>
    <xdr:to>
      <xdr:col>112</xdr:col>
      <xdr:colOff>38100</xdr:colOff>
      <xdr:row>38</xdr:row>
      <xdr:rowOff>167640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157950" y="64414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13970</xdr:rowOff>
    </xdr:from>
    <xdr:ext cx="378460" cy="25781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030950" y="62204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137795</xdr:rowOff>
    </xdr:from>
    <xdr:to>
      <xdr:col>107</xdr:col>
      <xdr:colOff>50800</xdr:colOff>
      <xdr:row>38</xdr:row>
      <xdr:rowOff>137795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7602200" y="65119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34515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25400</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25770" y="6231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137160</xdr:rowOff>
    </xdr:from>
    <xdr:to>
      <xdr:col>102</xdr:col>
      <xdr:colOff>114300</xdr:colOff>
      <xdr:row>38</xdr:row>
      <xdr:rowOff>137795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802100" y="651129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12065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7551400" y="6455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28575</xdr:rowOff>
    </xdr:from>
    <xdr:ext cx="378460"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432020" y="62350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6757650" y="64585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2420" cy="25717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651605" y="6237605"/>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200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79375</xdr:rowOff>
    </xdr:from>
    <xdr:ext cx="762000" cy="2584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073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24500" y="6956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79375</xdr:rowOff>
    </xdr:from>
    <xdr:ext cx="762000" cy="2584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87630</xdr:rowOff>
    </xdr:from>
    <xdr:to>
      <xdr:col>116</xdr:col>
      <xdr:colOff>114300</xdr:colOff>
      <xdr:row>39</xdr:row>
      <xdr:rowOff>17780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900900"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43180</xdr:rowOff>
    </xdr:from>
    <xdr:ext cx="313690" cy="2584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0002500" y="64173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87630</xdr:rowOff>
    </xdr:from>
    <xdr:to>
      <xdr:col>112</xdr:col>
      <xdr:colOff>38100</xdr:colOff>
      <xdr:row>39</xdr:row>
      <xdr:rowOff>17780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157950" y="6461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8890</xdr:rowOff>
    </xdr:from>
    <xdr:ext cx="312420"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51905" y="65506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17145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345150" y="646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58155" y="65500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551400" y="646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464405" y="65500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17145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6757650" y="646049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7620</xdr:rowOff>
    </xdr:from>
    <xdr:ext cx="312420"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651605" y="654939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139065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139065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139065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8615" cy="22479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440150" y="788860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139065</xdr:rowOff>
    </xdr:from>
    <xdr:to>
      <xdr:col>120</xdr:col>
      <xdr:colOff>114300</xdr:colOff>
      <xdr:row>54</xdr:row>
      <xdr:rowOff>139065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7650"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248380" y="90563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7650"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380" y="793686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139065</xdr:rowOff>
    </xdr:from>
    <xdr:to>
      <xdr:col>116</xdr:col>
      <xdr:colOff>62865</xdr:colOff>
      <xdr:row>54</xdr:row>
      <xdr:rowOff>139065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94979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717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00025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717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000250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139065</xdr:rowOff>
    </xdr:from>
    <xdr:to>
      <xdr:col>116</xdr:col>
      <xdr:colOff>152400</xdr:colOff>
      <xdr:row>54</xdr:row>
      <xdr:rowOff>139065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139065</xdr:rowOff>
    </xdr:from>
    <xdr:to>
      <xdr:col>116</xdr:col>
      <xdr:colOff>63500</xdr:colOff>
      <xdr:row>54</xdr:row>
      <xdr:rowOff>139065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202400" y="91954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717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0002500" y="912368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9009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139065</xdr:rowOff>
    </xdr:from>
    <xdr:to>
      <xdr:col>111</xdr:col>
      <xdr:colOff>171450</xdr:colOff>
      <xdr:row>54</xdr:row>
      <xdr:rowOff>139065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395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157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717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08429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139065</xdr:rowOff>
    </xdr:from>
    <xdr:to>
      <xdr:col>107</xdr:col>
      <xdr:colOff>50800</xdr:colOff>
      <xdr:row>54</xdr:row>
      <xdr:rowOff>139065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76022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345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717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9054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139065</xdr:rowOff>
    </xdr:from>
    <xdr:to>
      <xdr:col>102</xdr:col>
      <xdr:colOff>114300</xdr:colOff>
      <xdr:row>54</xdr:row>
      <xdr:rowOff>139065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8021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5514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4879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7576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717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683990" y="923417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2000" cy="2584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79375</xdr:rowOff>
    </xdr:from>
    <xdr:ext cx="762000" cy="2584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0730" cy="2584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24500" y="103092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79375</xdr:rowOff>
    </xdr:from>
    <xdr:ext cx="762000" cy="2584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18415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9009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0002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157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781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8429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345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781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9054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5514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781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8790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7576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781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68399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総務費の住民一人当たりのコストは１０３，７１３円で、財政調整基金費、減債基金費、鳥海ダム振興基金費の減等により少なくなっている。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民生費の住民一人当たりのコストは１９３，１４６円で、非課税世帯への臨時特別給付金給付事業の減等により少なくなっている。</a:t>
          </a:r>
        </a:p>
        <a:p>
          <a:r>
            <a:rPr kumimoji="1" lang="ja-JP" altLang="en-US" sz="1300">
              <a:latin typeface="ＭＳ Ｐゴシック"/>
              <a:ea typeface="ＭＳ Ｐゴシック"/>
            </a:rPr>
            <a:t>　土木費の住民一人当たりのコストは１１２，５７９円で、羽後本荘駅周辺整備事業や冬季交通等確保事業の減等により少なくなっている。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教育費の住民一人当たりのコストは８５，０２９円で、学校建設費の増等により多くなっている。</a:t>
          </a:r>
          <a:br>
            <a:rPr kumimoji="1" lang="ja-JP" altLang="en-US" sz="1300">
              <a:latin typeface="ＭＳ Ｐゴシック"/>
              <a:ea typeface="ＭＳ Ｐゴシック"/>
            </a:rPr>
          </a:br>
          <a:r>
            <a:rPr kumimoji="1" lang="ja-JP" altLang="en-US" sz="1300">
              <a:latin typeface="ＭＳ Ｐゴシック"/>
              <a:ea typeface="ＭＳ Ｐゴシック"/>
            </a:rPr>
            <a:t>　公債費の住民一人当たりのコストは９１，６５４円で、由利本荘総合防災公園整備事業などの大型建設事業の地方債償還の増等により多くなっている。</a:t>
          </a:r>
        </a:p>
        <a:p>
          <a:r>
            <a:rPr kumimoji="1" lang="ja-JP" altLang="en-US" sz="1300">
              <a:latin typeface="ＭＳ Ｐゴシック"/>
              <a:ea typeface="ＭＳ Ｐゴシック"/>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○財政調整基金残高</a:t>
          </a:r>
        </a:p>
        <a:p>
          <a:r>
            <a:rPr kumimoji="1" lang="ja-JP" altLang="en-US" sz="800">
              <a:latin typeface="ＭＳ ゴシック"/>
              <a:ea typeface="ＭＳ ゴシック"/>
            </a:rPr>
            <a:t>　基金に頼らない財政運営を基本とし、標準財政規模の１割程度と考える総額目安に現時点で達しており、平成</a:t>
          </a:r>
          <a:r>
            <a:rPr kumimoji="1" lang="en-US" altLang="ja-JP" sz="800">
              <a:latin typeface="ＭＳ ゴシック"/>
              <a:ea typeface="ＭＳ ゴシック"/>
            </a:rPr>
            <a:t>26</a:t>
          </a:r>
          <a:r>
            <a:rPr kumimoji="1" lang="ja-JP" altLang="en-US" sz="800">
              <a:latin typeface="ＭＳ ゴシック"/>
              <a:ea typeface="ＭＳ ゴシック"/>
            </a:rPr>
            <a:t>年度以降は、ほぼ同額を維持してきた。令和２年度は新型コロナウイルス感染症対策事業のため２．９億円を取り崩したことに伴い減少したが、令和３年度には１７．５億円を積み立てしたため増加した。令和４年度末残高は、主にエネルギー価格高騰に伴う取り崩しなどを行い前年度末残高比で３．４億円の減となったことに伴い、標準財政規模比も減少した。</a:t>
          </a:r>
          <a:endParaRPr kumimoji="1" lang="en-US" altLang="ja-JP" sz="800">
            <a:latin typeface="ＭＳ ゴシック"/>
            <a:ea typeface="ＭＳ ゴシック"/>
          </a:endParaRPr>
        </a:p>
        <a:p>
          <a:r>
            <a:rPr kumimoji="1" lang="ja-JP" altLang="en-US" sz="800">
              <a:latin typeface="ＭＳ ゴシック"/>
              <a:ea typeface="ＭＳ ゴシック"/>
            </a:rPr>
            <a:t>○実質収支額</a:t>
          </a:r>
        </a:p>
        <a:p>
          <a:r>
            <a:rPr kumimoji="1" lang="ja-JP" altLang="en-US" sz="800">
              <a:latin typeface="ＭＳ ゴシック"/>
              <a:ea typeface="ＭＳ ゴシック"/>
            </a:rPr>
            <a:t>　歳入は普通交付税や国庫支出金の減により減少したが、歳出では羽後本荘駅周辺整備事業や災害復旧事業等の事業費減により減少となり、実質収支額は増加し、標準財政規模比は増加した。</a:t>
          </a:r>
        </a:p>
        <a:p>
          <a:r>
            <a:rPr kumimoji="1" lang="ja-JP" altLang="en-US" sz="800">
              <a:latin typeface="ＭＳ ゴシック"/>
              <a:ea typeface="ＭＳ ゴシック"/>
            </a:rPr>
            <a:t>○実質単年度収支</a:t>
          </a:r>
        </a:p>
        <a:p>
          <a:r>
            <a:rPr kumimoji="1" lang="ja-JP" altLang="en-US" sz="800">
              <a:latin typeface="ＭＳ ゴシック"/>
              <a:ea typeface="ＭＳ ゴシック"/>
            </a:rPr>
            <a:t>　令和４年度は単年度収支の増加により増加し、標準財政規模比も増加した。</a:t>
          </a:r>
        </a:p>
        <a:p>
          <a:r>
            <a:rPr kumimoji="1" lang="ja-JP" altLang="en-US" sz="800">
              <a:latin typeface="ＭＳ ゴシック"/>
              <a:ea typeface="ＭＳ ゴシック"/>
            </a:rPr>
            <a:t>○今後の対応</a:t>
          </a:r>
        </a:p>
        <a:p>
          <a:r>
            <a:rPr kumimoji="1" lang="ja-JP" altLang="en-US" sz="800">
              <a:latin typeface="ＭＳ ゴシック"/>
              <a:ea typeface="ＭＳ ゴシック"/>
            </a:rPr>
            <a:t>　普通交付税の合併算定替加算が令和元年度で終了しており、今後も歳出の抑制による、一層の財政健全化を図る。財政調整基金は、標準財政規模比の１割を目処に積み立てを行っていく。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p>
        <a:p>
          <a:r>
            <a:rPr kumimoji="1" lang="ja-JP" altLang="en-US" sz="1400">
              <a:latin typeface="ＭＳ ゴシック"/>
              <a:ea typeface="ＭＳ ゴシック"/>
            </a:rPr>
            <a:t>　一般会計及びすべての特別会計において、黒字となっている。</a:t>
          </a:r>
        </a:p>
        <a:p>
          <a:r>
            <a:rPr kumimoji="1" lang="ja-JP" altLang="en-US" sz="1400">
              <a:latin typeface="ＭＳ ゴシック"/>
              <a:ea typeface="ＭＳ ゴシック"/>
            </a:rPr>
            <a:t>　一般会計では、前年度から実質収支額が増加したことにより、黒字割合も増加している。</a:t>
          </a:r>
        </a:p>
        <a:p>
          <a:r>
            <a:rPr kumimoji="1" lang="ja-JP" altLang="en-US" sz="1400">
              <a:latin typeface="ＭＳ ゴシック"/>
              <a:ea typeface="ＭＳ ゴシック"/>
            </a:rPr>
            <a:t>　下水道事業会計では、流動資産が増額したことにより、黒字割合も増加している。</a:t>
          </a:r>
        </a:p>
        <a:p>
          <a:r>
            <a:rPr kumimoji="1" lang="ja-JP" altLang="en-US" sz="1400">
              <a:latin typeface="ＭＳ ゴシック"/>
              <a:ea typeface="ＭＳ ゴシック"/>
            </a:rPr>
            <a:t>○今後の対応</a:t>
          </a:r>
        </a:p>
        <a:p>
          <a:r>
            <a:rPr kumimoji="1" lang="ja-JP" altLang="en-US" sz="1400">
              <a:latin typeface="ＭＳ ゴシック"/>
              <a:ea typeface="ＭＳ ゴシック"/>
            </a:rPr>
            <a:t>　普通交付税の減少が見込まれることから、歳出の抑制による一層の財政健全化を図る。また、公共施設や水道、下水道施設等の老朽化に伴う更新事業の増加を踏まえると、更新費用と経営状況を的確に把握し、由利本荘市公共施設等総合管理計画に沿った施設の統廃合や更新を行う必要がある。引き続き、各会計で適正な財政運営、企業経営を図っ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○元利償還金</a:t>
          </a:r>
        </a:p>
        <a:p>
          <a:r>
            <a:rPr kumimoji="1" lang="ja-JP" altLang="en-US" sz="900">
              <a:latin typeface="ＭＳ ゴシック"/>
              <a:ea typeface="ＭＳ ゴシック"/>
            </a:rPr>
            <a:t>　由利本荘総合防災公園整備事業や羽後本荘駅周辺整備事業などの大型建設事業の地方債償還開始により増加した。</a:t>
          </a:r>
        </a:p>
        <a:p>
          <a:r>
            <a:rPr kumimoji="1" lang="ja-JP" altLang="en-US" sz="900">
              <a:latin typeface="ＭＳ ゴシック"/>
              <a:ea typeface="ＭＳ ゴシック"/>
            </a:rPr>
            <a:t>○公営企業債の元利償還金に対する繰入金</a:t>
          </a:r>
        </a:p>
        <a:p>
          <a:r>
            <a:rPr kumimoji="1" lang="ja-JP" altLang="en-US" sz="900">
              <a:latin typeface="ＭＳ ゴシック"/>
              <a:ea typeface="ＭＳ ゴシック"/>
            </a:rPr>
            <a:t>　水道事業の償還額が増加したものの、下水道事業、ガス事業及びスキー場運営事業の償還額が減少したため、前年度と同程度となった。</a:t>
          </a:r>
        </a:p>
        <a:p>
          <a:r>
            <a:rPr kumimoji="1" lang="ja-JP" altLang="en-US" sz="900">
              <a:latin typeface="ＭＳ ゴシック"/>
              <a:ea typeface="ＭＳ ゴシック"/>
            </a:rPr>
            <a:t>○算入公債費等</a:t>
          </a:r>
        </a:p>
        <a:p>
          <a:r>
            <a:rPr kumimoji="1" lang="ja-JP" altLang="en-US" sz="900">
              <a:latin typeface="ＭＳ ゴシック"/>
              <a:ea typeface="ＭＳ ゴシック"/>
            </a:rPr>
            <a:t>　平成</a:t>
          </a:r>
          <a:r>
            <a:rPr kumimoji="1" lang="en-US" altLang="ja-JP" sz="900">
              <a:latin typeface="ＭＳ ゴシック"/>
              <a:ea typeface="ＭＳ ゴシック"/>
            </a:rPr>
            <a:t>21</a:t>
          </a:r>
          <a:r>
            <a:rPr kumimoji="1" lang="ja-JP" altLang="en-US" sz="900">
              <a:latin typeface="ＭＳ ゴシック"/>
              <a:ea typeface="ＭＳ ゴシック"/>
            </a:rPr>
            <a:t>年度過疎対策事業債等の償還が終了したが、平成</a:t>
          </a:r>
          <a:r>
            <a:rPr kumimoji="1" lang="en-US" altLang="ja-JP" sz="900">
              <a:latin typeface="ＭＳ ゴシック"/>
              <a:ea typeface="ＭＳ ゴシック"/>
            </a:rPr>
            <a:t>30</a:t>
          </a:r>
          <a:r>
            <a:rPr kumimoji="1" lang="ja-JP" altLang="en-US" sz="900">
              <a:latin typeface="ＭＳ ゴシック"/>
              <a:ea typeface="ＭＳ ゴシック"/>
            </a:rPr>
            <a:t>年度合併特例事業債の償還が始まり、前年度と同程度となった。新規発行については、過疎対策事業債や合併特例事業債など交付税算入割合の高い地方債を活用しており、ここ数年は同程度で推移している。</a:t>
          </a:r>
        </a:p>
        <a:p>
          <a:r>
            <a:rPr kumimoji="1" lang="ja-JP" altLang="en-US" sz="900">
              <a:latin typeface="ＭＳ ゴシック"/>
              <a:ea typeface="ＭＳ ゴシック"/>
            </a:rPr>
            <a:t>○今後の対応</a:t>
          </a:r>
        </a:p>
        <a:p>
          <a:r>
            <a:rPr kumimoji="1" lang="ja-JP" altLang="en-US" sz="900">
              <a:latin typeface="ＭＳ ゴシック"/>
              <a:ea typeface="ＭＳ ゴシック"/>
            </a:rPr>
            <a:t>　由利本荘総合防災公園整備事業や羽後本荘駅周辺整備事業などの大型建設事業の地方債償還に伴い、今後数年間は増加傾向が続くと想定される。そのため、公営企業債の元利償還金に対する繰入金については、整備計画の見直しなどにより新規地方債発行の抑制を図る。また、普通交付税の減などにより、分母の基礎となる標準財政規模の縮小が見込まれていることから、交付税算入割合の高い地方債の活用を基本としながら、新規地方債の発行抑制や地方債の積極的な繰上償還を実施するなど、比率の改善を図っていく。</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○本市では、満期一括償還の地方債を発行していないため、減債基金残高と減債基金積立相当額に該当する数値はありません。</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○一般会計等に係る地方債の現在高</a:t>
          </a:r>
        </a:p>
        <a:p>
          <a:r>
            <a:rPr kumimoji="1" lang="ja-JP" altLang="en-US" sz="1050">
              <a:latin typeface="ＭＳ ゴシック"/>
              <a:ea typeface="ＭＳ ゴシック"/>
            </a:rPr>
            <a:t>　令和４年度は元金償還額が当該年度発行額より多かったため、前年度に比べて減少した。</a:t>
          </a:r>
        </a:p>
        <a:p>
          <a:r>
            <a:rPr kumimoji="1" lang="ja-JP" altLang="en-US" sz="1050">
              <a:latin typeface="ＭＳ ゴシック"/>
              <a:ea typeface="ＭＳ ゴシック"/>
            </a:rPr>
            <a:t>○公営企業債等繰入見込額</a:t>
          </a:r>
        </a:p>
        <a:p>
          <a:r>
            <a:rPr kumimoji="1" lang="ja-JP" altLang="en-US" sz="1050">
              <a:latin typeface="ＭＳ ゴシック"/>
              <a:ea typeface="ＭＳ ゴシック"/>
            </a:rPr>
            <a:t>　下水道事業や集落排水事業などの投資事業の平準化を図ることにより、地方債残高の急増を抑え、公営企業債に対する繰入見込額についても平準化を図っている。</a:t>
          </a:r>
        </a:p>
        <a:p>
          <a:r>
            <a:rPr kumimoji="1" lang="ja-JP" altLang="en-US" sz="1050">
              <a:latin typeface="ＭＳ ゴシック"/>
              <a:ea typeface="ＭＳ ゴシック"/>
            </a:rPr>
            <a:t>○充当可能基金</a:t>
          </a:r>
        </a:p>
        <a:p>
          <a:r>
            <a:rPr kumimoji="1" lang="ja-JP" altLang="en-US" sz="1050">
              <a:latin typeface="ＭＳ ゴシック"/>
              <a:ea typeface="ＭＳ ゴシック"/>
            </a:rPr>
            <a:t>　令和４年度は財政調整基金、地域雇用創出推進基金及び公共施設等総合管理基金等の取り崩しを行ったことにより減少した。</a:t>
          </a:r>
        </a:p>
        <a:p>
          <a:r>
            <a:rPr kumimoji="1" lang="ja-JP" altLang="en-US" sz="1050">
              <a:latin typeface="ＭＳ ゴシック"/>
              <a:ea typeface="ＭＳ ゴシック"/>
            </a:rPr>
            <a:t>○基準財政需要額算入見込額</a:t>
          </a:r>
        </a:p>
        <a:p>
          <a:r>
            <a:rPr kumimoji="1" lang="ja-JP" altLang="en-US" sz="1050">
              <a:latin typeface="ＭＳ ゴシック"/>
              <a:ea typeface="ＭＳ ゴシック"/>
            </a:rPr>
            <a:t>　地方債の新規発行については、過疎対策事業債や緊急自然災害防止対策事業債など交付税算入割合の高い地方債を活用しているが、下水道費や臨時財政対策債の需要額算入の減少に伴い、基準財政需要額算入見込額も減少した。</a:t>
          </a:r>
        </a:p>
        <a:p>
          <a:r>
            <a:rPr kumimoji="1" lang="ja-JP" altLang="en-US" sz="1050">
              <a:latin typeface="ＭＳ ゴシック"/>
              <a:ea typeface="ＭＳ ゴシック"/>
            </a:rPr>
            <a:t>○今後の対応</a:t>
          </a:r>
        </a:p>
        <a:p>
          <a:r>
            <a:rPr kumimoji="1" lang="ja-JP" altLang="en-US" sz="1050">
              <a:latin typeface="ＭＳ ゴシック"/>
              <a:ea typeface="ＭＳ ゴシック"/>
            </a:rPr>
            <a:t>　将来負担比率については、地方債現在高や公営企業債等繰入見込額の減少や、充当可能基金や基準財政需要額算入見込額の減少により増加した。今後、普通交付税の減少等により、分母の基礎となる標準財政規模の縮小が見込まれるが、交付税算入割合の高い地方債の活用を基本とし、収支の状況を把握しながら充当可能基金の積み増しを行うことにより、比率の改善を図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合併市町振興基金では庁舎建設基金への積み替えのため１．３億円、公共施設総合管理基金では清掃センター定期整備補修事業などの公共施設修繕に４．４億円、地域雇用創出推進基金では指定管理委託料などの財源として８．０億円、ふるさとさくら基金２．４億円、行政改革に伴う人件費平準化基金では民営化施設（保育園）などへの派遣職員人件費分として１．７億円をそれぞれ取り崩した一方、翌年度実施事業及び後年度の負担に対応するため、財政調整基金を１３．１億円、地域雇用創出推進基金を５．５億円、公共施設等総合管理基金１．１億円、庁舎建設基金を２．３億円、ふるさとさくら基金２．８億円、鳥海ダム振興基金０．９億円を積み立てたこと等から、基金全体としては１３７．８億円となり、１０．１億円の減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財政調整基金は、現時点でほぼ目安としている総額に達しているが、引き続き、標準財政規模の１割程度を目安をとして、取り崩しや積み増しを継続していく。</a:t>
          </a:r>
        </a:p>
        <a:p>
          <a:r>
            <a:rPr kumimoji="1" lang="ja-JP" altLang="en-US" sz="1300">
              <a:solidFill>
                <a:schemeClr val="dk1"/>
              </a:solidFill>
              <a:effectLst/>
              <a:latin typeface="ＭＳ ゴシック"/>
              <a:ea typeface="ＭＳ ゴシック"/>
              <a:cs typeface="+mn-cs"/>
            </a:rPr>
            <a:t>　減債基金は、収支の状況を見極めながら、繰上償還が必要だと判断した場合には、その財源としての積み立てを行う。</a:t>
          </a:r>
        </a:p>
        <a:p>
          <a:r>
            <a:rPr kumimoji="1" lang="ja-JP" altLang="en-US" sz="1300">
              <a:solidFill>
                <a:schemeClr val="dk1"/>
              </a:solidFill>
              <a:effectLst/>
              <a:latin typeface="ＭＳ ゴシック"/>
              <a:ea typeface="ＭＳ ゴシック"/>
              <a:cs typeface="+mn-cs"/>
            </a:rPr>
            <a:t>　その他の特定目的基金は、それぞれの事業遂行に必要な基金であり、事業の進捗状況を見極めながら対応する。</a:t>
          </a:r>
        </a:p>
        <a:p>
          <a:r>
            <a:rPr kumimoji="1" lang="ja-JP" altLang="en-US" sz="1300">
              <a:solidFill>
                <a:schemeClr val="dk1"/>
              </a:solidFill>
              <a:effectLst/>
              <a:latin typeface="ＭＳ ゴシック"/>
              <a:ea typeface="ＭＳ ゴシック"/>
              <a:cs typeface="+mn-cs"/>
            </a:rPr>
            <a:t>　歳計剰余金の処分については、財政調整基金及びその他の特定目的基金へ積み立てる。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p>
        <a:p>
          <a:r>
            <a:rPr kumimoji="1" lang="ja-JP" altLang="en-US" sz="1300">
              <a:solidFill>
                <a:schemeClr val="dk1"/>
              </a:solidFill>
              <a:effectLst/>
              <a:latin typeface="ＭＳ ゴシック"/>
              <a:ea typeface="ＭＳ ゴシック"/>
              <a:cs typeface="+mn-cs"/>
            </a:rPr>
            <a:t>　・公共施設等総合管理基金：公共施設等の総合的かつ計画的な保全等に充てるため</a:t>
          </a:r>
        </a:p>
        <a:p>
          <a:r>
            <a:rPr kumimoji="1" lang="ja-JP" altLang="en-US" sz="1300">
              <a:solidFill>
                <a:schemeClr val="dk1"/>
              </a:solidFill>
              <a:effectLst/>
              <a:latin typeface="ＭＳ ゴシック"/>
              <a:ea typeface="ＭＳ ゴシック"/>
              <a:cs typeface="+mn-cs"/>
            </a:rPr>
            <a:t>　・中小企業金融支援基金：新型コロナウイルス感染症の影響で融資を受けた中小企業に対する後年度の利子及び保証料補給のため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事業実施のため、地域雇用創出推進基金を８．０億円、公共施設等総合管理基金を４．４億円、行政改革に伴う人件費平準化基金を１．７億円取り崩したが、今後の負担に対応するため、地域雇用創出推進基金５．５億円、公共施設等総合管理基金を１．１億円積み増し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特定目的基金の内、雇用創出推進基金、公共施設等総合管理基金は、予算編成時の財源として、雇用関係事業や建物の維持に充当しているため、一定額の確保を目指している。その他の特定目的基金は、それぞれの事業遂行に必要な基金であり、事業の進捗状況を見極めながら対応す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基金運用収入（預金利子分）を含む１３．１億円を積み立てし、１６．４億円の取り崩しを行った。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は、災害等、不測の事態に対応するための経費、財源不足時に対応するための経費として位置づけており、総額の目安は、標準財政規模の１割程度と考えている。取り崩しや積み増しを行いながら、現時点でほぼ目安としている総額に達しているが、引き続き、目安の考え方を基本として、取り崩しや積み増しを継続していく。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前年同額となっている。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減債基金は、地方債の償還財源と位置づけており、特に、繰上償還時の財源と考えている。財政運営上、収支の状況を見極めながら、繰上償還が必要だと判断した場合には、その財源としての積み立てを行う。</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C6022C-0C37-488B-9540-56CB59592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584C28-92D0-46B8-BDF0-E24E267F2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D64C7C-A769-4278-96D5-DE1DD2DF5E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8368DC-08D8-4F76-9159-47173FEBE8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58AB4E-C18B-4254-BFFA-DE83B299852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4F759E-8D15-492C-B213-1E99E4AD5C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A6582C-AE4F-4AF1-9A2F-B45BB56EA7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B6BE22-5730-406F-9958-ED160195CB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4DE324-69CE-44C7-95DB-130FF0146F1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92327D8-95A7-4D17-A424-0A5258BEC6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820412-11E3-47DC-A388-B891D9401A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209527-C953-4DF2-8C85-6444CF402C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747632-E22B-48B2-8D6B-F726964E5E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E2125D-9446-4EF3-B74E-84D7959765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27BE0C-E8EB-4006-B9B5-3FB9458D90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AEE974-63CD-4B2F-93D8-CD528C3325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3EAD03-A038-469C-8AAF-190136177E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463A37-077D-4AAE-9F21-0E60871B07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0114554-77E3-4F23-B02F-358C28DA9A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CD368C-B6C4-49C3-9969-6076D324C0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6529B0-7838-4800-BF4E-58307CE5EA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C07065C-E0D8-46AE-835B-1DE0BBBB3F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9B322E-BDFB-401C-8FBE-6DEBF59802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365359-4B41-4A47-9546-5613CDACCA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083068-20EF-47C3-B1FB-AD52698E0C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BB0BD9-45F5-4682-9B88-9EAADADA12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75FAD7-FC53-48F2-87FA-7DAC172443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3F94E1-94BB-4222-BF47-2D31650A5B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B53D0E-9268-4971-8F44-EDF557BAA1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A46156E-DE77-4E16-96E3-45542C1CEC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75BEB40-F38D-435D-BC73-42B9868BEC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B3C89F-82AE-4D53-AFAC-E7D902B75C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A8037C6-C96A-4C52-83A1-541E93816EC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239B48-25D4-4B5F-AC43-D163036096E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65FC98-1951-44ED-B53C-D07AB34EAE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701C3A8-4C6C-4B70-AAA0-BF4559669C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06B468-14A7-48D3-B80C-80D51219B6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67BB631-9C37-4E3B-AE00-813063B95C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CEACB4F-D0C5-4E85-B6DD-66146F880B0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460C90-3B2A-4C9A-9167-DC7327104E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42B337D-2AD4-4D05-B62E-6C0B7A99F0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4195D3D-39CD-456E-A8AB-E94003BEF4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6BD710-5315-4959-A597-CC2F58CA9B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505F25-BD9B-4BB0-A49F-FD8585986C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F2C2A0-C982-429C-9610-F3EA1175F5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B5DCB3-7F55-4272-96FC-087A4CEE44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2643A5-1E6E-4C8E-BBC9-194E90424D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mn-lt"/>
              <a:ea typeface="+mn-ea"/>
              <a:cs typeface="+mn-cs"/>
            </a:rPr>
            <a:t>当市では、平成</a:t>
          </a:r>
          <a:r>
            <a:rPr kumimoji="0" lang="en-US" altLang="ja-JP" sz="750" b="0" i="0" u="none" strike="noStrike" kern="0" cap="none" spc="0" normalizeH="0" baseline="0" noProof="0">
              <a:ln>
                <a:noFill/>
              </a:ln>
              <a:solidFill>
                <a:prstClr val="black"/>
              </a:solidFill>
              <a:effectLst/>
              <a:uLnTx/>
              <a:uFillTx/>
              <a:latin typeface="+mn-lt"/>
              <a:ea typeface="+mn-ea"/>
              <a:cs typeface="+mn-cs"/>
            </a:rPr>
            <a:t>28</a:t>
          </a:r>
          <a:r>
            <a:rPr kumimoji="0" lang="ja-JP" altLang="ja-JP" sz="750" b="0" i="0" u="none" strike="noStrike" kern="0" cap="none" spc="0" normalizeH="0" baseline="0" noProof="0">
              <a:ln>
                <a:noFill/>
              </a:ln>
              <a:solidFill>
                <a:prstClr val="black"/>
              </a:solidFill>
              <a:effectLst/>
              <a:uLnTx/>
              <a:uFillTx/>
              <a:latin typeface="+mn-lt"/>
              <a:ea typeface="+mn-ea"/>
              <a:cs typeface="+mn-cs"/>
            </a:rPr>
            <a:t>年度に策定した由利本荘市公共施設等総合管理計画を令和３年度に改訂し、予防保全による長寿命化と人口減少に応じた適正規模の見直しを前提として、</a:t>
          </a:r>
          <a:r>
            <a:rPr kumimoji="0" lang="en-US" altLang="ja-JP" sz="750" b="0" i="0" u="none" strike="noStrike" kern="0" cap="none" spc="0" normalizeH="0" baseline="0" noProof="0">
              <a:ln>
                <a:noFill/>
              </a:ln>
              <a:solidFill>
                <a:prstClr val="black"/>
              </a:solidFill>
              <a:effectLst/>
              <a:uLnTx/>
              <a:uFillTx/>
              <a:latin typeface="+mn-lt"/>
              <a:ea typeface="+mn-ea"/>
              <a:cs typeface="+mn-cs"/>
            </a:rPr>
            <a:t>20</a:t>
          </a:r>
          <a:r>
            <a:rPr kumimoji="0" lang="ja-JP" altLang="ja-JP" sz="750" b="0" i="0" u="none" strike="noStrike" kern="0" cap="none" spc="0" normalizeH="0" baseline="0" noProof="0">
              <a:ln>
                <a:noFill/>
              </a:ln>
              <a:solidFill>
                <a:prstClr val="black"/>
              </a:solidFill>
              <a:effectLst/>
              <a:uLnTx/>
              <a:uFillTx/>
              <a:latin typeface="+mn-lt"/>
              <a:ea typeface="+mn-ea"/>
              <a:cs typeface="+mn-cs"/>
            </a:rPr>
            <a:t>年間で棟数</a:t>
          </a:r>
          <a:r>
            <a:rPr kumimoji="0" lang="en-US" altLang="ja-JP" sz="750" b="0" i="0" u="none" strike="noStrike" kern="0" cap="none" spc="0" normalizeH="0" baseline="0" noProof="0">
              <a:ln>
                <a:noFill/>
              </a:ln>
              <a:solidFill>
                <a:prstClr val="black"/>
              </a:solidFill>
              <a:effectLst/>
              <a:uLnTx/>
              <a:uFillTx/>
              <a:latin typeface="+mn-lt"/>
              <a:ea typeface="+mn-ea"/>
              <a:cs typeface="+mn-cs"/>
            </a:rPr>
            <a:t>37</a:t>
          </a:r>
          <a:r>
            <a:rPr kumimoji="0" lang="ja-JP" altLang="ja-JP" sz="750" b="0" i="0" u="none" strike="noStrike" kern="0" cap="none" spc="0" normalizeH="0" baseline="0" noProof="0">
              <a:ln>
                <a:noFill/>
              </a:ln>
              <a:solidFill>
                <a:prstClr val="black"/>
              </a:solidFill>
              <a:effectLst/>
              <a:uLnTx/>
              <a:uFillTx/>
              <a:latin typeface="+mn-lt"/>
              <a:ea typeface="+mn-ea"/>
              <a:cs typeface="+mn-cs"/>
            </a:rPr>
            <a:t>％、面積</a:t>
          </a:r>
          <a:r>
            <a:rPr kumimoji="0" lang="en-US" altLang="ja-JP" sz="750" b="0" i="0" u="none" strike="noStrike" kern="0" cap="none" spc="0" normalizeH="0" baseline="0" noProof="0">
              <a:ln>
                <a:noFill/>
              </a:ln>
              <a:solidFill>
                <a:prstClr val="black"/>
              </a:solidFill>
              <a:effectLst/>
              <a:uLnTx/>
              <a:uFillTx/>
              <a:latin typeface="+mn-lt"/>
              <a:ea typeface="+mn-ea"/>
              <a:cs typeface="+mn-cs"/>
            </a:rPr>
            <a:t>37</a:t>
          </a:r>
          <a:r>
            <a:rPr kumimoji="0" lang="ja-JP" altLang="ja-JP" sz="750" b="0" i="0" u="none" strike="noStrike" kern="0" cap="none" spc="0" normalizeH="0" baseline="0" noProof="0">
              <a:ln>
                <a:noFill/>
              </a:ln>
              <a:solidFill>
                <a:prstClr val="black"/>
              </a:solidFill>
              <a:effectLst/>
              <a:uLnTx/>
              <a:uFillTx/>
              <a:latin typeface="+mn-lt"/>
              <a:ea typeface="+mn-ea"/>
              <a:cs typeface="+mn-cs"/>
            </a:rPr>
            <a:t>％の縮減に目標を変更し、施設の</a:t>
          </a:r>
          <a:r>
            <a:rPr kumimoji="0" lang="ja-JP" altLang="en-US" sz="750" b="0" i="0" u="none" strike="noStrike" kern="0" cap="none" spc="0" normalizeH="0" baseline="0" noProof="0">
              <a:ln>
                <a:noFill/>
              </a:ln>
              <a:solidFill>
                <a:prstClr val="black"/>
              </a:solidFill>
              <a:effectLst/>
              <a:uLnTx/>
              <a:uFillTx/>
              <a:latin typeface="+mn-lt"/>
              <a:ea typeface="+mn-ea"/>
              <a:cs typeface="+mn-cs"/>
            </a:rPr>
            <a:t>統廃合</a:t>
          </a:r>
          <a:r>
            <a:rPr kumimoji="0" lang="ja-JP" altLang="ja-JP" sz="750" b="0" i="0" u="none" strike="noStrike" kern="0" cap="none" spc="0" normalizeH="0" baseline="0" noProof="0">
              <a:ln>
                <a:noFill/>
              </a:ln>
              <a:solidFill>
                <a:prstClr val="black"/>
              </a:solidFill>
              <a:effectLst/>
              <a:uLnTx/>
              <a:uFillTx/>
              <a:latin typeface="+mn-lt"/>
              <a:ea typeface="+mn-ea"/>
              <a:cs typeface="+mn-cs"/>
            </a:rPr>
            <a:t>のほか、譲渡や売却に取り組んでいる。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50" b="0" i="0" u="none" strike="noStrike" kern="0" cap="none" spc="0" normalizeH="0" baseline="0" noProof="0">
              <a:ln>
                <a:noFill/>
              </a:ln>
              <a:solidFill>
                <a:prstClr val="black"/>
              </a:solidFill>
              <a:effectLst/>
              <a:uLnTx/>
              <a:uFillTx/>
              <a:latin typeface="+mn-lt"/>
              <a:ea typeface="+mn-ea"/>
              <a:cs typeface="+mn-cs"/>
            </a:rPr>
            <a:t>　有形固定資産減価償却率については、令和元年度に「道路」の耐用年数を見直しした</a:t>
          </a:r>
          <a:r>
            <a:rPr kumimoji="0" lang="ja-JP" altLang="en-US" sz="750" b="0" i="0" u="none" strike="noStrike" kern="0" cap="none" spc="0" normalizeH="0" baseline="0" noProof="0">
              <a:ln>
                <a:noFill/>
              </a:ln>
              <a:solidFill>
                <a:prstClr val="black"/>
              </a:solidFill>
              <a:effectLst/>
              <a:uLnTx/>
              <a:uFillTx/>
              <a:latin typeface="+mn-lt"/>
              <a:ea typeface="+mn-ea"/>
              <a:cs typeface="+mn-cs"/>
            </a:rPr>
            <a:t>ことにより</a:t>
          </a:r>
          <a:r>
            <a:rPr kumimoji="0" lang="ja-JP" altLang="ja-JP" sz="750" b="0" i="0" u="none" strike="noStrike" kern="0" cap="none" spc="0" normalizeH="0" baseline="0" noProof="0">
              <a:ln>
                <a:noFill/>
              </a:ln>
              <a:solidFill>
                <a:prstClr val="black"/>
              </a:solidFill>
              <a:effectLst/>
              <a:uLnTx/>
              <a:uFillTx/>
              <a:latin typeface="+mn-lt"/>
              <a:ea typeface="+mn-ea"/>
              <a:cs typeface="+mn-cs"/>
            </a:rPr>
            <a:t>大幅に減少となった</a:t>
          </a:r>
          <a:r>
            <a:rPr kumimoji="0" lang="ja-JP" altLang="en-US" sz="750" b="0" i="0" u="none" strike="noStrike" kern="0" cap="none" spc="0" normalizeH="0" baseline="0" noProof="0">
              <a:ln>
                <a:noFill/>
              </a:ln>
              <a:solidFill>
                <a:prstClr val="black"/>
              </a:solidFill>
              <a:effectLst/>
              <a:uLnTx/>
              <a:uFillTx/>
              <a:latin typeface="+mn-lt"/>
              <a:ea typeface="+mn-ea"/>
              <a:cs typeface="+mn-cs"/>
            </a:rPr>
            <a:t>ことに加え、学校の統廃合や改築等を進めていることから、</a:t>
          </a:r>
          <a:r>
            <a:rPr kumimoji="0" lang="ja-JP" altLang="ja-JP" sz="750" b="0" i="0" u="none" strike="noStrike" kern="0" cap="none" spc="0" normalizeH="0" baseline="0" noProof="0">
              <a:ln>
                <a:noFill/>
              </a:ln>
              <a:solidFill>
                <a:prstClr val="black"/>
              </a:solidFill>
              <a:effectLst/>
              <a:uLnTx/>
              <a:uFillTx/>
              <a:latin typeface="+mn-lt"/>
              <a:ea typeface="+mn-ea"/>
              <a:cs typeface="+mn-cs"/>
            </a:rPr>
            <a:t>類似団体平均と比較してもやや低い水準にある</a:t>
          </a:r>
          <a:r>
            <a:rPr kumimoji="0" lang="ja-JP" altLang="en-US" sz="750" b="0" i="0" u="none" strike="noStrike" kern="0" cap="none" spc="0" normalizeH="0" baseline="0" noProof="0">
              <a:ln>
                <a:noFill/>
              </a:ln>
              <a:solidFill>
                <a:prstClr val="black"/>
              </a:solidFill>
              <a:effectLst/>
              <a:uLnTx/>
              <a:uFillTx/>
              <a:latin typeface="+mn-lt"/>
              <a:ea typeface="+mn-ea"/>
              <a:cs typeface="+mn-cs"/>
            </a:rPr>
            <a:t>ものの、施設の</a:t>
          </a:r>
          <a:r>
            <a:rPr kumimoji="0" lang="ja-JP" altLang="ja-JP" sz="750" b="0" i="0" u="none" strike="noStrike" kern="0" cap="none" spc="0" normalizeH="0" baseline="0" noProof="0">
              <a:ln>
                <a:noFill/>
              </a:ln>
              <a:solidFill>
                <a:prstClr val="black"/>
              </a:solidFill>
              <a:effectLst/>
              <a:uLnTx/>
              <a:uFillTx/>
              <a:latin typeface="+mn-lt"/>
              <a:ea typeface="+mn-ea"/>
              <a:cs typeface="+mn-cs"/>
            </a:rPr>
            <a:t>老朽化</a:t>
          </a:r>
          <a:r>
            <a:rPr kumimoji="0" lang="ja-JP" altLang="en-US" sz="750" b="0" i="0" u="none" strike="noStrike" kern="0" cap="none" spc="0" normalizeH="0" baseline="0" noProof="0">
              <a:ln>
                <a:noFill/>
              </a:ln>
              <a:solidFill>
                <a:prstClr val="black"/>
              </a:solidFill>
              <a:effectLst/>
              <a:uLnTx/>
              <a:uFillTx/>
              <a:latin typeface="+mn-lt"/>
              <a:ea typeface="+mn-ea"/>
              <a:cs typeface="+mn-cs"/>
            </a:rPr>
            <a:t>や</a:t>
          </a:r>
          <a:r>
            <a:rPr kumimoji="0" lang="ja-JP" altLang="ja-JP" sz="750" b="0" i="0" u="none" strike="noStrike" kern="0" cap="none" spc="0" normalizeH="0" baseline="0" noProof="0">
              <a:ln>
                <a:noFill/>
              </a:ln>
              <a:solidFill>
                <a:prstClr val="black"/>
              </a:solidFill>
              <a:effectLst/>
              <a:uLnTx/>
              <a:uFillTx/>
              <a:latin typeface="+mn-lt"/>
              <a:ea typeface="+mn-ea"/>
              <a:cs typeface="+mn-cs"/>
            </a:rPr>
            <a:t>耐用年数の超過などにより</a:t>
          </a:r>
          <a:r>
            <a:rPr kumimoji="0" lang="ja-JP" altLang="en-US" sz="750" b="0" i="0" u="none" strike="noStrike" kern="0" cap="none" spc="0" normalizeH="0" baseline="0" noProof="0">
              <a:ln>
                <a:noFill/>
              </a:ln>
              <a:solidFill>
                <a:prstClr val="black"/>
              </a:solidFill>
              <a:effectLst/>
              <a:uLnTx/>
              <a:uFillTx/>
              <a:latin typeface="+mn-lt"/>
              <a:ea typeface="+mn-ea"/>
              <a:cs typeface="+mn-cs"/>
            </a:rPr>
            <a:t>今後も</a:t>
          </a:r>
          <a:r>
            <a:rPr kumimoji="0" lang="ja-JP" altLang="ja-JP" sz="750" b="0" i="0" u="none" strike="noStrike" kern="0" cap="none" spc="0" normalizeH="0" baseline="0" noProof="0">
              <a:ln>
                <a:noFill/>
              </a:ln>
              <a:solidFill>
                <a:prstClr val="black"/>
              </a:solidFill>
              <a:effectLst/>
              <a:uLnTx/>
              <a:uFillTx/>
              <a:latin typeface="+mn-lt"/>
              <a:ea typeface="+mn-ea"/>
              <a:cs typeface="+mn-cs"/>
            </a:rPr>
            <a:t>上昇傾向に</a:t>
          </a:r>
          <a:r>
            <a:rPr kumimoji="0" lang="ja-JP" altLang="en-US" sz="750" b="0" i="0" u="none" strike="noStrike" kern="0" cap="none" spc="0" normalizeH="0" baseline="0" noProof="0">
              <a:ln>
                <a:noFill/>
              </a:ln>
              <a:solidFill>
                <a:prstClr val="black"/>
              </a:solidFill>
              <a:effectLst/>
              <a:uLnTx/>
              <a:uFillTx/>
              <a:latin typeface="+mn-lt"/>
              <a:ea typeface="+mn-ea"/>
              <a:cs typeface="+mn-cs"/>
            </a:rPr>
            <a:t>あることから</a:t>
          </a:r>
          <a:r>
            <a:rPr kumimoji="0" lang="ja-JP" altLang="ja-JP" sz="750" b="0" i="0" u="none" strike="noStrike" kern="0" cap="none" spc="0" normalizeH="0" baseline="0" noProof="0">
              <a:ln>
                <a:noFill/>
              </a:ln>
              <a:solidFill>
                <a:prstClr val="black"/>
              </a:solidFill>
              <a:effectLst/>
              <a:uLnTx/>
              <a:uFillTx/>
              <a:latin typeface="+mn-lt"/>
              <a:ea typeface="+mn-ea"/>
              <a:cs typeface="+mn-cs"/>
            </a:rPr>
            <a:t>、</a:t>
          </a:r>
          <a:r>
            <a:rPr kumimoji="0" lang="ja-JP" altLang="en-US" sz="75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750" b="0" i="0" u="none" strike="noStrike" kern="0" cap="none" spc="0" normalizeH="0" baseline="0" noProof="0">
              <a:ln>
                <a:noFill/>
              </a:ln>
              <a:solidFill>
                <a:prstClr val="black"/>
              </a:solidFill>
              <a:effectLst/>
              <a:uLnTx/>
              <a:uFillTx/>
              <a:latin typeface="+mn-lt"/>
              <a:ea typeface="+mn-ea"/>
              <a:cs typeface="+mn-cs"/>
            </a:rPr>
            <a:t>由利本荘市公共施設等総合管理計画及び個別施設計画に基づき、資産の効率的な管理、効果的な利活用を進めていく必要がある。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FA07563-0068-407B-A175-4784A0781A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6548E2-93DA-4C89-B7D7-B8C0D17189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36405CC-BE09-45D9-8B7A-F811AE999D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57E3CC3-0920-4B1A-A50D-563C2E4582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AA2F790-108A-4CD2-A52C-A5C1DF1CFEA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489FEEA-6E8A-4B7A-9564-F16CB3169A2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5EFD833-1AC2-432E-9ECA-D27B8577A38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0B5E949-8DA1-4A4E-AA3E-4F380A00FD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B8508BF-ECC2-4CE1-963E-6148122186E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750E445-092C-4765-BB0E-BCE77D8A8CD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8182FC4-2BBA-47D7-AC9C-93EACDCFF7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152B00E-E6CD-4C12-B3DF-9A5A3445796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2DBE6F2-BF87-4AFA-B2D4-8581F16F13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6F7C983-E207-46BF-B254-5527A943D3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83894BA-09B3-4373-ADCA-5670BD4DFD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5681951-21CA-4412-BA1A-D67141DE1E0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CFD3DBEC-DF44-44E0-AED9-CE6113A6AEFB}"/>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4539C8F2-AED8-4AE0-86EF-49BBFFA4E7CF}"/>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6813A276-1508-48E1-9B26-81218F243579}"/>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595FDBF9-7042-4C27-A2D9-CF4A824EBFF8}"/>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CDE02B03-520D-4AAA-B3B8-A36957F5FBCD}"/>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231A9D99-5CA1-46F3-8395-5EE3D4406087}"/>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D2FF788D-8757-4D99-88D2-043EAC62F741}"/>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E5FAFD1F-0892-4DAB-B4DF-02A720DCD4AD}"/>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180EB961-BBB1-4E68-8020-D603BCA432CC}"/>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7EFBB8C1-61DD-40E4-928C-BD351D1FE16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4A2722E-DC38-4645-83CA-5F7700B32D83}"/>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3F62B68-6F3F-46AD-AE96-28A68FA174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34D10B-F037-4A58-BA04-8A8FE4DE39A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BFCCFC-2B05-4834-8696-85C4D267BE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C9D5554-66F2-40FF-ABFA-FD320B9B27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8A3B59-D6AE-4C9C-ABF5-4DF60DD6D4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a:extLst>
            <a:ext uri="{FF2B5EF4-FFF2-40B4-BE49-F238E27FC236}">
              <a16:creationId xmlns:a16="http://schemas.microsoft.com/office/drawing/2014/main" id="{8B35CD30-8E03-4F49-A8CB-B9CC079CF105}"/>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43002E6F-8196-41A8-B0A2-822CAC383F0F}"/>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DEC8F875-9460-4DAE-B6AE-A723C4120474}"/>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139065</xdr:rowOff>
    </xdr:to>
    <xdr:cxnSp macro="">
      <xdr:nvCxnSpPr>
        <xdr:cNvPr id="84" name="直線コネクタ 83">
          <a:extLst>
            <a:ext uri="{FF2B5EF4-FFF2-40B4-BE49-F238E27FC236}">
              <a16:creationId xmlns:a16="http://schemas.microsoft.com/office/drawing/2014/main" id="{5A9361F2-A581-4B73-8E4C-30B1FAE7E6DC}"/>
            </a:ext>
          </a:extLst>
        </xdr:cNvPr>
        <xdr:cNvCxnSpPr/>
      </xdr:nvCxnSpPr>
      <xdr:spPr>
        <a:xfrm>
          <a:off x="4051300" y="603609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BB782A61-F95A-4CD6-AE2D-C4A31B555425}"/>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B0F72F6D-A67B-49D3-899E-5AED15ADF4DC}"/>
            </a:ext>
          </a:extLst>
        </xdr:cNvPr>
        <xdr:cNvCxnSpPr/>
      </xdr:nvCxnSpPr>
      <xdr:spPr>
        <a:xfrm>
          <a:off x="3289300" y="598932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ADDC13FF-77DF-4E6E-8792-6FAC55864975}"/>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74295</xdr:rowOff>
    </xdr:to>
    <xdr:cxnSp macro="">
      <xdr:nvCxnSpPr>
        <xdr:cNvPr id="88" name="直線コネクタ 87">
          <a:extLst>
            <a:ext uri="{FF2B5EF4-FFF2-40B4-BE49-F238E27FC236}">
              <a16:creationId xmlns:a16="http://schemas.microsoft.com/office/drawing/2014/main" id="{1D1A1C60-0A2B-47BE-894D-BF7B6729D4DF}"/>
            </a:ext>
          </a:extLst>
        </xdr:cNvPr>
        <xdr:cNvCxnSpPr/>
      </xdr:nvCxnSpPr>
      <xdr:spPr>
        <a:xfrm>
          <a:off x="2527300" y="591375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41698</xdr:rowOff>
    </xdr:from>
    <xdr:to>
      <xdr:col>7</xdr:col>
      <xdr:colOff>187325</xdr:colOff>
      <xdr:row>33</xdr:row>
      <xdr:rowOff>143298</xdr:rowOff>
    </xdr:to>
    <xdr:sp macro="" textlink="">
      <xdr:nvSpPr>
        <xdr:cNvPr id="89" name="楕円 88">
          <a:extLst>
            <a:ext uri="{FF2B5EF4-FFF2-40B4-BE49-F238E27FC236}">
              <a16:creationId xmlns:a16="http://schemas.microsoft.com/office/drawing/2014/main" id="{15E0109F-EDB6-49A0-8622-3A3A70319B39}"/>
            </a:ext>
          </a:extLst>
        </xdr:cNvPr>
        <xdr:cNvSpPr/>
      </xdr:nvSpPr>
      <xdr:spPr>
        <a:xfrm>
          <a:off x="1714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33</xdr:row>
      <xdr:rowOff>92498</xdr:rowOff>
    </xdr:to>
    <xdr:cxnSp macro="">
      <xdr:nvCxnSpPr>
        <xdr:cNvPr id="90" name="直線コネクタ 89">
          <a:extLst>
            <a:ext uri="{FF2B5EF4-FFF2-40B4-BE49-F238E27FC236}">
              <a16:creationId xmlns:a16="http://schemas.microsoft.com/office/drawing/2014/main" id="{4794CA8D-C50E-49A3-911D-2C4849AF21B1}"/>
            </a:ext>
          </a:extLst>
        </xdr:cNvPr>
        <xdr:cNvCxnSpPr/>
      </xdr:nvCxnSpPr>
      <xdr:spPr>
        <a:xfrm flipV="1">
          <a:off x="1765300" y="5913755"/>
          <a:ext cx="762000" cy="60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4F6E56E7-1360-495E-92A2-728D64656C65}"/>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1412E60B-BFCC-4643-9D4A-A75E4BA85798}"/>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53E2070F-1EA9-4776-8557-9DF39EB5AA9B}"/>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D7DE736F-2718-4995-8BF9-831B3B660E82}"/>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A4743FD1-60F5-49EB-A232-109908B89277}"/>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357404D6-9D91-4093-B38C-809B92F0BE1F}"/>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a:extLst>
            <a:ext uri="{FF2B5EF4-FFF2-40B4-BE49-F238E27FC236}">
              <a16:creationId xmlns:a16="http://schemas.microsoft.com/office/drawing/2014/main" id="{FFE13F91-DCD3-4961-9273-95998E42D417}"/>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134425</xdr:rowOff>
    </xdr:from>
    <xdr:ext cx="405111" cy="259045"/>
    <xdr:sp macro="" textlink="">
      <xdr:nvSpPr>
        <xdr:cNvPr id="98" name="n_4mainValue有形固定資産減価償却率">
          <a:extLst>
            <a:ext uri="{FF2B5EF4-FFF2-40B4-BE49-F238E27FC236}">
              <a16:creationId xmlns:a16="http://schemas.microsoft.com/office/drawing/2014/main" id="{B6D76D02-E38B-49E3-A230-C5001986CFA7}"/>
            </a:ext>
          </a:extLst>
        </xdr:cNvPr>
        <xdr:cNvSpPr txBox="1"/>
      </xdr:nvSpPr>
      <xdr:spPr>
        <a:xfrm>
          <a:off x="1562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9E2ADE4-D9BB-4FED-B224-93C46AFE41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825E17B-F198-4CAC-BCBB-6E01F2947C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D49B3AB-7EB8-4D5A-877F-B03DE170C04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8A5F1C3-C502-4A61-8B2B-7D9099DD42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A963A06-AD9F-4E1A-A881-1DAE319951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032DD1B-63F9-4F25-A5D0-E76E39A928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C6BD53E-39F7-4B5F-AEAA-1700B69956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DC0BFD-A082-41C8-9468-E21E9AE8EA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46BAD2-FFE8-4C81-B9FB-95588ACAF5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67F2767-520C-4824-A7A2-8290B0D406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0E1010-A9CF-4E6B-BED8-0D0C6857BD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158FCC-7843-44C9-AAFA-2AD09F12E1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4FD135E-60E1-47DA-AA37-03016EBAE2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合併当初からの統合等による学校建設事業</a:t>
          </a:r>
          <a:r>
            <a:rPr kumimoji="1" lang="ja-JP" altLang="en-US" sz="800" b="0" i="0" u="none" strike="noStrike" kern="0" cap="none" spc="0" normalizeH="0" baseline="0" noProof="0">
              <a:ln>
                <a:noFill/>
              </a:ln>
              <a:solidFill>
                <a:prstClr val="black"/>
              </a:solidFill>
              <a:effectLst/>
              <a:uLnTx/>
              <a:uFillTx/>
              <a:latin typeface="+mn-lt"/>
              <a:ea typeface="+mn-ea"/>
              <a:cs typeface="+mn-cs"/>
            </a:rPr>
            <a:t>や</a:t>
          </a:r>
          <a:r>
            <a:rPr kumimoji="1" lang="ja-JP" altLang="ja-JP" sz="800" b="0" i="0" u="none" strike="noStrike" kern="0" cap="none" spc="0" normalizeH="0" baseline="0" noProof="0">
              <a:ln>
                <a:noFill/>
              </a:ln>
              <a:solidFill>
                <a:prstClr val="black"/>
              </a:solidFill>
              <a:effectLst/>
              <a:uLnTx/>
              <a:uFillTx/>
              <a:latin typeface="+mn-lt"/>
              <a:ea typeface="+mn-ea"/>
              <a:cs typeface="+mn-cs"/>
            </a:rPr>
            <a:t>文化交流館建設事業などの事業が終了</a:t>
          </a:r>
          <a:r>
            <a:rPr kumimoji="1" lang="ja-JP" altLang="en-US" sz="800" b="0" i="0" u="none" strike="noStrike" kern="0" cap="none" spc="0" normalizeH="0" baseline="0" noProof="0">
              <a:ln>
                <a:noFill/>
              </a:ln>
              <a:solidFill>
                <a:prstClr val="black"/>
              </a:solidFill>
              <a:effectLst/>
              <a:uLnTx/>
              <a:uFillTx/>
              <a:latin typeface="+mn-lt"/>
              <a:ea typeface="+mn-ea"/>
              <a:cs typeface="+mn-cs"/>
            </a:rPr>
            <a:t>したことに加え、地方債の繰上償還や利率見直し等を行ったことにより、</a:t>
          </a:r>
          <a:r>
            <a:rPr kumimoji="1" lang="ja-JP" altLang="ja-JP" sz="800" b="0" i="0" u="none" strike="noStrike" kern="0" cap="none" spc="0" normalizeH="0" baseline="0" noProof="0">
              <a:ln>
                <a:noFill/>
              </a:ln>
              <a:solidFill>
                <a:prstClr val="black"/>
              </a:solidFill>
              <a:effectLst/>
              <a:uLnTx/>
              <a:uFillTx/>
              <a:latin typeface="+mn-lt"/>
              <a:ea typeface="+mn-ea"/>
              <a:cs typeface="+mn-cs"/>
            </a:rPr>
            <a:t>将来負担額は減少傾向にあるものの、総合防災公園整備事業、羽後本荘駅東西自由通路整備事業などの大型事業が続いたことから、類似団体平均に比べると高くなっている。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も本荘地域の学校施設整備事業など大型事業が実施されていくが、ふるさと納税や起業、移住・定住の促進による税収等の財源確保や基金への積み立てを積極的に行うとともに、地方債発行の抑制に努めながら、債務償還比率の低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C459CD3-2891-4652-AAB7-12DA20A38E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C8BE44D-A5DD-4D87-8819-E6B65A47177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1FA0169-63D4-44F6-9E69-BE5E802BF61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AEE4DB6-499F-48B9-8F7D-383724CE21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0BFC153-6652-40D7-A384-85B2557FCA1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3418C35-96E5-459C-96F5-83467F820FC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4E94F33-11F5-4900-B8F2-C0A29400662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15CD96F-FE9B-4D18-9A61-2FE5FAF57D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67A34AD-B061-4E37-B7A0-7602B8A490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A2BC22B-D8E9-4F81-A56D-7515C9AE6E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F1B0DC5-FBC6-4F52-BD55-9E8B6B63F91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5997EC4-CC16-4EA3-8691-6C142AD359C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7476F93-E18E-4D06-B4A2-F3F3F48B2F9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95957EF-198C-4069-95F5-E9557AF994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2FCF3D3-4A0B-4E77-9373-033ED65FCB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8AA8AE01-CE59-4D63-A990-B14ABEAF0A36}"/>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5E6E0959-1024-4159-8514-2129542DE6FD}"/>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A07D3F17-05D9-4D10-A7AB-8ADB7E5D120A}"/>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B071682-25D0-4E7E-BC7B-27F9B8294B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3BA7C83-0B6C-4E9B-93E5-CA7F0AD5E0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AE6E6798-3736-4A30-AF02-FFAB62B7DC8D}"/>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0F77FE6C-9771-40C5-B4FC-03120166A235}"/>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83AFEB66-B152-41A5-BD53-A8BC30A2BAA3}"/>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1492C75A-0B2B-42DA-9111-62BFA5CCC51B}"/>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1A52B1B1-B87E-4BE2-81F1-7900888B44F8}"/>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DECE9714-F46F-4F73-8D19-231B4AB5F3BF}"/>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CB454AA-8788-4FD2-91D9-3A55B18B3E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EB706A0-5784-4AF5-B024-BD45B7F5F9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95B8A6-2C86-46B8-AD20-B70DE679BC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400DB4-8E86-47E6-8297-6F21B6230DD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75788F0-B68A-4701-882E-2E50DA0313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117242</xdr:rowOff>
    </xdr:from>
    <xdr:to>
      <xdr:col>76</xdr:col>
      <xdr:colOff>73025</xdr:colOff>
      <xdr:row>32</xdr:row>
      <xdr:rowOff>47392</xdr:rowOff>
    </xdr:to>
    <xdr:sp macro="" textlink="">
      <xdr:nvSpPr>
        <xdr:cNvPr id="143" name="楕円 142">
          <a:extLst>
            <a:ext uri="{FF2B5EF4-FFF2-40B4-BE49-F238E27FC236}">
              <a16:creationId xmlns:a16="http://schemas.microsoft.com/office/drawing/2014/main" id="{00EAFEC8-1B42-46D5-A18D-C320B7F55972}"/>
            </a:ext>
          </a:extLst>
        </xdr:cNvPr>
        <xdr:cNvSpPr/>
      </xdr:nvSpPr>
      <xdr:spPr>
        <a:xfrm>
          <a:off x="147447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95669</xdr:rowOff>
    </xdr:from>
    <xdr:ext cx="469744" cy="259045"/>
    <xdr:sp macro="" textlink="">
      <xdr:nvSpPr>
        <xdr:cNvPr id="144" name="債務償還比率該当値テキスト">
          <a:extLst>
            <a:ext uri="{FF2B5EF4-FFF2-40B4-BE49-F238E27FC236}">
              <a16:creationId xmlns:a16="http://schemas.microsoft.com/office/drawing/2014/main" id="{EA8E8E3E-90FC-4D31-BF55-DBBFA9C72D89}"/>
            </a:ext>
          </a:extLst>
        </xdr:cNvPr>
        <xdr:cNvSpPr txBox="1"/>
      </xdr:nvSpPr>
      <xdr:spPr>
        <a:xfrm>
          <a:off x="14846300" y="61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59549</xdr:rowOff>
    </xdr:from>
    <xdr:to>
      <xdr:col>72</xdr:col>
      <xdr:colOff>123825</xdr:colOff>
      <xdr:row>31</xdr:row>
      <xdr:rowOff>161149</xdr:rowOff>
    </xdr:to>
    <xdr:sp macro="" textlink="">
      <xdr:nvSpPr>
        <xdr:cNvPr id="145" name="楕円 144">
          <a:extLst>
            <a:ext uri="{FF2B5EF4-FFF2-40B4-BE49-F238E27FC236}">
              <a16:creationId xmlns:a16="http://schemas.microsoft.com/office/drawing/2014/main" id="{8CD138E0-2ACB-4109-9D0E-110F4408ABA7}"/>
            </a:ext>
          </a:extLst>
        </xdr:cNvPr>
        <xdr:cNvSpPr/>
      </xdr:nvSpPr>
      <xdr:spPr>
        <a:xfrm>
          <a:off x="14033500" y="6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110349</xdr:rowOff>
    </xdr:from>
    <xdr:to>
      <xdr:col>76</xdr:col>
      <xdr:colOff>22225</xdr:colOff>
      <xdr:row>31</xdr:row>
      <xdr:rowOff>168042</xdr:rowOff>
    </xdr:to>
    <xdr:cxnSp macro="">
      <xdr:nvCxnSpPr>
        <xdr:cNvPr id="146" name="直線コネクタ 145">
          <a:extLst>
            <a:ext uri="{FF2B5EF4-FFF2-40B4-BE49-F238E27FC236}">
              <a16:creationId xmlns:a16="http://schemas.microsoft.com/office/drawing/2014/main" id="{9517CB64-8BE9-4DF1-9093-8B85B4AC3B45}"/>
            </a:ext>
          </a:extLst>
        </xdr:cNvPr>
        <xdr:cNvCxnSpPr/>
      </xdr:nvCxnSpPr>
      <xdr:spPr>
        <a:xfrm>
          <a:off x="14084300" y="6196824"/>
          <a:ext cx="7112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70894</xdr:rowOff>
    </xdr:from>
    <xdr:to>
      <xdr:col>68</xdr:col>
      <xdr:colOff>123825</xdr:colOff>
      <xdr:row>33</xdr:row>
      <xdr:rowOff>1044</xdr:rowOff>
    </xdr:to>
    <xdr:sp macro="" textlink="">
      <xdr:nvSpPr>
        <xdr:cNvPr id="147" name="楕円 146">
          <a:extLst>
            <a:ext uri="{FF2B5EF4-FFF2-40B4-BE49-F238E27FC236}">
              <a16:creationId xmlns:a16="http://schemas.microsoft.com/office/drawing/2014/main" id="{ED4D6A20-A464-4031-BEF6-FBCAFF5066AB}"/>
            </a:ext>
          </a:extLst>
        </xdr:cNvPr>
        <xdr:cNvSpPr/>
      </xdr:nvSpPr>
      <xdr:spPr>
        <a:xfrm>
          <a:off x="13271500" y="6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110349</xdr:rowOff>
    </xdr:from>
    <xdr:to>
      <xdr:col>72</xdr:col>
      <xdr:colOff>73025</xdr:colOff>
      <xdr:row>32</xdr:row>
      <xdr:rowOff>121694</xdr:rowOff>
    </xdr:to>
    <xdr:cxnSp macro="">
      <xdr:nvCxnSpPr>
        <xdr:cNvPr id="148" name="直線コネクタ 147">
          <a:extLst>
            <a:ext uri="{FF2B5EF4-FFF2-40B4-BE49-F238E27FC236}">
              <a16:creationId xmlns:a16="http://schemas.microsoft.com/office/drawing/2014/main" id="{B00236E3-D20F-4968-9A68-7B8F29C356D7}"/>
            </a:ext>
          </a:extLst>
        </xdr:cNvPr>
        <xdr:cNvCxnSpPr/>
      </xdr:nvCxnSpPr>
      <xdr:spPr>
        <a:xfrm flipV="1">
          <a:off x="13322300" y="6196824"/>
          <a:ext cx="762000" cy="1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115634</xdr:rowOff>
    </xdr:from>
    <xdr:to>
      <xdr:col>64</xdr:col>
      <xdr:colOff>123825</xdr:colOff>
      <xdr:row>33</xdr:row>
      <xdr:rowOff>45784</xdr:rowOff>
    </xdr:to>
    <xdr:sp macro="" textlink="">
      <xdr:nvSpPr>
        <xdr:cNvPr id="149" name="楕円 148">
          <a:extLst>
            <a:ext uri="{FF2B5EF4-FFF2-40B4-BE49-F238E27FC236}">
              <a16:creationId xmlns:a16="http://schemas.microsoft.com/office/drawing/2014/main" id="{5434F905-EF44-4B0D-947F-C9E616F6961B}"/>
            </a:ext>
          </a:extLst>
        </xdr:cNvPr>
        <xdr:cNvSpPr/>
      </xdr:nvSpPr>
      <xdr:spPr>
        <a:xfrm>
          <a:off x="12509500" y="6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121694</xdr:rowOff>
    </xdr:from>
    <xdr:to>
      <xdr:col>68</xdr:col>
      <xdr:colOff>73025</xdr:colOff>
      <xdr:row>32</xdr:row>
      <xdr:rowOff>166434</xdr:rowOff>
    </xdr:to>
    <xdr:cxnSp macro="">
      <xdr:nvCxnSpPr>
        <xdr:cNvPr id="150" name="直線コネクタ 149">
          <a:extLst>
            <a:ext uri="{FF2B5EF4-FFF2-40B4-BE49-F238E27FC236}">
              <a16:creationId xmlns:a16="http://schemas.microsoft.com/office/drawing/2014/main" id="{6313EFDB-CD60-4BAA-8F3E-5600D6465D9D}"/>
            </a:ext>
          </a:extLst>
        </xdr:cNvPr>
        <xdr:cNvCxnSpPr/>
      </xdr:nvCxnSpPr>
      <xdr:spPr>
        <a:xfrm flipV="1">
          <a:off x="12560300" y="6379619"/>
          <a:ext cx="762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139862</xdr:rowOff>
    </xdr:from>
    <xdr:to>
      <xdr:col>60</xdr:col>
      <xdr:colOff>123825</xdr:colOff>
      <xdr:row>33</xdr:row>
      <xdr:rowOff>70012</xdr:rowOff>
    </xdr:to>
    <xdr:sp macro="" textlink="">
      <xdr:nvSpPr>
        <xdr:cNvPr id="151" name="楕円 150">
          <a:extLst>
            <a:ext uri="{FF2B5EF4-FFF2-40B4-BE49-F238E27FC236}">
              <a16:creationId xmlns:a16="http://schemas.microsoft.com/office/drawing/2014/main" id="{D6229867-5D86-4F1C-8538-B449384D27FF}"/>
            </a:ext>
          </a:extLst>
        </xdr:cNvPr>
        <xdr:cNvSpPr/>
      </xdr:nvSpPr>
      <xdr:spPr>
        <a:xfrm>
          <a:off x="11747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166434</xdr:rowOff>
    </xdr:from>
    <xdr:to>
      <xdr:col>64</xdr:col>
      <xdr:colOff>73025</xdr:colOff>
      <xdr:row>33</xdr:row>
      <xdr:rowOff>19212</xdr:rowOff>
    </xdr:to>
    <xdr:cxnSp macro="">
      <xdr:nvCxnSpPr>
        <xdr:cNvPr id="152" name="直線コネクタ 151">
          <a:extLst>
            <a:ext uri="{FF2B5EF4-FFF2-40B4-BE49-F238E27FC236}">
              <a16:creationId xmlns:a16="http://schemas.microsoft.com/office/drawing/2014/main" id="{2C2DF251-FEF1-413F-BC36-8189F4050743}"/>
            </a:ext>
          </a:extLst>
        </xdr:cNvPr>
        <xdr:cNvCxnSpPr/>
      </xdr:nvCxnSpPr>
      <xdr:spPr>
        <a:xfrm flipV="1">
          <a:off x="11798300" y="6424359"/>
          <a:ext cx="762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1CDCD9AA-D8A0-4AE2-9F18-7CFF4247EA2E}"/>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58B93ACB-8215-4BDF-A1D2-940A82C52577}"/>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1BF12EBA-FA80-4918-98F2-92AAE534CFA1}"/>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704C0909-D9C5-44B3-84F3-70C20817393A}"/>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152276</xdr:rowOff>
    </xdr:from>
    <xdr:ext cx="469744" cy="259045"/>
    <xdr:sp macro="" textlink="">
      <xdr:nvSpPr>
        <xdr:cNvPr id="157" name="n_1mainValue債務償還比率">
          <a:extLst>
            <a:ext uri="{FF2B5EF4-FFF2-40B4-BE49-F238E27FC236}">
              <a16:creationId xmlns:a16="http://schemas.microsoft.com/office/drawing/2014/main" id="{FD0E314E-1516-4B76-A535-3F075434FE43}"/>
            </a:ext>
          </a:extLst>
        </xdr:cNvPr>
        <xdr:cNvSpPr txBox="1"/>
      </xdr:nvSpPr>
      <xdr:spPr>
        <a:xfrm>
          <a:off x="13836727" y="62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163621</xdr:rowOff>
    </xdr:from>
    <xdr:ext cx="469744" cy="259045"/>
    <xdr:sp macro="" textlink="">
      <xdr:nvSpPr>
        <xdr:cNvPr id="158" name="n_2mainValue債務償還比率">
          <a:extLst>
            <a:ext uri="{FF2B5EF4-FFF2-40B4-BE49-F238E27FC236}">
              <a16:creationId xmlns:a16="http://schemas.microsoft.com/office/drawing/2014/main" id="{7D1287CC-C5B0-4044-9EC0-DE467FB25E80}"/>
            </a:ext>
          </a:extLst>
        </xdr:cNvPr>
        <xdr:cNvSpPr txBox="1"/>
      </xdr:nvSpPr>
      <xdr:spPr>
        <a:xfrm>
          <a:off x="13087427" y="64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36911</xdr:rowOff>
    </xdr:from>
    <xdr:ext cx="469744" cy="259045"/>
    <xdr:sp macro="" textlink="">
      <xdr:nvSpPr>
        <xdr:cNvPr id="159" name="n_3mainValue債務償還比率">
          <a:extLst>
            <a:ext uri="{FF2B5EF4-FFF2-40B4-BE49-F238E27FC236}">
              <a16:creationId xmlns:a16="http://schemas.microsoft.com/office/drawing/2014/main" id="{020D5A9E-8E39-4355-9D7A-0FBE3E9E6BC0}"/>
            </a:ext>
          </a:extLst>
        </xdr:cNvPr>
        <xdr:cNvSpPr txBox="1"/>
      </xdr:nvSpPr>
      <xdr:spPr>
        <a:xfrm>
          <a:off x="12325427" y="646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61139</xdr:rowOff>
    </xdr:from>
    <xdr:ext cx="469744" cy="259045"/>
    <xdr:sp macro="" textlink="">
      <xdr:nvSpPr>
        <xdr:cNvPr id="160" name="n_4mainValue債務償還比率">
          <a:extLst>
            <a:ext uri="{FF2B5EF4-FFF2-40B4-BE49-F238E27FC236}">
              <a16:creationId xmlns:a16="http://schemas.microsoft.com/office/drawing/2014/main" id="{0D7D85F2-9386-4E40-8580-7B1450F80602}"/>
            </a:ext>
          </a:extLst>
        </xdr:cNvPr>
        <xdr:cNvSpPr txBox="1"/>
      </xdr:nvSpPr>
      <xdr:spPr>
        <a:xfrm>
          <a:off x="11563427" y="6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B39DBB8-240E-4888-A105-349579D32D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07BF228-15D0-4362-849C-93B091DB23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D76436E-2B5B-4490-B5F4-0AEA666477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2E80752-966B-4294-AA7A-5983BBB5F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854C845-45A6-4E19-8554-A00649C602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DE524C9-584B-427A-9BF8-4605508053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819A5-5F57-4B81-A2E3-992E4A5439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83C0D6-5B6D-4090-8A5F-81E1B9E4C8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61905D-6B1A-4521-98E7-391926D81F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929264-F1F6-4E42-88D6-C279128EEF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C8A146-426C-4907-93CC-4D954F9F47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244545-D770-400A-81C1-61946181D9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168137-0FC5-47C3-BD6A-DD7FEDF8DB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000E32-ED59-4C53-91A8-F19980A095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192E00-F8D8-482A-A9BA-9A816510E7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CF489D-7EE0-471E-A341-4909D5887D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EF947B-0E61-4C59-ACD4-7EBC9ED06C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181067-F8EA-4808-9760-B3E69ED24E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E35623-76BC-4E3E-9442-E78E75E018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6809DD-6C2A-4EBD-914A-AC8EECE9D2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4F84CD-16B5-414D-9703-5B676FEE4B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39BAE4-C350-4D35-9478-8138840FF8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6C2F64-15FB-4D93-B0CB-E87D25C494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E4F98D-28E8-43C7-896A-7559D15ACC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2D0B16-60AF-44E5-911C-3E7CF53A9D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22BEAB-AD7A-42C7-B7D0-15A62C07FA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7549F2-C5C2-43E2-83D2-5C4B75A43F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02173B-D727-401E-9604-2B371FA179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4B0E4B-AB9B-4E5A-8D7C-7CCD96F012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2329C1-DC08-43DE-B4EC-3E1DF5F10A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6824E8-3B93-4C30-AB2F-1694D5C6DB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7866A-6583-4823-B7AA-F6C49132FC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A680DC-EA2C-40E0-B6AB-7B9064B119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941009-EE49-411F-9185-CBDC607C9A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7BBA6A-62DD-432A-9598-D5B6411783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798E92-C3E6-4CE3-B668-04B8A03FF3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7E19BE-86FA-477F-A230-AEEB1B9CB5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C866B-9A6F-4034-BA4A-4F3C8941BE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1ADA30-A5D6-4787-BBB8-B9F56DBC70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C1038D-C967-4180-BF41-465894E078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D61514-9524-49B2-993B-EB33C36BA1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805D27-4484-4D5D-8E2F-E5871D8BFE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E7CD8E-DEC5-41D2-A77D-92E9FFF5B0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691B36-CDC4-40B4-80AE-9DD07D8B01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0F5AB3-214C-4539-A57D-BCFEC84553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FB7E92-4B79-4F78-A1AA-AF889FCFAE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E8A8A6-B09F-4F66-989C-53A35A5195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95C85F-1D66-4E2F-B055-5095C23C8F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5C504C-5EB7-4CE6-88D5-9EDFA61B526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7D178C-ADC1-4587-838F-29A63FDC4EB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209804-D3F0-4DCB-914A-BFE69395740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0A87E2-0024-44AF-A487-08EE76A53A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4C6FA8-360D-45C4-B5BE-023589D666E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795948F-0744-4A04-B87D-3F9FDE10B95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DAF508-BE70-4280-AA5E-5FF83A7D03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BAC8F4-9B50-4FE7-A95D-B2156F10FC8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50C764-21C8-4241-A284-8933C2548B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242E6C3-5BE0-4455-87E8-6DB1E966B65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F355F59-0618-4E00-8555-AD0EAF4C3E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D928F0-EAB5-40A5-A814-88DC76DE567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8374D1-F359-4569-AF42-02BD83A96A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47CFBEEF-35F0-4115-9D08-1B779CD42B03}"/>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2C580BF7-79B3-4138-AB7D-9CFCDE049469}"/>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646579F2-481D-43E1-8150-94AAAC5EE41A}"/>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F6AFDBAF-0059-4B74-93A8-BA8705EEC69E}"/>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1A835A3F-207E-4745-ACDD-3811DA640961}"/>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492C1CD6-E878-4939-B7C6-7CD78140412E}"/>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1F20CBE-4AE9-4C5F-95E8-B2B59BD46B0E}"/>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57C4195-02C0-407B-B4D9-AA49CAD9551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A2FA6A9-CC99-4C67-859D-A8252476A539}"/>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D9B9096-B43B-49E5-9835-BA697A46F1D4}"/>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48D396CD-27AF-40D4-AA16-19254E9C790C}"/>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98C907-5FBD-4CF5-BED4-02AE2BF55E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9C9A82-1016-49B6-9A9D-AFA9E5CA06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1C0ABA-12E5-4494-8049-CD0333A981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8FC963-36DF-4C8D-9C7D-2BCAF4F248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FB1F76-210A-4162-A918-EA1AEA318F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15B5B8AC-5223-4918-9B05-1E7554C060BC}"/>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B3932A52-95C8-4D4B-BAB8-E12069C293A5}"/>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5" name="楕円 74">
          <a:extLst>
            <a:ext uri="{FF2B5EF4-FFF2-40B4-BE49-F238E27FC236}">
              <a16:creationId xmlns:a16="http://schemas.microsoft.com/office/drawing/2014/main" id="{8A4F7F8F-1C48-4C87-A767-9124A3E41569}"/>
            </a:ext>
          </a:extLst>
        </xdr:cNvPr>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85DC8378-3490-4BCA-9D90-BA7F50C40666}"/>
            </a:ext>
          </a:extLst>
        </xdr:cNvPr>
        <xdr:cNvCxnSpPr/>
      </xdr:nvCxnSpPr>
      <xdr:spPr>
        <a:xfrm>
          <a:off x="3797300" y="6463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018AC67E-F143-476B-B5E5-92621D12AFE4}"/>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120015</xdr:rowOff>
    </xdr:to>
    <xdr:cxnSp macro="">
      <xdr:nvCxnSpPr>
        <xdr:cNvPr id="78" name="直線コネクタ 77">
          <a:extLst>
            <a:ext uri="{FF2B5EF4-FFF2-40B4-BE49-F238E27FC236}">
              <a16:creationId xmlns:a16="http://schemas.microsoft.com/office/drawing/2014/main" id="{50155BC2-EA92-4437-9576-C146E2212AA3}"/>
            </a:ext>
          </a:extLst>
        </xdr:cNvPr>
        <xdr:cNvCxnSpPr/>
      </xdr:nvCxnSpPr>
      <xdr:spPr>
        <a:xfrm>
          <a:off x="2908300" y="6433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FE1912E7-D437-4B84-8E23-0388EFB956F6}"/>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A1A1BBD1-029F-4C3C-B393-390B6FE487AD}"/>
            </a:ext>
          </a:extLst>
        </xdr:cNvPr>
        <xdr:cNvCxnSpPr/>
      </xdr:nvCxnSpPr>
      <xdr:spPr>
        <a:xfrm>
          <a:off x="2019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132080</xdr:rowOff>
    </xdr:from>
    <xdr:to>
      <xdr:col>6</xdr:col>
      <xdr:colOff>38100</xdr:colOff>
      <xdr:row>42</xdr:row>
      <xdr:rowOff>62230</xdr:rowOff>
    </xdr:to>
    <xdr:sp macro="" textlink="">
      <xdr:nvSpPr>
        <xdr:cNvPr id="81" name="楕円 80">
          <a:extLst>
            <a:ext uri="{FF2B5EF4-FFF2-40B4-BE49-F238E27FC236}">
              <a16:creationId xmlns:a16="http://schemas.microsoft.com/office/drawing/2014/main" id="{797D936A-FEE9-4DD3-A3F6-D80972358422}"/>
            </a:ext>
          </a:extLst>
        </xdr:cNvPr>
        <xdr:cNvSpPr/>
      </xdr:nvSpPr>
      <xdr:spPr>
        <a:xfrm>
          <a:off x="1079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42</xdr:row>
      <xdr:rowOff>11430</xdr:rowOff>
    </xdr:to>
    <xdr:cxnSp macro="">
      <xdr:nvCxnSpPr>
        <xdr:cNvPr id="82" name="直線コネクタ 81">
          <a:extLst>
            <a:ext uri="{FF2B5EF4-FFF2-40B4-BE49-F238E27FC236}">
              <a16:creationId xmlns:a16="http://schemas.microsoft.com/office/drawing/2014/main" id="{64B31350-7905-41E4-8F60-48B0F4F52143}"/>
            </a:ext>
          </a:extLst>
        </xdr:cNvPr>
        <xdr:cNvCxnSpPr/>
      </xdr:nvCxnSpPr>
      <xdr:spPr>
        <a:xfrm flipV="1">
          <a:off x="1130300" y="64008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FB51C3A4-6693-4F47-BBAC-29BFBE07F9D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11995FE6-2AFA-4661-8D1A-FED2198F1C6D}"/>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863F46FF-1348-49F5-86FE-603013E1360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486B04A-5C64-4B9D-9B03-7FCE3FA67FEE}"/>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1D8D4162-BA34-446E-8607-30639252EE42}"/>
            </a:ext>
          </a:extLst>
        </xdr:cNvPr>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C3C1FA08-85EF-466C-9EE0-015AACA65752}"/>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B396697B-7309-4808-8D2D-170C8D2E1975}"/>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DDC46427-BDEC-44DF-95D0-127BF007EC3A}"/>
            </a:ext>
          </a:extLst>
        </xdr:cNvPr>
        <xdr:cNvSpPr txBox="1"/>
      </xdr:nvSpPr>
      <xdr:spPr>
        <a:xfrm>
          <a:off x="927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54FADF-918F-463A-8106-F8F0D179BF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6FF4A4-CB35-41FD-B777-EDC45F6B29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8960BA-8676-428D-9A6E-44856AD5D1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E21ABBD-DF9C-4545-A15F-56ABBE7FE1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3256A9-CC05-4EE7-9F40-9C8624773E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6531DD8-8C99-4FEA-A6B9-AD914ED929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4DAC89-0E50-4F98-8887-DFBB5B0616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8AB2054-116A-4C75-A57B-9466E9CC99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18598E3-2414-4B5F-B3B5-F9B00D0B6BF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870BC84-8C56-4C37-8B36-7AF097CD7C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A6FB913-DBE8-4B8B-91C3-5DA820053E9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5DC159B-E30D-4EAC-8BFD-ACB813E1BF2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8A471DE-3FD4-4306-ADB2-A77DFFD3821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616A8D1-69D9-4B0A-BAE0-60954B4DCDF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F7275E1-B551-4876-B855-A1713F78C53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78AD284-CBA8-431D-B688-9F7C138906A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46458C9-8E6C-4FBA-8788-478E0CE9A74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68E58B5-E517-495D-B3DB-0087DAE6580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7902F652-49A4-4BE2-86A8-BBD0EDEE4B8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4522B10-118C-4C15-BF57-46DFAD08508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E649570-9163-46B0-A9A7-81B495777AF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7ED148A-D3A3-414D-B850-1B4FAD5CDDA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13BB5FB-281F-43EC-A180-FC449B40C0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ED2A5FD-4A1A-4C24-B309-DC3A19439CE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DC30C0F-4085-4339-BB9C-EE29DA2DC8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B744D458-0C9A-41D9-A6D0-5798E0CDEAF8}"/>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B9CE1ED1-DC5F-4138-8888-57423E4027F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93AA4562-DE2F-4D8F-98AF-D5D910870639}"/>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12930329-5E53-45E5-913B-5C8EA4BD49CC}"/>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BD54D111-94E2-4522-A3AA-64318D7D2091}"/>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596B90FE-3346-4E3E-9AE1-4058C775B42D}"/>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A038C195-31F5-466D-8A8E-8ADAAB2D9B58}"/>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F167842C-D509-430B-81C1-97A8FAEB5E4B}"/>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84D8F238-277B-4A9B-A6A6-4F081461F132}"/>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708EB78F-02B1-45DF-B8B0-CABB625C815F}"/>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6A5317EB-B2A4-49AF-85FF-325860A863C7}"/>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B6E314-8E1C-4514-BD9A-F6E1330E75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75D0FB-8D73-49F2-9B89-5FF7DEC604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7B9EFD-CB44-4A47-96CB-13E2111D82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138DFD-DCB8-4915-A1F8-C2D1C29BA1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38D61AD-383A-4D4A-83EF-5D180B02FE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121641</xdr:rowOff>
    </xdr:from>
    <xdr:to>
      <xdr:col>55</xdr:col>
      <xdr:colOff>50800</xdr:colOff>
      <xdr:row>36</xdr:row>
      <xdr:rowOff>51791</xdr:rowOff>
    </xdr:to>
    <xdr:sp macro="" textlink="">
      <xdr:nvSpPr>
        <xdr:cNvPr id="132" name="楕円 131">
          <a:extLst>
            <a:ext uri="{FF2B5EF4-FFF2-40B4-BE49-F238E27FC236}">
              <a16:creationId xmlns:a16="http://schemas.microsoft.com/office/drawing/2014/main" id="{80AEA98F-D2C0-4D65-9259-4B8FE763A3E8}"/>
            </a:ext>
          </a:extLst>
        </xdr:cNvPr>
        <xdr:cNvSpPr/>
      </xdr:nvSpPr>
      <xdr:spPr>
        <a:xfrm>
          <a:off x="10426700" y="61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144518</xdr:rowOff>
    </xdr:from>
    <xdr:ext cx="534377" cy="259045"/>
    <xdr:sp macro="" textlink="">
      <xdr:nvSpPr>
        <xdr:cNvPr id="133" name="【道路】&#10;一人当たり延長該当値テキスト">
          <a:extLst>
            <a:ext uri="{FF2B5EF4-FFF2-40B4-BE49-F238E27FC236}">
              <a16:creationId xmlns:a16="http://schemas.microsoft.com/office/drawing/2014/main" id="{EBC06763-50A4-438C-9505-183A7245939B}"/>
            </a:ext>
          </a:extLst>
        </xdr:cNvPr>
        <xdr:cNvSpPr txBox="1"/>
      </xdr:nvSpPr>
      <xdr:spPr>
        <a:xfrm>
          <a:off x="10515600" y="59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139667</xdr:rowOff>
    </xdr:from>
    <xdr:to>
      <xdr:col>50</xdr:col>
      <xdr:colOff>165100</xdr:colOff>
      <xdr:row>36</xdr:row>
      <xdr:rowOff>69817</xdr:rowOff>
    </xdr:to>
    <xdr:sp macro="" textlink="">
      <xdr:nvSpPr>
        <xdr:cNvPr id="134" name="楕円 133">
          <a:extLst>
            <a:ext uri="{FF2B5EF4-FFF2-40B4-BE49-F238E27FC236}">
              <a16:creationId xmlns:a16="http://schemas.microsoft.com/office/drawing/2014/main" id="{8E4237E6-5106-43F5-AB82-F9C788986EE9}"/>
            </a:ext>
          </a:extLst>
        </xdr:cNvPr>
        <xdr:cNvSpPr/>
      </xdr:nvSpPr>
      <xdr:spPr>
        <a:xfrm>
          <a:off x="9588500" y="6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991</xdr:rowOff>
    </xdr:from>
    <xdr:to>
      <xdr:col>55</xdr:col>
      <xdr:colOff>0</xdr:colOff>
      <xdr:row>36</xdr:row>
      <xdr:rowOff>19017</xdr:rowOff>
    </xdr:to>
    <xdr:cxnSp macro="">
      <xdr:nvCxnSpPr>
        <xdr:cNvPr id="135" name="直線コネクタ 134">
          <a:extLst>
            <a:ext uri="{FF2B5EF4-FFF2-40B4-BE49-F238E27FC236}">
              <a16:creationId xmlns:a16="http://schemas.microsoft.com/office/drawing/2014/main" id="{7D46E126-017B-49BC-8827-6D5F6DFC26CA}"/>
            </a:ext>
          </a:extLst>
        </xdr:cNvPr>
        <xdr:cNvCxnSpPr/>
      </xdr:nvCxnSpPr>
      <xdr:spPr>
        <a:xfrm flipV="1">
          <a:off x="9639300" y="6173191"/>
          <a:ext cx="8382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154853</xdr:rowOff>
    </xdr:from>
    <xdr:to>
      <xdr:col>46</xdr:col>
      <xdr:colOff>38100</xdr:colOff>
      <xdr:row>36</xdr:row>
      <xdr:rowOff>85003</xdr:rowOff>
    </xdr:to>
    <xdr:sp macro="" textlink="">
      <xdr:nvSpPr>
        <xdr:cNvPr id="136" name="楕円 135">
          <a:extLst>
            <a:ext uri="{FF2B5EF4-FFF2-40B4-BE49-F238E27FC236}">
              <a16:creationId xmlns:a16="http://schemas.microsoft.com/office/drawing/2014/main" id="{76967676-86A8-447A-9690-0EA7185614B5}"/>
            </a:ext>
          </a:extLst>
        </xdr:cNvPr>
        <xdr:cNvSpPr/>
      </xdr:nvSpPr>
      <xdr:spPr>
        <a:xfrm>
          <a:off x="8699500" y="61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19017</xdr:rowOff>
    </xdr:from>
    <xdr:to>
      <xdr:col>50</xdr:col>
      <xdr:colOff>114300</xdr:colOff>
      <xdr:row>36</xdr:row>
      <xdr:rowOff>34203</xdr:rowOff>
    </xdr:to>
    <xdr:cxnSp macro="">
      <xdr:nvCxnSpPr>
        <xdr:cNvPr id="137" name="直線コネクタ 136">
          <a:extLst>
            <a:ext uri="{FF2B5EF4-FFF2-40B4-BE49-F238E27FC236}">
              <a16:creationId xmlns:a16="http://schemas.microsoft.com/office/drawing/2014/main" id="{EEA47CD2-81E0-4D30-9065-C18B498AEAF1}"/>
            </a:ext>
          </a:extLst>
        </xdr:cNvPr>
        <xdr:cNvCxnSpPr/>
      </xdr:nvCxnSpPr>
      <xdr:spPr>
        <a:xfrm flipV="1">
          <a:off x="8750300" y="6191217"/>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xdr:rowOff>
    </xdr:from>
    <xdr:to>
      <xdr:col>41</xdr:col>
      <xdr:colOff>101600</xdr:colOff>
      <xdr:row>36</xdr:row>
      <xdr:rowOff>101691</xdr:rowOff>
    </xdr:to>
    <xdr:sp macro="" textlink="">
      <xdr:nvSpPr>
        <xdr:cNvPr id="138" name="楕円 137">
          <a:extLst>
            <a:ext uri="{FF2B5EF4-FFF2-40B4-BE49-F238E27FC236}">
              <a16:creationId xmlns:a16="http://schemas.microsoft.com/office/drawing/2014/main" id="{1EA763F5-DD42-47F1-8BC4-B9E58959A556}"/>
            </a:ext>
          </a:extLst>
        </xdr:cNvPr>
        <xdr:cNvSpPr/>
      </xdr:nvSpPr>
      <xdr:spPr>
        <a:xfrm>
          <a:off x="7810500" y="61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34203</xdr:rowOff>
    </xdr:from>
    <xdr:to>
      <xdr:col>45</xdr:col>
      <xdr:colOff>177800</xdr:colOff>
      <xdr:row>36</xdr:row>
      <xdr:rowOff>50891</xdr:rowOff>
    </xdr:to>
    <xdr:cxnSp macro="">
      <xdr:nvCxnSpPr>
        <xdr:cNvPr id="139" name="直線コネクタ 138">
          <a:extLst>
            <a:ext uri="{FF2B5EF4-FFF2-40B4-BE49-F238E27FC236}">
              <a16:creationId xmlns:a16="http://schemas.microsoft.com/office/drawing/2014/main" id="{493180ED-3AAC-4E0E-A489-7FAEE257A702}"/>
            </a:ext>
          </a:extLst>
        </xdr:cNvPr>
        <xdr:cNvCxnSpPr/>
      </xdr:nvCxnSpPr>
      <xdr:spPr>
        <a:xfrm flipV="1">
          <a:off x="7861300" y="620640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16387</xdr:rowOff>
    </xdr:from>
    <xdr:to>
      <xdr:col>36</xdr:col>
      <xdr:colOff>165100</xdr:colOff>
      <xdr:row>36</xdr:row>
      <xdr:rowOff>117987</xdr:rowOff>
    </xdr:to>
    <xdr:sp macro="" textlink="">
      <xdr:nvSpPr>
        <xdr:cNvPr id="140" name="楕円 139">
          <a:extLst>
            <a:ext uri="{FF2B5EF4-FFF2-40B4-BE49-F238E27FC236}">
              <a16:creationId xmlns:a16="http://schemas.microsoft.com/office/drawing/2014/main" id="{870A2598-64FC-47E8-84DB-153CAA004B7B}"/>
            </a:ext>
          </a:extLst>
        </xdr:cNvPr>
        <xdr:cNvSpPr/>
      </xdr:nvSpPr>
      <xdr:spPr>
        <a:xfrm>
          <a:off x="69215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50891</xdr:rowOff>
    </xdr:from>
    <xdr:to>
      <xdr:col>41</xdr:col>
      <xdr:colOff>50800</xdr:colOff>
      <xdr:row>36</xdr:row>
      <xdr:rowOff>67187</xdr:rowOff>
    </xdr:to>
    <xdr:cxnSp macro="">
      <xdr:nvCxnSpPr>
        <xdr:cNvPr id="141" name="直線コネクタ 140">
          <a:extLst>
            <a:ext uri="{FF2B5EF4-FFF2-40B4-BE49-F238E27FC236}">
              <a16:creationId xmlns:a16="http://schemas.microsoft.com/office/drawing/2014/main" id="{E88DD3B2-83E6-4F0A-B165-70157F39E267}"/>
            </a:ext>
          </a:extLst>
        </xdr:cNvPr>
        <xdr:cNvCxnSpPr/>
      </xdr:nvCxnSpPr>
      <xdr:spPr>
        <a:xfrm flipV="1">
          <a:off x="6972300" y="6223091"/>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F5F81403-6CFC-49FC-949C-0E8431FBC895}"/>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CF75A68D-EFBD-4046-B95A-B18313C6C082}"/>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10A1051F-C7C5-4AA2-A6F7-04F86A9B5B23}"/>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629EE28C-F42E-4A39-8F64-C60B9A72578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86344</xdr:rowOff>
    </xdr:from>
    <xdr:ext cx="534377" cy="259045"/>
    <xdr:sp macro="" textlink="">
      <xdr:nvSpPr>
        <xdr:cNvPr id="146" name="n_1mainValue【道路】&#10;一人当たり延長">
          <a:extLst>
            <a:ext uri="{FF2B5EF4-FFF2-40B4-BE49-F238E27FC236}">
              <a16:creationId xmlns:a16="http://schemas.microsoft.com/office/drawing/2014/main" id="{5229A99A-E001-457E-B1D3-64D44D60FF53}"/>
            </a:ext>
          </a:extLst>
        </xdr:cNvPr>
        <xdr:cNvSpPr txBox="1"/>
      </xdr:nvSpPr>
      <xdr:spPr>
        <a:xfrm>
          <a:off x="9359411" y="5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101530</xdr:rowOff>
    </xdr:from>
    <xdr:ext cx="534377" cy="259045"/>
    <xdr:sp macro="" textlink="">
      <xdr:nvSpPr>
        <xdr:cNvPr id="147" name="n_2mainValue【道路】&#10;一人当たり延長">
          <a:extLst>
            <a:ext uri="{FF2B5EF4-FFF2-40B4-BE49-F238E27FC236}">
              <a16:creationId xmlns:a16="http://schemas.microsoft.com/office/drawing/2014/main" id="{CEF66C6A-130B-4C77-966E-0896B93CA571}"/>
            </a:ext>
          </a:extLst>
        </xdr:cNvPr>
        <xdr:cNvSpPr txBox="1"/>
      </xdr:nvSpPr>
      <xdr:spPr>
        <a:xfrm>
          <a:off x="8483111" y="5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118218</xdr:rowOff>
    </xdr:from>
    <xdr:ext cx="534377" cy="259045"/>
    <xdr:sp macro="" textlink="">
      <xdr:nvSpPr>
        <xdr:cNvPr id="148" name="n_3mainValue【道路】&#10;一人当たり延長">
          <a:extLst>
            <a:ext uri="{FF2B5EF4-FFF2-40B4-BE49-F238E27FC236}">
              <a16:creationId xmlns:a16="http://schemas.microsoft.com/office/drawing/2014/main" id="{9AD37431-981E-469B-B38F-9CD593C8D204}"/>
            </a:ext>
          </a:extLst>
        </xdr:cNvPr>
        <xdr:cNvSpPr txBox="1"/>
      </xdr:nvSpPr>
      <xdr:spPr>
        <a:xfrm>
          <a:off x="7594111" y="59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134514</xdr:rowOff>
    </xdr:from>
    <xdr:ext cx="534377" cy="259045"/>
    <xdr:sp macro="" textlink="">
      <xdr:nvSpPr>
        <xdr:cNvPr id="149" name="n_4mainValue【道路】&#10;一人当たり延長">
          <a:extLst>
            <a:ext uri="{FF2B5EF4-FFF2-40B4-BE49-F238E27FC236}">
              <a16:creationId xmlns:a16="http://schemas.microsoft.com/office/drawing/2014/main" id="{E8C13B14-121A-4BF6-A5A5-EB5F8E984E1B}"/>
            </a:ext>
          </a:extLst>
        </xdr:cNvPr>
        <xdr:cNvSpPr txBox="1"/>
      </xdr:nvSpPr>
      <xdr:spPr>
        <a:xfrm>
          <a:off x="6705111" y="59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065CC5A-68CE-4AC5-A86D-33477A1B11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99D5583-057D-4B31-B970-418000141E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466FDF5-BEF1-4B6C-990F-350943515D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44D30D5-DE86-4B43-A8C9-80470CF0E3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F5956C0-133D-41DA-BE7F-F79706C3B1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5149FB5-1C5C-4E00-82A8-F92D0F2641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4F68485-3898-4193-94E3-139DBEFE38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CA523A7-D10C-4901-AD51-1C1B0F6E79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C0D784E-3328-4446-B7E6-03247C1CE9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599F11F-0D06-4355-A92B-9C2946301B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B7345DE-6346-438E-8E70-35E756C863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6D4B336-9225-4C8F-A0D8-36CAC1A8B84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3B50DE5E-4FD8-4502-872E-A7BE6DB3620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A52F27AA-4FD7-42BD-A392-410B6BA589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C800D0F8-43DA-4B1B-8985-59588E17D0D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045FE7C-39F9-4789-9132-84FC7B61F7E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F3A35424-6D22-43E5-B2DB-DC5E49C5CA2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45F6A6C-A352-404A-A15B-46E2C2CE8EE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42F287C-DC91-4143-8023-C903B5DDDE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E1CB473-31F0-47C9-89B9-2284251422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FA710CE-38EC-41A8-8F1E-0CE590A3B09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D8E8408-AC74-42AD-8923-C23B6C9EF6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8AE5FAA9-E3A1-4CFF-8B17-8CD9F0633165}"/>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92676A3-10CA-4A55-80B5-F0263F4B160A}"/>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FE120325-7504-4E9D-8916-416BA8556CA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1030444-7F14-4EB8-A6C2-E5BD29579D18}"/>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28C185B-DCE5-4401-936E-82DD5FBE5737}"/>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C00E681-25B2-43D5-B4A2-9B7B038A15A4}"/>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9A133B77-F721-42BE-AEB1-D3A30E78C94C}"/>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7F5C0679-9772-417D-8047-55FC4998ABD1}"/>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83F1675D-416F-4B79-B93D-E409A543410F}"/>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B3F99958-074C-4FE4-98AF-967283308FAA}"/>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45C1C4C4-D07E-4640-AB73-8F7F8C817D54}"/>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86B363-8FD5-4919-9BC7-AE7F07617A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8DD9C7-7CD5-4F96-AE6E-BB975B1CB6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DFCF7F-E801-4CE4-B6C6-0611115797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A86815-5945-4229-9E15-178F7AE0E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811AB1-F0BF-4D43-9713-3193B6DA53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88" name="楕円 187">
          <a:extLst>
            <a:ext uri="{FF2B5EF4-FFF2-40B4-BE49-F238E27FC236}">
              <a16:creationId xmlns:a16="http://schemas.microsoft.com/office/drawing/2014/main" id="{7F22EA49-36DE-41AF-908C-A808CE94BA4C}"/>
            </a:ext>
          </a:extLst>
        </xdr:cNvPr>
        <xdr:cNvSpPr/>
      </xdr:nvSpPr>
      <xdr:spPr>
        <a:xfrm>
          <a:off x="4584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93235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5CD3FD4-CF90-4F93-9314-5587B94D0317}"/>
            </a:ext>
          </a:extLst>
        </xdr:cNvPr>
        <xdr:cNvSpPr txBox="1"/>
      </xdr:nvSpPr>
      <xdr:spPr>
        <a:xfrm>
          <a:off x="4673600" y="1038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0" name="楕円 189">
          <a:extLst>
            <a:ext uri="{FF2B5EF4-FFF2-40B4-BE49-F238E27FC236}">
              <a16:creationId xmlns:a16="http://schemas.microsoft.com/office/drawing/2014/main" id="{00BE5F18-3116-4B80-A30C-DF902348DFE5}"/>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121158</xdr:rowOff>
    </xdr:to>
    <xdr:cxnSp macro="">
      <xdr:nvCxnSpPr>
        <xdr:cNvPr id="191" name="直線コネクタ 190">
          <a:extLst>
            <a:ext uri="{FF2B5EF4-FFF2-40B4-BE49-F238E27FC236}">
              <a16:creationId xmlns:a16="http://schemas.microsoft.com/office/drawing/2014/main" id="{5E757620-3F05-443C-9E61-FF2A6E64A820}"/>
            </a:ext>
          </a:extLst>
        </xdr:cNvPr>
        <xdr:cNvCxnSpPr/>
      </xdr:nvCxnSpPr>
      <xdr:spPr>
        <a:xfrm>
          <a:off x="3797300" y="105498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92" name="楕円 191">
          <a:extLst>
            <a:ext uri="{FF2B5EF4-FFF2-40B4-BE49-F238E27FC236}">
              <a16:creationId xmlns:a16="http://schemas.microsoft.com/office/drawing/2014/main" id="{4C9769B0-C9EE-4BF7-9C46-A3D109375884}"/>
            </a:ext>
          </a:extLst>
        </xdr:cNvPr>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91440</xdr:rowOff>
    </xdr:to>
    <xdr:cxnSp macro="">
      <xdr:nvCxnSpPr>
        <xdr:cNvPr id="193" name="直線コネクタ 192">
          <a:extLst>
            <a:ext uri="{FF2B5EF4-FFF2-40B4-BE49-F238E27FC236}">
              <a16:creationId xmlns:a16="http://schemas.microsoft.com/office/drawing/2014/main" id="{D0BE6A6B-4A9E-457A-A018-03FBB2279E5C}"/>
            </a:ext>
          </a:extLst>
        </xdr:cNvPr>
        <xdr:cNvCxnSpPr/>
      </xdr:nvCxnSpPr>
      <xdr:spPr>
        <a:xfrm>
          <a:off x="2908300" y="105201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148082</xdr:rowOff>
    </xdr:from>
    <xdr:to>
      <xdr:col>10</xdr:col>
      <xdr:colOff>165100</xdr:colOff>
      <xdr:row>61</xdr:row>
      <xdr:rowOff>78232</xdr:rowOff>
    </xdr:to>
    <xdr:sp macro="" textlink="">
      <xdr:nvSpPr>
        <xdr:cNvPr id="194" name="楕円 193">
          <a:extLst>
            <a:ext uri="{FF2B5EF4-FFF2-40B4-BE49-F238E27FC236}">
              <a16:creationId xmlns:a16="http://schemas.microsoft.com/office/drawing/2014/main" id="{7A8A2474-B429-4683-89E3-34D247993A28}"/>
            </a:ext>
          </a:extLst>
        </xdr:cNvPr>
        <xdr:cNvSpPr/>
      </xdr:nvSpPr>
      <xdr:spPr>
        <a:xfrm>
          <a:off x="1968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61722</xdr:rowOff>
    </xdr:to>
    <xdr:cxnSp macro="">
      <xdr:nvCxnSpPr>
        <xdr:cNvPr id="195" name="直線コネクタ 194">
          <a:extLst>
            <a:ext uri="{FF2B5EF4-FFF2-40B4-BE49-F238E27FC236}">
              <a16:creationId xmlns:a16="http://schemas.microsoft.com/office/drawing/2014/main" id="{74705623-C1CE-4AD0-9B1B-E6CD701251BE}"/>
            </a:ext>
          </a:extLst>
        </xdr:cNvPr>
        <xdr:cNvCxnSpPr/>
      </xdr:nvCxnSpPr>
      <xdr:spPr>
        <a:xfrm>
          <a:off x="2019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113792</xdr:rowOff>
    </xdr:from>
    <xdr:to>
      <xdr:col>6</xdr:col>
      <xdr:colOff>38100</xdr:colOff>
      <xdr:row>61</xdr:row>
      <xdr:rowOff>43942</xdr:rowOff>
    </xdr:to>
    <xdr:sp macro="" textlink="">
      <xdr:nvSpPr>
        <xdr:cNvPr id="196" name="楕円 195">
          <a:extLst>
            <a:ext uri="{FF2B5EF4-FFF2-40B4-BE49-F238E27FC236}">
              <a16:creationId xmlns:a16="http://schemas.microsoft.com/office/drawing/2014/main" id="{545646AF-C865-46E3-BE53-9657920F0162}"/>
            </a:ext>
          </a:extLst>
        </xdr:cNvPr>
        <xdr:cNvSpPr/>
      </xdr:nvSpPr>
      <xdr:spPr>
        <a:xfrm>
          <a:off x="107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164592</xdr:rowOff>
    </xdr:from>
    <xdr:to>
      <xdr:col>10</xdr:col>
      <xdr:colOff>114300</xdr:colOff>
      <xdr:row>61</xdr:row>
      <xdr:rowOff>27432</xdr:rowOff>
    </xdr:to>
    <xdr:cxnSp macro="">
      <xdr:nvCxnSpPr>
        <xdr:cNvPr id="197" name="直線コネクタ 196">
          <a:extLst>
            <a:ext uri="{FF2B5EF4-FFF2-40B4-BE49-F238E27FC236}">
              <a16:creationId xmlns:a16="http://schemas.microsoft.com/office/drawing/2014/main" id="{309CC1D6-44F3-470A-853B-7AD3936DF3CC}"/>
            </a:ext>
          </a:extLst>
        </xdr:cNvPr>
        <xdr:cNvCxnSpPr/>
      </xdr:nvCxnSpPr>
      <xdr:spPr>
        <a:xfrm>
          <a:off x="1130300" y="10451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99AA9D7-94AD-46E5-B54A-35CE257C94FF}"/>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08E0810-BC6A-475B-A609-54AA5689F247}"/>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75025CB-387A-47BF-9750-D81C5FD335B2}"/>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CD5CB25-37A7-4EEA-8FD0-B873ED7D4331}"/>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409E968-9AEA-4076-A324-1FB3DF431375}"/>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48072BA-1257-4336-99EE-42F650675763}"/>
            </a:ext>
          </a:extLst>
        </xdr:cNvPr>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94759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2AB8A03-F089-4F7C-9192-1C6A56B60EB3}"/>
            </a:ext>
          </a:extLst>
        </xdr:cNvPr>
        <xdr:cNvSpPr txBox="1"/>
      </xdr:nvSpPr>
      <xdr:spPr>
        <a:xfrm>
          <a:off x="1816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60469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F5B422A-024F-404B-8AAF-56F4FDAA6FCB}"/>
            </a:ext>
          </a:extLst>
        </xdr:cNvPr>
        <xdr:cNvSpPr txBox="1"/>
      </xdr:nvSpPr>
      <xdr:spPr>
        <a:xfrm>
          <a:off x="927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0DFEEF1-4DF8-4363-9048-D0289A2A22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A973367-C616-46B7-BF82-5501E8C669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3D0A2D0-74C0-41AA-A4D7-9D90C0802E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20EA11B-32CE-4012-9831-64ECF548B2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2D1D478-9EEB-4DED-87C5-627C167C41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E9AE194-FE29-41A5-A764-14DB69A5D2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64FE87D-36C0-4812-ADE6-84227FAA77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C9FCF69-49F6-410F-8026-27463DF77F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879FB7-25DD-4332-B808-7489FC132A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DEE3A28-974F-460D-8F64-8E931F181B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C096E5E-1CD8-4C8B-881F-DEAAAC2EF5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E26D6C84-9A99-41D5-AA27-5135C37671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1A8E0A6-40C1-42E2-A4BC-01459BF4F5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0C5E829-2C2E-461D-BFFE-61600C0ECB6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D42FC34-7AEE-4AB1-B324-778516B48C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AC80EB0-3257-4BE3-86CC-67109C01A5F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132E452-E672-40FC-8CDC-64ED1317C1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DF193A1-7B14-4FE8-BBBF-FD7F1B85E8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6004B69-45B9-4DB1-81EF-B090EE480C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3F5591B2-4AEF-416F-9745-40327EE6C6F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6ADC414-EF1A-41BF-AF4F-166ADF91AD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9677EFA-902B-4255-8F79-D93E183C9E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664537A-18C6-4FDF-AF2C-155B3FFA3E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FD23BC4D-60DB-4E51-94A4-3CCA7F9C0B31}"/>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C5D9789-C7BD-4327-AA69-68724485D49D}"/>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DF6A398C-0876-494F-AA1B-992CF4F41454}"/>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CA71B8D-DDDE-4491-ACC3-33750C9A7818}"/>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5CEE11AB-F142-4EB0-9499-DA2C744B4465}"/>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C2FD29B7-6B87-4781-8272-0CF6F542D5F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CAADD7EB-C8D7-424D-AC95-6CD037326634}"/>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1DCB49EC-F201-437A-AA97-F559A8E0053C}"/>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F6FE1C40-F8BE-4273-9F36-5389FA366F82}"/>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8F7DDD8D-B1D4-4C72-A3B2-3229F5402423}"/>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1AAE021C-BA35-4464-A558-DA54D9162CA7}"/>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FA2F64-0FD0-4E0B-9F46-068DC7A5F8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3B9FED-13E6-4519-8A93-037A5DB32E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192185-3A18-49E3-8674-82AA3E67ED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0B9463-F7D2-4863-85EE-3E18515233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5D0138-E0F3-4DDF-A72D-16515BFBEB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103207</xdr:rowOff>
    </xdr:from>
    <xdr:to>
      <xdr:col>55</xdr:col>
      <xdr:colOff>50800</xdr:colOff>
      <xdr:row>61</xdr:row>
      <xdr:rowOff>33357</xdr:rowOff>
    </xdr:to>
    <xdr:sp macro="" textlink="">
      <xdr:nvSpPr>
        <xdr:cNvPr id="245" name="楕円 244">
          <a:extLst>
            <a:ext uri="{FF2B5EF4-FFF2-40B4-BE49-F238E27FC236}">
              <a16:creationId xmlns:a16="http://schemas.microsoft.com/office/drawing/2014/main" id="{998E2803-01DD-4623-AFB4-965AA0549884}"/>
            </a:ext>
          </a:extLst>
        </xdr:cNvPr>
        <xdr:cNvSpPr/>
      </xdr:nvSpPr>
      <xdr:spPr>
        <a:xfrm>
          <a:off x="10426700" y="10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126084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24A87FB1-D68B-43FE-86B0-4F11ED5AC264}"/>
            </a:ext>
          </a:extLst>
        </xdr:cNvPr>
        <xdr:cNvSpPr txBox="1"/>
      </xdr:nvSpPr>
      <xdr:spPr>
        <a:xfrm>
          <a:off x="10515600" y="10241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114898</xdr:rowOff>
    </xdr:from>
    <xdr:to>
      <xdr:col>50</xdr:col>
      <xdr:colOff>165100</xdr:colOff>
      <xdr:row>61</xdr:row>
      <xdr:rowOff>45048</xdr:rowOff>
    </xdr:to>
    <xdr:sp macro="" textlink="">
      <xdr:nvSpPr>
        <xdr:cNvPr id="247" name="楕円 246">
          <a:extLst>
            <a:ext uri="{FF2B5EF4-FFF2-40B4-BE49-F238E27FC236}">
              <a16:creationId xmlns:a16="http://schemas.microsoft.com/office/drawing/2014/main" id="{02D4D73A-4FD6-447C-B3CB-7D1A592B4D86}"/>
            </a:ext>
          </a:extLst>
        </xdr:cNvPr>
        <xdr:cNvSpPr/>
      </xdr:nvSpPr>
      <xdr:spPr>
        <a:xfrm>
          <a:off x="9588500" y="10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154007</xdr:rowOff>
    </xdr:from>
    <xdr:to>
      <xdr:col>55</xdr:col>
      <xdr:colOff>0</xdr:colOff>
      <xdr:row>60</xdr:row>
      <xdr:rowOff>165698</xdr:rowOff>
    </xdr:to>
    <xdr:cxnSp macro="">
      <xdr:nvCxnSpPr>
        <xdr:cNvPr id="248" name="直線コネクタ 247">
          <a:extLst>
            <a:ext uri="{FF2B5EF4-FFF2-40B4-BE49-F238E27FC236}">
              <a16:creationId xmlns:a16="http://schemas.microsoft.com/office/drawing/2014/main" id="{24FEE5A6-C830-46A9-9A6A-CA0699C6CC65}"/>
            </a:ext>
          </a:extLst>
        </xdr:cNvPr>
        <xdr:cNvCxnSpPr/>
      </xdr:nvCxnSpPr>
      <xdr:spPr>
        <a:xfrm flipV="1">
          <a:off x="9639300" y="10441007"/>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126240</xdr:rowOff>
    </xdr:from>
    <xdr:to>
      <xdr:col>46</xdr:col>
      <xdr:colOff>38100</xdr:colOff>
      <xdr:row>61</xdr:row>
      <xdr:rowOff>56390</xdr:rowOff>
    </xdr:to>
    <xdr:sp macro="" textlink="">
      <xdr:nvSpPr>
        <xdr:cNvPr id="249" name="楕円 248">
          <a:extLst>
            <a:ext uri="{FF2B5EF4-FFF2-40B4-BE49-F238E27FC236}">
              <a16:creationId xmlns:a16="http://schemas.microsoft.com/office/drawing/2014/main" id="{693D56C2-EB43-4782-92BA-945E8C6A78E5}"/>
            </a:ext>
          </a:extLst>
        </xdr:cNvPr>
        <xdr:cNvSpPr/>
      </xdr:nvSpPr>
      <xdr:spPr>
        <a:xfrm>
          <a:off x="8699500" y="10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165698</xdr:rowOff>
    </xdr:from>
    <xdr:to>
      <xdr:col>50</xdr:col>
      <xdr:colOff>114300</xdr:colOff>
      <xdr:row>61</xdr:row>
      <xdr:rowOff>5590</xdr:rowOff>
    </xdr:to>
    <xdr:cxnSp macro="">
      <xdr:nvCxnSpPr>
        <xdr:cNvPr id="250" name="直線コネクタ 249">
          <a:extLst>
            <a:ext uri="{FF2B5EF4-FFF2-40B4-BE49-F238E27FC236}">
              <a16:creationId xmlns:a16="http://schemas.microsoft.com/office/drawing/2014/main" id="{0477D2A2-D73A-459B-8232-2A2006A53991}"/>
            </a:ext>
          </a:extLst>
        </xdr:cNvPr>
        <xdr:cNvCxnSpPr/>
      </xdr:nvCxnSpPr>
      <xdr:spPr>
        <a:xfrm flipV="1">
          <a:off x="8750300" y="1045269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135906</xdr:rowOff>
    </xdr:from>
    <xdr:to>
      <xdr:col>41</xdr:col>
      <xdr:colOff>101600</xdr:colOff>
      <xdr:row>61</xdr:row>
      <xdr:rowOff>66056</xdr:rowOff>
    </xdr:to>
    <xdr:sp macro="" textlink="">
      <xdr:nvSpPr>
        <xdr:cNvPr id="251" name="楕円 250">
          <a:extLst>
            <a:ext uri="{FF2B5EF4-FFF2-40B4-BE49-F238E27FC236}">
              <a16:creationId xmlns:a16="http://schemas.microsoft.com/office/drawing/2014/main" id="{60D7187A-8A09-4CB1-9B56-97C2A3BCA632}"/>
            </a:ext>
          </a:extLst>
        </xdr:cNvPr>
        <xdr:cNvSpPr/>
      </xdr:nvSpPr>
      <xdr:spPr>
        <a:xfrm>
          <a:off x="78105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5590</xdr:rowOff>
    </xdr:from>
    <xdr:to>
      <xdr:col>45</xdr:col>
      <xdr:colOff>177800</xdr:colOff>
      <xdr:row>61</xdr:row>
      <xdr:rowOff>15256</xdr:rowOff>
    </xdr:to>
    <xdr:cxnSp macro="">
      <xdr:nvCxnSpPr>
        <xdr:cNvPr id="252" name="直線コネクタ 251">
          <a:extLst>
            <a:ext uri="{FF2B5EF4-FFF2-40B4-BE49-F238E27FC236}">
              <a16:creationId xmlns:a16="http://schemas.microsoft.com/office/drawing/2014/main" id="{71855643-479B-429D-B689-69D8F508162C}"/>
            </a:ext>
          </a:extLst>
        </xdr:cNvPr>
        <xdr:cNvCxnSpPr/>
      </xdr:nvCxnSpPr>
      <xdr:spPr>
        <a:xfrm flipV="1">
          <a:off x="7861300" y="1046404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145204</xdr:rowOff>
    </xdr:from>
    <xdr:to>
      <xdr:col>36</xdr:col>
      <xdr:colOff>165100</xdr:colOff>
      <xdr:row>61</xdr:row>
      <xdr:rowOff>75354</xdr:rowOff>
    </xdr:to>
    <xdr:sp macro="" textlink="">
      <xdr:nvSpPr>
        <xdr:cNvPr id="253" name="楕円 252">
          <a:extLst>
            <a:ext uri="{FF2B5EF4-FFF2-40B4-BE49-F238E27FC236}">
              <a16:creationId xmlns:a16="http://schemas.microsoft.com/office/drawing/2014/main" id="{537DAEA6-2914-46E8-B2AB-80E1FD9EFF92}"/>
            </a:ext>
          </a:extLst>
        </xdr:cNvPr>
        <xdr:cNvSpPr/>
      </xdr:nvSpPr>
      <xdr:spPr>
        <a:xfrm>
          <a:off x="6921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15256</xdr:rowOff>
    </xdr:from>
    <xdr:to>
      <xdr:col>41</xdr:col>
      <xdr:colOff>50800</xdr:colOff>
      <xdr:row>61</xdr:row>
      <xdr:rowOff>24554</xdr:rowOff>
    </xdr:to>
    <xdr:cxnSp macro="">
      <xdr:nvCxnSpPr>
        <xdr:cNvPr id="254" name="直線コネクタ 253">
          <a:extLst>
            <a:ext uri="{FF2B5EF4-FFF2-40B4-BE49-F238E27FC236}">
              <a16:creationId xmlns:a16="http://schemas.microsoft.com/office/drawing/2014/main" id="{A4AF2F9F-3719-4FED-AEB4-1764DF009519}"/>
            </a:ext>
          </a:extLst>
        </xdr:cNvPr>
        <xdr:cNvCxnSpPr/>
      </xdr:nvCxnSpPr>
      <xdr:spPr>
        <a:xfrm flipV="1">
          <a:off x="6972300" y="10473706"/>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4D755B0-C22A-44E0-ADBD-579CA93E29C8}"/>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657E416-388C-4676-B3F3-917824844AE2}"/>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713F5B6-7FA8-4A7D-BA41-1540B54845F3}"/>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D3C1316-D7C4-42D7-B84F-B66085650FA6}"/>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61575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5773CCA-12C5-41B2-A1BF-0B9C39A94CAD}"/>
            </a:ext>
          </a:extLst>
        </xdr:cNvPr>
        <xdr:cNvSpPr txBox="1"/>
      </xdr:nvSpPr>
      <xdr:spPr>
        <a:xfrm>
          <a:off x="9281505" y="10177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72917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B8AAA294-17D6-4F08-93C3-C44A90FF31F7}"/>
            </a:ext>
          </a:extLst>
        </xdr:cNvPr>
        <xdr:cNvSpPr txBox="1"/>
      </xdr:nvSpPr>
      <xdr:spPr>
        <a:xfrm>
          <a:off x="8405205" y="10188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82583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093C231-AD0B-4F8B-B90D-9ECE627324FA}"/>
            </a:ext>
          </a:extLst>
        </xdr:cNvPr>
        <xdr:cNvSpPr txBox="1"/>
      </xdr:nvSpPr>
      <xdr:spPr>
        <a:xfrm>
          <a:off x="7516205" y="10198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91881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018E422-9898-4E58-BC78-B1FB4FDB03BD}"/>
            </a:ext>
          </a:extLst>
        </xdr:cNvPr>
        <xdr:cNvSpPr txBox="1"/>
      </xdr:nvSpPr>
      <xdr:spPr>
        <a:xfrm>
          <a:off x="66272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88530D-B33D-459D-B2C6-EE7F0471EA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77534E5-2706-4A99-A534-C3E10CAD8D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3B387CF-76FE-4D20-87D1-146DE61203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034383F-249C-470F-A84F-0D6C0AC40E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1E8091-C1C8-4064-AECE-345D40E050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553CDCB-9B32-4043-97DE-84B38E1D1F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AAE91A-0416-4D5E-9CF7-49936D2BC2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7D6375E-86EF-4405-90BE-C330ACD26B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61A68AA-25A5-4DC1-859C-21951F31FD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C466E00-7798-447C-91B1-DFF36C7424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655FB30-91BC-4274-9371-7B8FCBAAC5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8F724DA-5815-41AE-9649-45557F5605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F0B7F9D-BE33-4D2A-B8EC-1FDE261DF40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424F149-286F-4F60-B58E-59B9847D32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032BCE9-E769-4918-89F7-662FECF429E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FBCDD53-BF18-45D8-84DC-67485EAE7A8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2C951EC-246E-4435-AD86-91EA3CD7B6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1253F4F-C3E8-424D-B794-1523F20F978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35F9104-FB82-4B99-B435-E1D2D36102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FCB44C1-6252-446B-A0B3-3ECA82DC1B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1187185-D84D-4694-8059-7C06F647305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64DB9BE-1D24-4001-9512-C868A87684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0637098-4849-4BD3-B2BA-CD9B61BBC89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5759475-7080-4D02-96A2-08051B1CFB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0A71FD9-775B-4651-94A8-A645DD7517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9066D864-C0B9-42B4-9BD7-8D44BFF10619}"/>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B4CBDCF-4278-4060-907A-64C5C3AAD01D}"/>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B52C59F3-1329-4E42-B0E3-174B18AC4977}"/>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1916FF1-7084-400B-AD95-C102177F9062}"/>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BA9A8371-A0C6-4076-878B-66CD43984BBB}"/>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44381F-2AC6-44E0-91EF-E1F1AC6552EE}"/>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AAEDC79B-DE14-484F-AF65-26C6474705A2}"/>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86FAA4E8-C49B-4292-9926-5E6CA2522B5F}"/>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96E01B65-519B-4570-8F62-950500E0C98C}"/>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9B82A15E-8BF2-4EE3-A469-AE5D33D66C67}"/>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D0A0CC6D-819D-4292-80B1-896AB4917B26}"/>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EA2E0EE-F723-4BFF-AC2F-50938A09E4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84B9AA-A040-444D-9E26-9D402D59A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3ADD33-5202-40D6-A9EA-41343C8064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A9C310-FF17-4948-9A6A-C2C3C7201F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190DFD-AF61-4B0E-9A06-17E3B4B01A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4" name="楕円 303">
          <a:extLst>
            <a:ext uri="{FF2B5EF4-FFF2-40B4-BE49-F238E27FC236}">
              <a16:creationId xmlns:a16="http://schemas.microsoft.com/office/drawing/2014/main" id="{467F727C-7D68-41D2-99A6-BBFF20857E1F}"/>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082018D-1AF6-4314-9D82-40C97D47C1F6}"/>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306" name="楕円 305">
          <a:extLst>
            <a:ext uri="{FF2B5EF4-FFF2-40B4-BE49-F238E27FC236}">
              <a16:creationId xmlns:a16="http://schemas.microsoft.com/office/drawing/2014/main" id="{21151002-A629-42AF-9FC7-280CE32B06CA}"/>
            </a:ext>
          </a:extLst>
        </xdr:cNvPr>
        <xdr:cNvSpPr/>
      </xdr:nvSpPr>
      <xdr:spPr>
        <a:xfrm>
          <a:off x="3746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155666</xdr:rowOff>
    </xdr:to>
    <xdr:cxnSp macro="">
      <xdr:nvCxnSpPr>
        <xdr:cNvPr id="307" name="直線コネクタ 306">
          <a:extLst>
            <a:ext uri="{FF2B5EF4-FFF2-40B4-BE49-F238E27FC236}">
              <a16:creationId xmlns:a16="http://schemas.microsoft.com/office/drawing/2014/main" id="{F0D27192-9EB0-481F-93B4-2CEFFFB3E8B9}"/>
            </a:ext>
          </a:extLst>
        </xdr:cNvPr>
        <xdr:cNvCxnSpPr/>
      </xdr:nvCxnSpPr>
      <xdr:spPr>
        <a:xfrm flipV="1">
          <a:off x="3797300" y="144464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8" name="楕円 307">
          <a:extLst>
            <a:ext uri="{FF2B5EF4-FFF2-40B4-BE49-F238E27FC236}">
              <a16:creationId xmlns:a16="http://schemas.microsoft.com/office/drawing/2014/main" id="{145F551C-9783-4602-9071-420E59EC7E54}"/>
            </a:ext>
          </a:extLst>
        </xdr:cNvPr>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84</xdr:row>
      <xdr:rowOff>155666</xdr:rowOff>
    </xdr:to>
    <xdr:cxnSp macro="">
      <xdr:nvCxnSpPr>
        <xdr:cNvPr id="309" name="直線コネクタ 308">
          <a:extLst>
            <a:ext uri="{FF2B5EF4-FFF2-40B4-BE49-F238E27FC236}">
              <a16:creationId xmlns:a16="http://schemas.microsoft.com/office/drawing/2014/main" id="{EFC73EA3-F102-4D6E-9AE7-2E4F7ABFC932}"/>
            </a:ext>
          </a:extLst>
        </xdr:cNvPr>
        <xdr:cNvCxnSpPr/>
      </xdr:nvCxnSpPr>
      <xdr:spPr>
        <a:xfrm>
          <a:off x="2908300" y="145395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0" name="楕円 309">
          <a:extLst>
            <a:ext uri="{FF2B5EF4-FFF2-40B4-BE49-F238E27FC236}">
              <a16:creationId xmlns:a16="http://schemas.microsoft.com/office/drawing/2014/main" id="{87B7DC04-6B5F-4413-800C-04A2F56CB504}"/>
            </a:ext>
          </a:extLst>
        </xdr:cNvPr>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137705</xdr:rowOff>
    </xdr:to>
    <xdr:cxnSp macro="">
      <xdr:nvCxnSpPr>
        <xdr:cNvPr id="311" name="直線コネクタ 310">
          <a:extLst>
            <a:ext uri="{FF2B5EF4-FFF2-40B4-BE49-F238E27FC236}">
              <a16:creationId xmlns:a16="http://schemas.microsoft.com/office/drawing/2014/main" id="{E32E21A0-E3CC-4CBF-9778-4C4303268503}"/>
            </a:ext>
          </a:extLst>
        </xdr:cNvPr>
        <xdr:cNvCxnSpPr/>
      </xdr:nvCxnSpPr>
      <xdr:spPr>
        <a:xfrm>
          <a:off x="2019300" y="145215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2" name="楕円 311">
          <a:extLst>
            <a:ext uri="{FF2B5EF4-FFF2-40B4-BE49-F238E27FC236}">
              <a16:creationId xmlns:a16="http://schemas.microsoft.com/office/drawing/2014/main" id="{D686C049-2C1B-4807-B8BF-EADBF7469D3B}"/>
            </a:ext>
          </a:extLst>
        </xdr:cNvPr>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119743</xdr:rowOff>
    </xdr:to>
    <xdr:cxnSp macro="">
      <xdr:nvCxnSpPr>
        <xdr:cNvPr id="313" name="直線コネクタ 312">
          <a:extLst>
            <a:ext uri="{FF2B5EF4-FFF2-40B4-BE49-F238E27FC236}">
              <a16:creationId xmlns:a16="http://schemas.microsoft.com/office/drawing/2014/main" id="{0069C058-3704-4F7D-B376-D1000B8A805A}"/>
            </a:ext>
          </a:extLst>
        </xdr:cNvPr>
        <xdr:cNvCxnSpPr/>
      </xdr:nvCxnSpPr>
      <xdr:spPr>
        <a:xfrm>
          <a:off x="1130300" y="14501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4A0E0EC4-6F09-450F-95B7-FD46D3B7182C}"/>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35D686A3-108B-4E31-91FB-090A57444247}"/>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793C53C3-305A-40A1-829F-EC7B8B4C3C38}"/>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6E20E1C-7B97-4523-9815-2C898458C6FE}"/>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318" name="n_1mainValue【公営住宅】&#10;有形固定資産減価償却率">
          <a:extLst>
            <a:ext uri="{FF2B5EF4-FFF2-40B4-BE49-F238E27FC236}">
              <a16:creationId xmlns:a16="http://schemas.microsoft.com/office/drawing/2014/main" id="{B608FCDC-E5F4-4970-811C-D38CCE382427}"/>
            </a:ext>
          </a:extLst>
        </xdr:cNvPr>
        <xdr:cNvSpPr txBox="1"/>
      </xdr:nvSpPr>
      <xdr:spPr>
        <a:xfrm>
          <a:off x="3582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19" name="n_2mainValue【公営住宅】&#10;有形固定資産減価償却率">
          <a:extLst>
            <a:ext uri="{FF2B5EF4-FFF2-40B4-BE49-F238E27FC236}">
              <a16:creationId xmlns:a16="http://schemas.microsoft.com/office/drawing/2014/main" id="{0BFC8DD6-8678-4C1E-B647-B7B4AF7A0584}"/>
            </a:ext>
          </a:extLst>
        </xdr:cNvPr>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0" name="n_3mainValue【公営住宅】&#10;有形固定資産減価償却率">
          <a:extLst>
            <a:ext uri="{FF2B5EF4-FFF2-40B4-BE49-F238E27FC236}">
              <a16:creationId xmlns:a16="http://schemas.microsoft.com/office/drawing/2014/main" id="{05859072-02D6-4786-BAE2-EBFB0EC66486}"/>
            </a:ext>
          </a:extLst>
        </xdr:cNvPr>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1" name="n_4mainValue【公営住宅】&#10;有形固定資産減価償却率">
          <a:extLst>
            <a:ext uri="{FF2B5EF4-FFF2-40B4-BE49-F238E27FC236}">
              <a16:creationId xmlns:a16="http://schemas.microsoft.com/office/drawing/2014/main" id="{84A2548D-A464-461B-A3B4-9741F72632D3}"/>
            </a:ext>
          </a:extLst>
        </xdr:cNvPr>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590EC51-758F-44C4-BC28-DA99D32168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9DD916C-D77A-48E7-ADDC-BEE0C57FA5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50EB14D-C3D1-4686-B09A-F4FA625AF3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46D033C-29B3-47BF-81D9-0F107E24DF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8132D3D-D820-4387-9CCE-AF69976DE1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CFF5FC-1FF6-44E9-9058-7E2CBC95BC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2353F6C-A890-4811-8618-5293877662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A1EEF64-93AC-411B-AF1A-D8D6B22677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C85F75F-85A0-412C-AD0E-5C685E8D9D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E012BC0-C7A2-4B7F-8983-835A776600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B9A2649-1B51-4F6E-809D-0EA52462672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05F5C4F-5EFC-4735-8821-1871CB21C2D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B8E0DFA-9E7D-4D27-84EB-A9111CF8383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DB87A79-BB2E-4663-A1DF-0BB2F15D2C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0F9D96C-C267-43FC-8EA3-FC334530F5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B0DA5E79-1C89-4792-A463-CE6280AE0C1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8084302-3D5D-4909-BE28-B3D559F9DC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D939D62-4578-4073-B0A3-77B1CB067A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198D3F7-1089-4659-9E90-0A1974C4E8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536C85-703C-4D8C-92CF-594D9FB68C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4104E10-B538-4038-B407-277C6B832C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8CE5DC16-3D6A-49AD-8142-E448458B41B2}"/>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1782DEC-D040-460A-AC5E-ABD5CB36A4C4}"/>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6E98E188-7713-44C8-A0CE-3AD6CEFF01B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822E72C-844C-45E9-8377-2F5A8ABA7125}"/>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49D97C6D-36CD-4649-B7D5-08E21BD2A709}"/>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C816380B-C4A8-43BB-9B9C-E43E7E3E3FA2}"/>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25CF80F3-9CF9-488D-A8C5-68FDA38F1684}"/>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202223D7-94EB-4625-B19D-F7B67602298D}"/>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C2704ECB-24AC-415D-AAF6-4A46EF32EFD2}"/>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CC78DA87-3F6F-4988-BEFA-EA0D9080727F}"/>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515C9324-23E8-4016-8EE3-A3C9E5C37A68}"/>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4E205E0-9D13-4443-9DF6-85A37D9C86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24293DC-46B8-48FC-9D97-3F7A89801B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80358CE-643E-4792-9E06-15B2B75E8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F7506D-1DF1-484B-A8F8-5C38ABD144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27E8E3-3497-4823-B4CA-80A296A61E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xdr:rowOff>
    </xdr:from>
    <xdr:to>
      <xdr:col>55</xdr:col>
      <xdr:colOff>50800</xdr:colOff>
      <xdr:row>84</xdr:row>
      <xdr:rowOff>109931</xdr:rowOff>
    </xdr:to>
    <xdr:sp macro="" textlink="">
      <xdr:nvSpPr>
        <xdr:cNvPr id="359" name="楕円 358">
          <a:extLst>
            <a:ext uri="{FF2B5EF4-FFF2-40B4-BE49-F238E27FC236}">
              <a16:creationId xmlns:a16="http://schemas.microsoft.com/office/drawing/2014/main" id="{0D3A4DF2-972D-4BAF-991D-64C254D7FB65}"/>
            </a:ext>
          </a:extLst>
        </xdr:cNvPr>
        <xdr:cNvSpPr/>
      </xdr:nvSpPr>
      <xdr:spPr>
        <a:xfrm>
          <a:off x="104267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158208</xdr:rowOff>
    </xdr:from>
    <xdr:ext cx="469744" cy="259045"/>
    <xdr:sp macro="" textlink="">
      <xdr:nvSpPr>
        <xdr:cNvPr id="360" name="【公営住宅】&#10;一人当たり面積該当値テキスト">
          <a:extLst>
            <a:ext uri="{FF2B5EF4-FFF2-40B4-BE49-F238E27FC236}">
              <a16:creationId xmlns:a16="http://schemas.microsoft.com/office/drawing/2014/main" id="{C422F579-424D-483C-B14D-893D40E0B348}"/>
            </a:ext>
          </a:extLst>
        </xdr:cNvPr>
        <xdr:cNvSpPr txBox="1"/>
      </xdr:nvSpPr>
      <xdr:spPr>
        <a:xfrm>
          <a:off x="10515600" y="143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xdr:rowOff>
    </xdr:from>
    <xdr:to>
      <xdr:col>50</xdr:col>
      <xdr:colOff>165100</xdr:colOff>
      <xdr:row>84</xdr:row>
      <xdr:rowOff>113588</xdr:rowOff>
    </xdr:to>
    <xdr:sp macro="" textlink="">
      <xdr:nvSpPr>
        <xdr:cNvPr id="361" name="楕円 360">
          <a:extLst>
            <a:ext uri="{FF2B5EF4-FFF2-40B4-BE49-F238E27FC236}">
              <a16:creationId xmlns:a16="http://schemas.microsoft.com/office/drawing/2014/main" id="{05582230-8B5D-4192-BD7E-9CC045A074A8}"/>
            </a:ext>
          </a:extLst>
        </xdr:cNvPr>
        <xdr:cNvSpPr/>
      </xdr:nvSpPr>
      <xdr:spPr>
        <a:xfrm>
          <a:off x="95885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59131</xdr:rowOff>
    </xdr:from>
    <xdr:to>
      <xdr:col>55</xdr:col>
      <xdr:colOff>0</xdr:colOff>
      <xdr:row>84</xdr:row>
      <xdr:rowOff>62788</xdr:rowOff>
    </xdr:to>
    <xdr:cxnSp macro="">
      <xdr:nvCxnSpPr>
        <xdr:cNvPr id="362" name="直線コネクタ 361">
          <a:extLst>
            <a:ext uri="{FF2B5EF4-FFF2-40B4-BE49-F238E27FC236}">
              <a16:creationId xmlns:a16="http://schemas.microsoft.com/office/drawing/2014/main" id="{29858762-0689-471C-8D6B-6BD627B94CE0}"/>
            </a:ext>
          </a:extLst>
        </xdr:cNvPr>
        <xdr:cNvCxnSpPr/>
      </xdr:nvCxnSpPr>
      <xdr:spPr>
        <a:xfrm flipV="1">
          <a:off x="9639300" y="1446093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15190</xdr:rowOff>
    </xdr:from>
    <xdr:to>
      <xdr:col>46</xdr:col>
      <xdr:colOff>38100</xdr:colOff>
      <xdr:row>84</xdr:row>
      <xdr:rowOff>116790</xdr:rowOff>
    </xdr:to>
    <xdr:sp macro="" textlink="">
      <xdr:nvSpPr>
        <xdr:cNvPr id="363" name="楕円 362">
          <a:extLst>
            <a:ext uri="{FF2B5EF4-FFF2-40B4-BE49-F238E27FC236}">
              <a16:creationId xmlns:a16="http://schemas.microsoft.com/office/drawing/2014/main" id="{A7CA1F99-40BD-4C22-864A-F3723579FC26}"/>
            </a:ext>
          </a:extLst>
        </xdr:cNvPr>
        <xdr:cNvSpPr/>
      </xdr:nvSpPr>
      <xdr:spPr>
        <a:xfrm>
          <a:off x="8699500" y="14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62788</xdr:rowOff>
    </xdr:from>
    <xdr:to>
      <xdr:col>50</xdr:col>
      <xdr:colOff>114300</xdr:colOff>
      <xdr:row>84</xdr:row>
      <xdr:rowOff>65990</xdr:rowOff>
    </xdr:to>
    <xdr:cxnSp macro="">
      <xdr:nvCxnSpPr>
        <xdr:cNvPr id="364" name="直線コネクタ 363">
          <a:extLst>
            <a:ext uri="{FF2B5EF4-FFF2-40B4-BE49-F238E27FC236}">
              <a16:creationId xmlns:a16="http://schemas.microsoft.com/office/drawing/2014/main" id="{934C5005-2FC1-4291-B4CE-5B9AB586C3E2}"/>
            </a:ext>
          </a:extLst>
        </xdr:cNvPr>
        <xdr:cNvCxnSpPr/>
      </xdr:nvCxnSpPr>
      <xdr:spPr>
        <a:xfrm flipV="1">
          <a:off x="8750300" y="14464588"/>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14275</xdr:rowOff>
    </xdr:from>
    <xdr:to>
      <xdr:col>41</xdr:col>
      <xdr:colOff>101600</xdr:colOff>
      <xdr:row>84</xdr:row>
      <xdr:rowOff>115875</xdr:rowOff>
    </xdr:to>
    <xdr:sp macro="" textlink="">
      <xdr:nvSpPr>
        <xdr:cNvPr id="365" name="楕円 364">
          <a:extLst>
            <a:ext uri="{FF2B5EF4-FFF2-40B4-BE49-F238E27FC236}">
              <a16:creationId xmlns:a16="http://schemas.microsoft.com/office/drawing/2014/main" id="{4D6D719A-8828-4236-9863-41698F5DF3C8}"/>
            </a:ext>
          </a:extLst>
        </xdr:cNvPr>
        <xdr:cNvSpPr/>
      </xdr:nvSpPr>
      <xdr:spPr>
        <a:xfrm>
          <a:off x="7810500" y="14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65075</xdr:rowOff>
    </xdr:from>
    <xdr:to>
      <xdr:col>45</xdr:col>
      <xdr:colOff>177800</xdr:colOff>
      <xdr:row>84</xdr:row>
      <xdr:rowOff>65990</xdr:rowOff>
    </xdr:to>
    <xdr:cxnSp macro="">
      <xdr:nvCxnSpPr>
        <xdr:cNvPr id="366" name="直線コネクタ 365">
          <a:extLst>
            <a:ext uri="{FF2B5EF4-FFF2-40B4-BE49-F238E27FC236}">
              <a16:creationId xmlns:a16="http://schemas.microsoft.com/office/drawing/2014/main" id="{2178E009-CB57-41D4-8334-1768C8CB20E2}"/>
            </a:ext>
          </a:extLst>
        </xdr:cNvPr>
        <xdr:cNvCxnSpPr/>
      </xdr:nvCxnSpPr>
      <xdr:spPr>
        <a:xfrm>
          <a:off x="7861300" y="144668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18390</xdr:rowOff>
    </xdr:from>
    <xdr:to>
      <xdr:col>36</xdr:col>
      <xdr:colOff>165100</xdr:colOff>
      <xdr:row>84</xdr:row>
      <xdr:rowOff>119990</xdr:rowOff>
    </xdr:to>
    <xdr:sp macro="" textlink="">
      <xdr:nvSpPr>
        <xdr:cNvPr id="367" name="楕円 366">
          <a:extLst>
            <a:ext uri="{FF2B5EF4-FFF2-40B4-BE49-F238E27FC236}">
              <a16:creationId xmlns:a16="http://schemas.microsoft.com/office/drawing/2014/main" id="{9FD6AD88-0FDC-4124-95B1-25BCDF6FC218}"/>
            </a:ext>
          </a:extLst>
        </xdr:cNvPr>
        <xdr:cNvSpPr/>
      </xdr:nvSpPr>
      <xdr:spPr>
        <a:xfrm>
          <a:off x="6921500" y="144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65075</xdr:rowOff>
    </xdr:from>
    <xdr:to>
      <xdr:col>41</xdr:col>
      <xdr:colOff>50800</xdr:colOff>
      <xdr:row>84</xdr:row>
      <xdr:rowOff>69190</xdr:rowOff>
    </xdr:to>
    <xdr:cxnSp macro="">
      <xdr:nvCxnSpPr>
        <xdr:cNvPr id="368" name="直線コネクタ 367">
          <a:extLst>
            <a:ext uri="{FF2B5EF4-FFF2-40B4-BE49-F238E27FC236}">
              <a16:creationId xmlns:a16="http://schemas.microsoft.com/office/drawing/2014/main" id="{7E84FB87-7744-43E7-BBAD-02BFD68F9348}"/>
            </a:ext>
          </a:extLst>
        </xdr:cNvPr>
        <xdr:cNvCxnSpPr/>
      </xdr:nvCxnSpPr>
      <xdr:spPr>
        <a:xfrm flipV="1">
          <a:off x="6972300" y="144668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8EBFC33B-3FAA-4777-8B39-F9732BC228C5}"/>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9C9DA60D-EF78-4958-BF93-8A495AA2C143}"/>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C4D8A871-82E6-4B8B-9355-A9926F7EBFAA}"/>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294B71BE-3F6F-4E22-8F7C-CDC6FB7C7A0F}"/>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104715</xdr:rowOff>
    </xdr:from>
    <xdr:ext cx="469744" cy="259045"/>
    <xdr:sp macro="" textlink="">
      <xdr:nvSpPr>
        <xdr:cNvPr id="373" name="n_1mainValue【公営住宅】&#10;一人当たり面積">
          <a:extLst>
            <a:ext uri="{FF2B5EF4-FFF2-40B4-BE49-F238E27FC236}">
              <a16:creationId xmlns:a16="http://schemas.microsoft.com/office/drawing/2014/main" id="{77675EE7-267C-44F1-B81A-BFA4929763F8}"/>
            </a:ext>
          </a:extLst>
        </xdr:cNvPr>
        <xdr:cNvSpPr txBox="1"/>
      </xdr:nvSpPr>
      <xdr:spPr>
        <a:xfrm>
          <a:off x="9391727" y="1450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107917</xdr:rowOff>
    </xdr:from>
    <xdr:ext cx="469744" cy="259045"/>
    <xdr:sp macro="" textlink="">
      <xdr:nvSpPr>
        <xdr:cNvPr id="374" name="n_2mainValue【公営住宅】&#10;一人当たり面積">
          <a:extLst>
            <a:ext uri="{FF2B5EF4-FFF2-40B4-BE49-F238E27FC236}">
              <a16:creationId xmlns:a16="http://schemas.microsoft.com/office/drawing/2014/main" id="{DDC08FC6-DEA6-405B-98F6-CF4F55FDA957}"/>
            </a:ext>
          </a:extLst>
        </xdr:cNvPr>
        <xdr:cNvSpPr txBox="1"/>
      </xdr:nvSpPr>
      <xdr:spPr>
        <a:xfrm>
          <a:off x="8515427"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107002</xdr:rowOff>
    </xdr:from>
    <xdr:ext cx="469744" cy="259045"/>
    <xdr:sp macro="" textlink="">
      <xdr:nvSpPr>
        <xdr:cNvPr id="375" name="n_3mainValue【公営住宅】&#10;一人当たり面積">
          <a:extLst>
            <a:ext uri="{FF2B5EF4-FFF2-40B4-BE49-F238E27FC236}">
              <a16:creationId xmlns:a16="http://schemas.microsoft.com/office/drawing/2014/main" id="{18C093F5-12D1-4DD2-A214-DB29D43CBBA8}"/>
            </a:ext>
          </a:extLst>
        </xdr:cNvPr>
        <xdr:cNvSpPr txBox="1"/>
      </xdr:nvSpPr>
      <xdr:spPr>
        <a:xfrm>
          <a:off x="7626427" y="145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111117</xdr:rowOff>
    </xdr:from>
    <xdr:ext cx="469744" cy="259045"/>
    <xdr:sp macro="" textlink="">
      <xdr:nvSpPr>
        <xdr:cNvPr id="376" name="n_4mainValue【公営住宅】&#10;一人当たり面積">
          <a:extLst>
            <a:ext uri="{FF2B5EF4-FFF2-40B4-BE49-F238E27FC236}">
              <a16:creationId xmlns:a16="http://schemas.microsoft.com/office/drawing/2014/main" id="{B9F1CAC3-C857-413F-A8E6-CCF6039DFA3A}"/>
            </a:ext>
          </a:extLst>
        </xdr:cNvPr>
        <xdr:cNvSpPr txBox="1"/>
      </xdr:nvSpPr>
      <xdr:spPr>
        <a:xfrm>
          <a:off x="6737427" y="1451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0E73A1-FCD7-4147-98E8-4AC9051145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F23CF33-95B7-4028-A1A8-2DD449A079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13D3196-82D6-4EAE-9BDD-DBB6678CC7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87E09DF-2EF6-4701-BBCC-F1E7BD06D5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A17B3D0-E53E-44AA-941D-0893E04743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1CB294D-8EFF-4D2E-A16A-E489A11BC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23AA37F-BE16-4BA0-9378-CA799175FF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0B676DD-376B-4BCE-9119-FB79FDFCDB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1CD7448-6AF2-4D73-B9B0-5E982017BC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64988B4-C8BF-4DB6-A2A8-B26EBFDD20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9017A25-55EB-4355-9982-A1F4A50D5C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9E77A0FD-338E-4A82-8068-B3714514128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878966F0-9788-4071-9052-4CFB868F185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ECAE2C3A-308F-4F7C-B373-44187E945FC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EFAC83C5-32D2-4955-A658-9F3BA761144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493A1B8A-A584-4EB9-96D1-C8BC5F54782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CACEF8C1-605B-43E6-B1DC-AF739EA9812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5937580F-3A04-49DD-BC61-71CF6996CA3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B3961A78-9EF4-4D81-A724-80A797BD3BA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56F8B45D-DC70-445D-A064-F366689D96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E1336BFE-7EF2-46D8-81CC-4DF7B971B0C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84599265-0200-48CC-997D-AE8C519F66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5771AD04-BADF-4A4B-A141-7DB60D1B2FCB}"/>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58EC2D36-6745-4607-A6FD-87D4C96F108D}"/>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AA01B866-4739-4B2F-8A62-FEC34CC6A4A7}"/>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AEDF21E6-90BF-4583-866F-D3B4A1AFC6CE}"/>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2C53990C-B730-4FF0-BEF0-66A912569479}"/>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7C536239-B9BF-4D27-B45C-2D9C7ADDD092}"/>
            </a:ext>
          </a:extLst>
        </xdr:cNvPr>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EA73E783-42EE-4D6A-91E1-1889374F8A1A}"/>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F69146A6-F1D2-4E19-B0A5-F2A867AA5A78}"/>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277AA859-13DE-47C2-B9FF-63AC0645926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83A08C35-CE8A-4A73-BAF4-F6DD39D8C691}"/>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1E3C49EF-8E9C-4061-A790-0E860DDEFE4D}"/>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389320F-C6F2-4229-AD39-975D3A5039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0212D76-608A-4FCB-8BA2-D746E9DAB9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8987CBB-E405-447E-A817-73C2A40C2F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6C7033-5D1A-4482-B07A-C487074913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9EF2037-E675-43CF-A60A-F23713926C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169418</xdr:rowOff>
    </xdr:from>
    <xdr:to>
      <xdr:col>24</xdr:col>
      <xdr:colOff>114300</xdr:colOff>
      <xdr:row>101</xdr:row>
      <xdr:rowOff>99568</xdr:rowOff>
    </xdr:to>
    <xdr:sp macro="" textlink="">
      <xdr:nvSpPr>
        <xdr:cNvPr id="415" name="楕円 414">
          <a:extLst>
            <a:ext uri="{FF2B5EF4-FFF2-40B4-BE49-F238E27FC236}">
              <a16:creationId xmlns:a16="http://schemas.microsoft.com/office/drawing/2014/main" id="{C9AEA121-218E-4BD2-A28E-88C697AEDFA9}"/>
            </a:ext>
          </a:extLst>
        </xdr:cNvPr>
        <xdr:cNvSpPr/>
      </xdr:nvSpPr>
      <xdr:spPr>
        <a:xfrm>
          <a:off x="4584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122445</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7CAAF9EA-EED9-4F5F-9FE6-D8564131044E}"/>
            </a:ext>
          </a:extLst>
        </xdr:cNvPr>
        <xdr:cNvSpPr txBox="1"/>
      </xdr:nvSpPr>
      <xdr:spPr>
        <a:xfrm>
          <a:off x="4673600" y="172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130556</xdr:rowOff>
    </xdr:from>
    <xdr:to>
      <xdr:col>20</xdr:col>
      <xdr:colOff>38100</xdr:colOff>
      <xdr:row>101</xdr:row>
      <xdr:rowOff>60706</xdr:rowOff>
    </xdr:to>
    <xdr:sp macro="" textlink="">
      <xdr:nvSpPr>
        <xdr:cNvPr id="417" name="楕円 416">
          <a:extLst>
            <a:ext uri="{FF2B5EF4-FFF2-40B4-BE49-F238E27FC236}">
              <a16:creationId xmlns:a16="http://schemas.microsoft.com/office/drawing/2014/main" id="{A344A815-1A3F-4894-9CD5-CEF09258898B}"/>
            </a:ext>
          </a:extLst>
        </xdr:cNvPr>
        <xdr:cNvSpPr/>
      </xdr:nvSpPr>
      <xdr:spPr>
        <a:xfrm>
          <a:off x="3746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xdr:rowOff>
    </xdr:from>
    <xdr:to>
      <xdr:col>24</xdr:col>
      <xdr:colOff>63500</xdr:colOff>
      <xdr:row>101</xdr:row>
      <xdr:rowOff>48768</xdr:rowOff>
    </xdr:to>
    <xdr:cxnSp macro="">
      <xdr:nvCxnSpPr>
        <xdr:cNvPr id="418" name="直線コネクタ 417">
          <a:extLst>
            <a:ext uri="{FF2B5EF4-FFF2-40B4-BE49-F238E27FC236}">
              <a16:creationId xmlns:a16="http://schemas.microsoft.com/office/drawing/2014/main" id="{1A11EA0A-0F77-4151-A526-85165F35D258}"/>
            </a:ext>
          </a:extLst>
        </xdr:cNvPr>
        <xdr:cNvCxnSpPr/>
      </xdr:nvCxnSpPr>
      <xdr:spPr>
        <a:xfrm>
          <a:off x="3797300" y="173263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89408</xdr:rowOff>
    </xdr:from>
    <xdr:to>
      <xdr:col>15</xdr:col>
      <xdr:colOff>101600</xdr:colOff>
      <xdr:row>101</xdr:row>
      <xdr:rowOff>19558</xdr:rowOff>
    </xdr:to>
    <xdr:sp macro="" textlink="">
      <xdr:nvSpPr>
        <xdr:cNvPr id="419" name="楕円 418">
          <a:extLst>
            <a:ext uri="{FF2B5EF4-FFF2-40B4-BE49-F238E27FC236}">
              <a16:creationId xmlns:a16="http://schemas.microsoft.com/office/drawing/2014/main" id="{3054B62C-6020-40D6-9A22-13709280A503}"/>
            </a:ext>
          </a:extLst>
        </xdr:cNvPr>
        <xdr:cNvSpPr/>
      </xdr:nvSpPr>
      <xdr:spPr>
        <a:xfrm>
          <a:off x="2857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140208</xdr:rowOff>
    </xdr:from>
    <xdr:to>
      <xdr:col>19</xdr:col>
      <xdr:colOff>177800</xdr:colOff>
      <xdr:row>101</xdr:row>
      <xdr:rowOff>9906</xdr:rowOff>
    </xdr:to>
    <xdr:cxnSp macro="">
      <xdr:nvCxnSpPr>
        <xdr:cNvPr id="420" name="直線コネクタ 419">
          <a:extLst>
            <a:ext uri="{FF2B5EF4-FFF2-40B4-BE49-F238E27FC236}">
              <a16:creationId xmlns:a16="http://schemas.microsoft.com/office/drawing/2014/main" id="{862223EE-FD6A-499D-948A-FF51A890A788}"/>
            </a:ext>
          </a:extLst>
        </xdr:cNvPr>
        <xdr:cNvCxnSpPr/>
      </xdr:nvCxnSpPr>
      <xdr:spPr>
        <a:xfrm>
          <a:off x="2908300" y="17285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52832</xdr:rowOff>
    </xdr:from>
    <xdr:to>
      <xdr:col>10</xdr:col>
      <xdr:colOff>165100</xdr:colOff>
      <xdr:row>100</xdr:row>
      <xdr:rowOff>154432</xdr:rowOff>
    </xdr:to>
    <xdr:sp macro="" textlink="">
      <xdr:nvSpPr>
        <xdr:cNvPr id="421" name="楕円 420">
          <a:extLst>
            <a:ext uri="{FF2B5EF4-FFF2-40B4-BE49-F238E27FC236}">
              <a16:creationId xmlns:a16="http://schemas.microsoft.com/office/drawing/2014/main" id="{D3CC120B-60AE-4DC7-B7D1-7F9D5F08288E}"/>
            </a:ext>
          </a:extLst>
        </xdr:cNvPr>
        <xdr:cNvSpPr/>
      </xdr:nvSpPr>
      <xdr:spPr>
        <a:xfrm>
          <a:off x="1968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103632</xdr:rowOff>
    </xdr:from>
    <xdr:to>
      <xdr:col>15</xdr:col>
      <xdr:colOff>50800</xdr:colOff>
      <xdr:row>100</xdr:row>
      <xdr:rowOff>140208</xdr:rowOff>
    </xdr:to>
    <xdr:cxnSp macro="">
      <xdr:nvCxnSpPr>
        <xdr:cNvPr id="422" name="直線コネクタ 421">
          <a:extLst>
            <a:ext uri="{FF2B5EF4-FFF2-40B4-BE49-F238E27FC236}">
              <a16:creationId xmlns:a16="http://schemas.microsoft.com/office/drawing/2014/main" id="{D165C759-3EA1-44AE-ACC2-8091F9E8E530}"/>
            </a:ext>
          </a:extLst>
        </xdr:cNvPr>
        <xdr:cNvCxnSpPr/>
      </xdr:nvCxnSpPr>
      <xdr:spPr>
        <a:xfrm>
          <a:off x="2019300" y="17248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11685</xdr:rowOff>
    </xdr:from>
    <xdr:to>
      <xdr:col>6</xdr:col>
      <xdr:colOff>38100</xdr:colOff>
      <xdr:row>100</xdr:row>
      <xdr:rowOff>113285</xdr:rowOff>
    </xdr:to>
    <xdr:sp macro="" textlink="">
      <xdr:nvSpPr>
        <xdr:cNvPr id="423" name="楕円 422">
          <a:extLst>
            <a:ext uri="{FF2B5EF4-FFF2-40B4-BE49-F238E27FC236}">
              <a16:creationId xmlns:a16="http://schemas.microsoft.com/office/drawing/2014/main" id="{0FE3196C-0130-4D39-A7EA-CC41B7136730}"/>
            </a:ext>
          </a:extLst>
        </xdr:cNvPr>
        <xdr:cNvSpPr/>
      </xdr:nvSpPr>
      <xdr:spPr>
        <a:xfrm>
          <a:off x="1079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62485</xdr:rowOff>
    </xdr:from>
    <xdr:to>
      <xdr:col>10</xdr:col>
      <xdr:colOff>114300</xdr:colOff>
      <xdr:row>100</xdr:row>
      <xdr:rowOff>103632</xdr:rowOff>
    </xdr:to>
    <xdr:cxnSp macro="">
      <xdr:nvCxnSpPr>
        <xdr:cNvPr id="424" name="直線コネクタ 423">
          <a:extLst>
            <a:ext uri="{FF2B5EF4-FFF2-40B4-BE49-F238E27FC236}">
              <a16:creationId xmlns:a16="http://schemas.microsoft.com/office/drawing/2014/main" id="{EA36B746-24C4-43EA-88E3-B61F1C75A639}"/>
            </a:ext>
          </a:extLst>
        </xdr:cNvPr>
        <xdr:cNvCxnSpPr/>
      </xdr:nvCxnSpPr>
      <xdr:spPr>
        <a:xfrm>
          <a:off x="1130300" y="17207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a:extLst>
            <a:ext uri="{FF2B5EF4-FFF2-40B4-BE49-F238E27FC236}">
              <a16:creationId xmlns:a16="http://schemas.microsoft.com/office/drawing/2014/main" id="{F0AAD73B-980B-4D8A-A555-B3BA84A492EC}"/>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6" name="n_2aveValue【港湾・漁港】&#10;有形固定資産減価償却率">
          <a:extLst>
            <a:ext uri="{FF2B5EF4-FFF2-40B4-BE49-F238E27FC236}">
              <a16:creationId xmlns:a16="http://schemas.microsoft.com/office/drawing/2014/main" id="{1DB228EA-6352-429D-B0B0-09B2ADC1C89B}"/>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27" name="n_3aveValue【港湾・漁港】&#10;有形固定資産減価償却率">
          <a:extLst>
            <a:ext uri="{FF2B5EF4-FFF2-40B4-BE49-F238E27FC236}">
              <a16:creationId xmlns:a16="http://schemas.microsoft.com/office/drawing/2014/main" id="{7E43310F-F4AF-4A56-BEE8-EEE06261C7E3}"/>
            </a:ext>
          </a:extLst>
        </xdr:cNvPr>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42690</xdr:rowOff>
    </xdr:from>
    <xdr:ext cx="405111" cy="259045"/>
    <xdr:sp macro="" textlink="">
      <xdr:nvSpPr>
        <xdr:cNvPr id="428" name="n_4aveValue【港湾・漁港】&#10;有形固定資産減価償却率">
          <a:extLst>
            <a:ext uri="{FF2B5EF4-FFF2-40B4-BE49-F238E27FC236}">
              <a16:creationId xmlns:a16="http://schemas.microsoft.com/office/drawing/2014/main" id="{191DB5A6-89A2-4B07-B460-548327A299D3}"/>
            </a:ext>
          </a:extLst>
        </xdr:cNvPr>
        <xdr:cNvSpPr txBox="1"/>
      </xdr:nvSpPr>
      <xdr:spPr>
        <a:xfrm>
          <a:off x="927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77233</xdr:rowOff>
    </xdr:from>
    <xdr:ext cx="405111" cy="259045"/>
    <xdr:sp macro="" textlink="">
      <xdr:nvSpPr>
        <xdr:cNvPr id="429" name="n_1mainValue【港湾・漁港】&#10;有形固定資産減価償却率">
          <a:extLst>
            <a:ext uri="{FF2B5EF4-FFF2-40B4-BE49-F238E27FC236}">
              <a16:creationId xmlns:a16="http://schemas.microsoft.com/office/drawing/2014/main" id="{452EF44C-9D69-45DD-B137-08A03F8FB0A4}"/>
            </a:ext>
          </a:extLst>
        </xdr:cNvPr>
        <xdr:cNvSpPr txBox="1"/>
      </xdr:nvSpPr>
      <xdr:spPr>
        <a:xfrm>
          <a:off x="35820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36085</xdr:rowOff>
    </xdr:from>
    <xdr:ext cx="405111" cy="259045"/>
    <xdr:sp macro="" textlink="">
      <xdr:nvSpPr>
        <xdr:cNvPr id="430" name="n_2mainValue【港湾・漁港】&#10;有形固定資産減価償却率">
          <a:extLst>
            <a:ext uri="{FF2B5EF4-FFF2-40B4-BE49-F238E27FC236}">
              <a16:creationId xmlns:a16="http://schemas.microsoft.com/office/drawing/2014/main" id="{72C419E1-545D-4E1B-8E87-1546A8EF2CCB}"/>
            </a:ext>
          </a:extLst>
        </xdr:cNvPr>
        <xdr:cNvSpPr txBox="1"/>
      </xdr:nvSpPr>
      <xdr:spPr>
        <a:xfrm>
          <a:off x="27057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170959</xdr:rowOff>
    </xdr:from>
    <xdr:ext cx="405111" cy="259045"/>
    <xdr:sp macro="" textlink="">
      <xdr:nvSpPr>
        <xdr:cNvPr id="431" name="n_3mainValue【港湾・漁港】&#10;有形固定資産減価償却率">
          <a:extLst>
            <a:ext uri="{FF2B5EF4-FFF2-40B4-BE49-F238E27FC236}">
              <a16:creationId xmlns:a16="http://schemas.microsoft.com/office/drawing/2014/main" id="{B5E52A77-667D-4CBD-AB31-F4886DCEFAF7}"/>
            </a:ext>
          </a:extLst>
        </xdr:cNvPr>
        <xdr:cNvSpPr txBox="1"/>
      </xdr:nvSpPr>
      <xdr:spPr>
        <a:xfrm>
          <a:off x="18167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129812</xdr:rowOff>
    </xdr:from>
    <xdr:ext cx="405111" cy="259045"/>
    <xdr:sp macro="" textlink="">
      <xdr:nvSpPr>
        <xdr:cNvPr id="432" name="n_4mainValue【港湾・漁港】&#10;有形固定資産減価償却率">
          <a:extLst>
            <a:ext uri="{FF2B5EF4-FFF2-40B4-BE49-F238E27FC236}">
              <a16:creationId xmlns:a16="http://schemas.microsoft.com/office/drawing/2014/main" id="{B59182A6-0C56-4033-8323-75AEE7DBF438}"/>
            </a:ext>
          </a:extLst>
        </xdr:cNvPr>
        <xdr:cNvSpPr txBox="1"/>
      </xdr:nvSpPr>
      <xdr:spPr>
        <a:xfrm>
          <a:off x="927744"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3345DBA-BFA4-4F37-9440-B23A580E78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84A2B69-6955-47F3-B8B5-3D58DEFC8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25776E6B-952C-4145-B81E-0F30508000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BB62343-A634-4568-B5CD-E1052F493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9A6B3410-CA5C-47E2-A7BB-1158B2CD19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58042D2E-4C8C-4EE1-9568-ABABCE1063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37D5A8A-1AC8-4E00-ABFA-78D935D98D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E0DD8914-8C9E-473B-B652-A027557C0F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BD00E43C-1F4F-45CF-B62E-77E395989F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C305939-6C44-4DD1-B7D6-E157AF900E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4A3A7F0C-71B7-4E7D-A1DF-974B13B9E9A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E9BAFCC-3F9F-4FD7-84B6-6DEE33226D4D}"/>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2E78D930-9018-4A67-8F4C-1ABDB45DDC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B5EF6F55-18F1-4511-84A0-172E568BFF7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DEBF603B-1ADF-44EE-8DBD-1988EB56D37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4927E1D-2E6A-458F-A29C-5925DA673ABE}"/>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366AB9E-E2B2-42D6-90EA-CD43724C80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D2467F12-A99F-4B53-9C69-71FE9C4D4B7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4F5D124A-37FC-41B2-AC71-ABE62D596F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3DA4336D-AAA3-4FE9-BFD6-37E866AEE89A}"/>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BD52EE47-472F-43A7-942B-58708EF1B7E2}"/>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FC82C5D0-CD71-4D8E-95C7-FE9A27A38BD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7EDDE6B7-863B-4F50-9A1E-E23E1344A3AF}"/>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5A2096C9-46A3-456F-9799-CC999AE34D4B}"/>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F778BFA5-1AA2-46C5-85BB-2105A42D169F}"/>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4AB09C2E-0FB3-4561-8756-C2EAEF3484F2}"/>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7C67ED85-8CB5-4708-A50B-0CC92D9C325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E531D33B-71A4-41BB-969D-AA66A8AA148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BB4BED6E-C17A-4A60-BFF7-24FA43AF1A95}"/>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B81170F2-4E85-4B3E-9F74-48752F9EEAD1}"/>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AE9FCFA-7F83-4DC4-9043-2FB28181DC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A7C1774-1DF0-4E55-AD82-8AB98A2D43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42B7F7F-CC63-4107-96A4-8F454969B8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41A5FF-0762-456D-A258-E72BD97124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5B092E1-81EE-4838-BF85-621920ED10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102050</xdr:rowOff>
    </xdr:from>
    <xdr:to>
      <xdr:col>55</xdr:col>
      <xdr:colOff>50800</xdr:colOff>
      <xdr:row>107</xdr:row>
      <xdr:rowOff>32200</xdr:rowOff>
    </xdr:to>
    <xdr:sp macro="" textlink="">
      <xdr:nvSpPr>
        <xdr:cNvPr id="468" name="楕円 467">
          <a:extLst>
            <a:ext uri="{FF2B5EF4-FFF2-40B4-BE49-F238E27FC236}">
              <a16:creationId xmlns:a16="http://schemas.microsoft.com/office/drawing/2014/main" id="{6EC6D966-1C2F-487E-9F7F-6378B751B8D0}"/>
            </a:ext>
          </a:extLst>
        </xdr:cNvPr>
        <xdr:cNvSpPr/>
      </xdr:nvSpPr>
      <xdr:spPr>
        <a:xfrm>
          <a:off x="10426700" y="182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80477</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92D9DC91-35F2-4260-8F12-671810163EB8}"/>
            </a:ext>
          </a:extLst>
        </xdr:cNvPr>
        <xdr:cNvSpPr txBox="1"/>
      </xdr:nvSpPr>
      <xdr:spPr>
        <a:xfrm>
          <a:off x="10515600" y="1825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105414</xdr:rowOff>
    </xdr:from>
    <xdr:to>
      <xdr:col>50</xdr:col>
      <xdr:colOff>165100</xdr:colOff>
      <xdr:row>107</xdr:row>
      <xdr:rowOff>35564</xdr:rowOff>
    </xdr:to>
    <xdr:sp macro="" textlink="">
      <xdr:nvSpPr>
        <xdr:cNvPr id="470" name="楕円 469">
          <a:extLst>
            <a:ext uri="{FF2B5EF4-FFF2-40B4-BE49-F238E27FC236}">
              <a16:creationId xmlns:a16="http://schemas.microsoft.com/office/drawing/2014/main" id="{C401D564-D157-4205-B78F-357CE2DB044D}"/>
            </a:ext>
          </a:extLst>
        </xdr:cNvPr>
        <xdr:cNvSpPr/>
      </xdr:nvSpPr>
      <xdr:spPr>
        <a:xfrm>
          <a:off x="9588500" y="18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152850</xdr:rowOff>
    </xdr:from>
    <xdr:to>
      <xdr:col>55</xdr:col>
      <xdr:colOff>0</xdr:colOff>
      <xdr:row>106</xdr:row>
      <xdr:rowOff>156214</xdr:rowOff>
    </xdr:to>
    <xdr:cxnSp macro="">
      <xdr:nvCxnSpPr>
        <xdr:cNvPr id="471" name="直線コネクタ 470">
          <a:extLst>
            <a:ext uri="{FF2B5EF4-FFF2-40B4-BE49-F238E27FC236}">
              <a16:creationId xmlns:a16="http://schemas.microsoft.com/office/drawing/2014/main" id="{DEE69667-D9BC-4BB5-9E7D-49AC0E78002E}"/>
            </a:ext>
          </a:extLst>
        </xdr:cNvPr>
        <xdr:cNvCxnSpPr/>
      </xdr:nvCxnSpPr>
      <xdr:spPr>
        <a:xfrm flipV="1">
          <a:off x="9639300" y="18326550"/>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107989</xdr:rowOff>
    </xdr:from>
    <xdr:to>
      <xdr:col>46</xdr:col>
      <xdr:colOff>38100</xdr:colOff>
      <xdr:row>107</xdr:row>
      <xdr:rowOff>38139</xdr:rowOff>
    </xdr:to>
    <xdr:sp macro="" textlink="">
      <xdr:nvSpPr>
        <xdr:cNvPr id="472" name="楕円 471">
          <a:extLst>
            <a:ext uri="{FF2B5EF4-FFF2-40B4-BE49-F238E27FC236}">
              <a16:creationId xmlns:a16="http://schemas.microsoft.com/office/drawing/2014/main" id="{44FF9620-BF95-4720-BD6D-87F66B1E8189}"/>
            </a:ext>
          </a:extLst>
        </xdr:cNvPr>
        <xdr:cNvSpPr/>
      </xdr:nvSpPr>
      <xdr:spPr>
        <a:xfrm>
          <a:off x="8699500" y="18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156214</xdr:rowOff>
    </xdr:from>
    <xdr:to>
      <xdr:col>50</xdr:col>
      <xdr:colOff>114300</xdr:colOff>
      <xdr:row>106</xdr:row>
      <xdr:rowOff>158789</xdr:rowOff>
    </xdr:to>
    <xdr:cxnSp macro="">
      <xdr:nvCxnSpPr>
        <xdr:cNvPr id="473" name="直線コネクタ 472">
          <a:extLst>
            <a:ext uri="{FF2B5EF4-FFF2-40B4-BE49-F238E27FC236}">
              <a16:creationId xmlns:a16="http://schemas.microsoft.com/office/drawing/2014/main" id="{39EACBC0-4E6C-48C7-81E6-8681F1F0B0CD}"/>
            </a:ext>
          </a:extLst>
        </xdr:cNvPr>
        <xdr:cNvCxnSpPr/>
      </xdr:nvCxnSpPr>
      <xdr:spPr>
        <a:xfrm flipV="1">
          <a:off x="8750300" y="18329914"/>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111235</xdr:rowOff>
    </xdr:from>
    <xdr:to>
      <xdr:col>41</xdr:col>
      <xdr:colOff>101600</xdr:colOff>
      <xdr:row>107</xdr:row>
      <xdr:rowOff>41385</xdr:rowOff>
    </xdr:to>
    <xdr:sp macro="" textlink="">
      <xdr:nvSpPr>
        <xdr:cNvPr id="474" name="楕円 473">
          <a:extLst>
            <a:ext uri="{FF2B5EF4-FFF2-40B4-BE49-F238E27FC236}">
              <a16:creationId xmlns:a16="http://schemas.microsoft.com/office/drawing/2014/main" id="{C0576D4A-43F7-4D31-B50A-DB5938EFBAC2}"/>
            </a:ext>
          </a:extLst>
        </xdr:cNvPr>
        <xdr:cNvSpPr/>
      </xdr:nvSpPr>
      <xdr:spPr>
        <a:xfrm>
          <a:off x="78105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158789</xdr:rowOff>
    </xdr:from>
    <xdr:to>
      <xdr:col>45</xdr:col>
      <xdr:colOff>177800</xdr:colOff>
      <xdr:row>106</xdr:row>
      <xdr:rowOff>162035</xdr:rowOff>
    </xdr:to>
    <xdr:cxnSp macro="">
      <xdr:nvCxnSpPr>
        <xdr:cNvPr id="475" name="直線コネクタ 474">
          <a:extLst>
            <a:ext uri="{FF2B5EF4-FFF2-40B4-BE49-F238E27FC236}">
              <a16:creationId xmlns:a16="http://schemas.microsoft.com/office/drawing/2014/main" id="{1BB95018-FAC6-4B3B-A965-BF043DBEB7AC}"/>
            </a:ext>
          </a:extLst>
        </xdr:cNvPr>
        <xdr:cNvCxnSpPr/>
      </xdr:nvCxnSpPr>
      <xdr:spPr>
        <a:xfrm flipV="1">
          <a:off x="7861300" y="1833248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113793</xdr:rowOff>
    </xdr:from>
    <xdr:to>
      <xdr:col>36</xdr:col>
      <xdr:colOff>165100</xdr:colOff>
      <xdr:row>107</xdr:row>
      <xdr:rowOff>43943</xdr:rowOff>
    </xdr:to>
    <xdr:sp macro="" textlink="">
      <xdr:nvSpPr>
        <xdr:cNvPr id="476" name="楕円 475">
          <a:extLst>
            <a:ext uri="{FF2B5EF4-FFF2-40B4-BE49-F238E27FC236}">
              <a16:creationId xmlns:a16="http://schemas.microsoft.com/office/drawing/2014/main" id="{95A8D3E0-FC4C-4007-AD2A-AAA3C51E74C7}"/>
            </a:ext>
          </a:extLst>
        </xdr:cNvPr>
        <xdr:cNvSpPr/>
      </xdr:nvSpPr>
      <xdr:spPr>
        <a:xfrm>
          <a:off x="6921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162035</xdr:rowOff>
    </xdr:from>
    <xdr:to>
      <xdr:col>41</xdr:col>
      <xdr:colOff>50800</xdr:colOff>
      <xdr:row>106</xdr:row>
      <xdr:rowOff>164593</xdr:rowOff>
    </xdr:to>
    <xdr:cxnSp macro="">
      <xdr:nvCxnSpPr>
        <xdr:cNvPr id="477" name="直線コネクタ 476">
          <a:extLst>
            <a:ext uri="{FF2B5EF4-FFF2-40B4-BE49-F238E27FC236}">
              <a16:creationId xmlns:a16="http://schemas.microsoft.com/office/drawing/2014/main" id="{E05D6765-8B6F-4716-B944-E910A75E58B2}"/>
            </a:ext>
          </a:extLst>
        </xdr:cNvPr>
        <xdr:cNvCxnSpPr/>
      </xdr:nvCxnSpPr>
      <xdr:spPr>
        <a:xfrm flipV="1">
          <a:off x="6972300" y="18335735"/>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D44ECC0-DB62-4E5E-8174-BF7AC63F2BD1}"/>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B28C9E6B-D726-40B0-8B91-1686DF0C4D76}"/>
            </a:ext>
          </a:extLst>
        </xdr:cNvPr>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9B90CDF-C7F6-476B-A4D1-5DF8D1A13429}"/>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214121D3-82EE-4008-8566-C69E650FDB1E}"/>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26691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8488FA09-70AE-4A04-BC92-6EC25A9642D5}"/>
            </a:ext>
          </a:extLst>
        </xdr:cNvPr>
        <xdr:cNvSpPr txBox="1"/>
      </xdr:nvSpPr>
      <xdr:spPr>
        <a:xfrm>
          <a:off x="9327095" y="183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29266</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FCEABD98-06D7-476B-B899-6697141397EE}"/>
            </a:ext>
          </a:extLst>
        </xdr:cNvPr>
        <xdr:cNvSpPr txBox="1"/>
      </xdr:nvSpPr>
      <xdr:spPr>
        <a:xfrm>
          <a:off x="8450795" y="18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32512</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30EFD2A6-B4CB-4D31-B9C5-75201928D779}"/>
            </a:ext>
          </a:extLst>
        </xdr:cNvPr>
        <xdr:cNvSpPr txBox="1"/>
      </xdr:nvSpPr>
      <xdr:spPr>
        <a:xfrm>
          <a:off x="7561795" y="183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35070</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4C6985C-193D-4D9C-99AB-3DB502483AF9}"/>
            </a:ext>
          </a:extLst>
        </xdr:cNvPr>
        <xdr:cNvSpPr txBox="1"/>
      </xdr:nvSpPr>
      <xdr:spPr>
        <a:xfrm>
          <a:off x="66727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64F86F5F-B976-4036-8984-206FBD7C4E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C5FB9C0-FFED-4252-99DF-EF56FE5D10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2E0E6A0-F5F7-4634-81FA-AF9EA494ED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9148454-F309-4AB3-A38B-6257AC0BE5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68ED7B71-FA59-43B7-B415-04D87F68F0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626F6F2-8C1B-4B1D-9FB6-5FB5C05C40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BDD29EE-FC86-45C9-AFA0-A802DC1AA7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F12B085-0305-4C71-98DB-2CA804B651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4913783-867B-4C83-B682-CCEC72E39A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1192E42-6E65-4A65-BDCB-F2A02D556B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BC8322F-8DCE-4CEA-A744-2EBCBBF514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8238EBFC-84D8-441C-B365-981902D33A3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5CD51B29-8ED9-49FD-A0A6-44DBB641949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52E36A96-A8C4-4405-84BD-F32C9BC2CF5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D5F1D03C-A173-4CA0-A1DF-BFD4F6C9E9B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DBBC2962-9BC9-4518-B653-71DE99C75DA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832F649A-4711-479F-8C1F-209CFD07DFA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1F88DDA-8454-48A5-9397-F0A466E3F32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FC839272-322F-4453-8ACB-681C05EB32A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5C809D7-851A-4C41-B7C9-1263040751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F0CA1F91-F369-4DF2-A039-24E48C76A8C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96F73469-FC0A-4685-AD04-505A6DF0BB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88DE603E-EC45-47BC-B743-E5915DEF3629}"/>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37D3422B-B5F3-4D42-B386-4FAFBB064C1D}"/>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F139813A-622E-4379-A0D7-786793A7A67B}"/>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E104C844-6822-4B91-8F7C-F51396E75146}"/>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55BE8D1C-2613-4A1C-8DC9-2EDE5B9EADE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C1F5A81A-EF74-4368-B2AA-0801AC7F9E49}"/>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D4A45F6A-FC49-48EB-A4A0-EDE7D5441909}"/>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6FA0AEAA-8B8E-4DD2-BC74-688796B97B5A}"/>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2FF5AA4-0F23-4FD1-B2FD-C2E2E1125981}"/>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D2E164E2-49F8-4273-9864-B38246625ABB}"/>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6CC4885-3D89-4C0C-8295-7ABB3E66CB83}"/>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1CC511F3-7467-489D-B364-D91E289CCF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34FAB2E-7E92-48CF-BE4F-C86857CF24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E8EE8C6-F5F5-49AA-91FB-996C2E30A6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0E70460-4D41-4B72-A94F-5CDD17A2C9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7692D6B-C941-4B20-8365-C9789C4495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18542</xdr:rowOff>
    </xdr:from>
    <xdr:to>
      <xdr:col>76</xdr:col>
      <xdr:colOff>165100</xdr:colOff>
      <xdr:row>39</xdr:row>
      <xdr:rowOff>120142</xdr:rowOff>
    </xdr:to>
    <xdr:sp macro="" textlink="">
      <xdr:nvSpPr>
        <xdr:cNvPr id="524" name="楕円 523">
          <a:extLst>
            <a:ext uri="{FF2B5EF4-FFF2-40B4-BE49-F238E27FC236}">
              <a16:creationId xmlns:a16="http://schemas.microsoft.com/office/drawing/2014/main" id="{E89BF0C8-CB80-49DF-8CE6-18A8FCC4B9E8}"/>
            </a:ext>
          </a:extLst>
        </xdr:cNvPr>
        <xdr:cNvSpPr/>
      </xdr:nvSpPr>
      <xdr:spPr>
        <a:xfrm>
          <a:off x="14541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25" name="楕円 524">
          <a:extLst>
            <a:ext uri="{FF2B5EF4-FFF2-40B4-BE49-F238E27FC236}">
              <a16:creationId xmlns:a16="http://schemas.microsoft.com/office/drawing/2014/main" id="{29B4ED9D-7744-4E10-8109-D55E95ABBD3B}"/>
            </a:ext>
          </a:extLst>
        </xdr:cNvPr>
        <xdr:cNvSpPr/>
      </xdr:nvSpPr>
      <xdr:spPr>
        <a:xfrm>
          <a:off x="1365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21336</xdr:rowOff>
    </xdr:from>
    <xdr:to>
      <xdr:col>76</xdr:col>
      <xdr:colOff>114300</xdr:colOff>
      <xdr:row>39</xdr:row>
      <xdr:rowOff>69342</xdr:rowOff>
    </xdr:to>
    <xdr:cxnSp macro="">
      <xdr:nvCxnSpPr>
        <xdr:cNvPr id="526" name="直線コネクタ 525">
          <a:extLst>
            <a:ext uri="{FF2B5EF4-FFF2-40B4-BE49-F238E27FC236}">
              <a16:creationId xmlns:a16="http://schemas.microsoft.com/office/drawing/2014/main" id="{4152DB29-E340-4071-A8BA-460950597453}"/>
            </a:ext>
          </a:extLst>
        </xdr:cNvPr>
        <xdr:cNvCxnSpPr/>
      </xdr:nvCxnSpPr>
      <xdr:spPr>
        <a:xfrm>
          <a:off x="13703300" y="67078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89408</xdr:rowOff>
    </xdr:from>
    <xdr:to>
      <xdr:col>67</xdr:col>
      <xdr:colOff>101600</xdr:colOff>
      <xdr:row>39</xdr:row>
      <xdr:rowOff>19558</xdr:rowOff>
    </xdr:to>
    <xdr:sp macro="" textlink="">
      <xdr:nvSpPr>
        <xdr:cNvPr id="527" name="楕円 526">
          <a:extLst>
            <a:ext uri="{FF2B5EF4-FFF2-40B4-BE49-F238E27FC236}">
              <a16:creationId xmlns:a16="http://schemas.microsoft.com/office/drawing/2014/main" id="{D7CEB97C-3B14-4094-83AE-4D30003CD386}"/>
            </a:ext>
          </a:extLst>
        </xdr:cNvPr>
        <xdr:cNvSpPr/>
      </xdr:nvSpPr>
      <xdr:spPr>
        <a:xfrm>
          <a:off x="1276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140208</xdr:rowOff>
    </xdr:from>
    <xdr:to>
      <xdr:col>71</xdr:col>
      <xdr:colOff>177800</xdr:colOff>
      <xdr:row>39</xdr:row>
      <xdr:rowOff>21336</xdr:rowOff>
    </xdr:to>
    <xdr:cxnSp macro="">
      <xdr:nvCxnSpPr>
        <xdr:cNvPr id="528" name="直線コネクタ 527">
          <a:extLst>
            <a:ext uri="{FF2B5EF4-FFF2-40B4-BE49-F238E27FC236}">
              <a16:creationId xmlns:a16="http://schemas.microsoft.com/office/drawing/2014/main" id="{8037D4CD-F3DB-40FC-9C6D-3301A1766411}"/>
            </a:ext>
          </a:extLst>
        </xdr:cNvPr>
        <xdr:cNvCxnSpPr/>
      </xdr:nvCxnSpPr>
      <xdr:spPr>
        <a:xfrm>
          <a:off x="12814300" y="66553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29" name="n_1aveValue【認定こども園・幼稚園・保育所】&#10;有形固定資産減価償却率">
          <a:extLst>
            <a:ext uri="{FF2B5EF4-FFF2-40B4-BE49-F238E27FC236}">
              <a16:creationId xmlns:a16="http://schemas.microsoft.com/office/drawing/2014/main" id="{9C747C33-C4A6-4203-8760-53EC4162D494}"/>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0" name="n_2aveValue【認定こども園・幼稚園・保育所】&#10;有形固定資産減価償却率">
          <a:extLst>
            <a:ext uri="{FF2B5EF4-FFF2-40B4-BE49-F238E27FC236}">
              <a16:creationId xmlns:a16="http://schemas.microsoft.com/office/drawing/2014/main" id="{4898F199-1D12-4859-ADC5-D85ECFA5D4BE}"/>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1" name="n_3aveValue【認定こども園・幼稚園・保育所】&#10;有形固定資産減価償却率">
          <a:extLst>
            <a:ext uri="{FF2B5EF4-FFF2-40B4-BE49-F238E27FC236}">
              <a16:creationId xmlns:a16="http://schemas.microsoft.com/office/drawing/2014/main" id="{309ED5B2-8563-409A-BE67-34C016E59681}"/>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2" name="n_4aveValue【認定こども園・幼稚園・保育所】&#10;有形固定資産減価償却率">
          <a:extLst>
            <a:ext uri="{FF2B5EF4-FFF2-40B4-BE49-F238E27FC236}">
              <a16:creationId xmlns:a16="http://schemas.microsoft.com/office/drawing/2014/main" id="{2E8B4E36-5530-4B36-A9B5-F56605E8A62E}"/>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111269</xdr:rowOff>
    </xdr:from>
    <xdr:ext cx="405111" cy="259045"/>
    <xdr:sp macro="" textlink="">
      <xdr:nvSpPr>
        <xdr:cNvPr id="533" name="n_2mainValue【認定こども園・幼稚園・保育所】&#10;有形固定資産減価償却率">
          <a:extLst>
            <a:ext uri="{FF2B5EF4-FFF2-40B4-BE49-F238E27FC236}">
              <a16:creationId xmlns:a16="http://schemas.microsoft.com/office/drawing/2014/main" id="{EEC89EE5-255F-438E-B1BB-1785F090A1BE}"/>
            </a:ext>
          </a:extLst>
        </xdr:cNvPr>
        <xdr:cNvSpPr txBox="1"/>
      </xdr:nvSpPr>
      <xdr:spPr>
        <a:xfrm>
          <a:off x="14389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34" name="n_3mainValue【認定こども園・幼稚園・保育所】&#10;有形固定資産減価償却率">
          <a:extLst>
            <a:ext uri="{FF2B5EF4-FFF2-40B4-BE49-F238E27FC236}">
              <a16:creationId xmlns:a16="http://schemas.microsoft.com/office/drawing/2014/main" id="{28BB2FE9-7BE5-4DDA-94EC-833C108FC146}"/>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10685</xdr:rowOff>
    </xdr:from>
    <xdr:ext cx="405111" cy="259045"/>
    <xdr:sp macro="" textlink="">
      <xdr:nvSpPr>
        <xdr:cNvPr id="535" name="n_4mainValue【認定こども園・幼稚園・保育所】&#10;有形固定資産減価償却率">
          <a:extLst>
            <a:ext uri="{FF2B5EF4-FFF2-40B4-BE49-F238E27FC236}">
              <a16:creationId xmlns:a16="http://schemas.microsoft.com/office/drawing/2014/main" id="{84C69DDB-EB96-4115-9A02-F17283369D29}"/>
            </a:ext>
          </a:extLst>
        </xdr:cNvPr>
        <xdr:cNvSpPr txBox="1"/>
      </xdr:nvSpPr>
      <xdr:spPr>
        <a:xfrm>
          <a:off x="126117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44AA8382-C832-4B27-A16C-C1164AA759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97846FC8-3151-4F56-969F-93448BA6ED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4A379E26-19C8-4027-9C5E-993711620D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7BF44E45-3884-4F05-9E5D-164BD9C654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F0DD9799-DB54-4702-AF74-7D54651F8D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0D935C96-AF37-46B3-BD6E-18C9A3095B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C3714221-A802-4525-8CC6-AFEB788712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B45E03C8-4021-4153-BBC7-CDA0F0923C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319D6923-CE73-4BBD-B07C-6EA8909C75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4DF12D37-789F-46C7-BB5E-EE7CB16209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6" name="直線コネクタ 545">
          <a:extLst>
            <a:ext uri="{FF2B5EF4-FFF2-40B4-BE49-F238E27FC236}">
              <a16:creationId xmlns:a16="http://schemas.microsoft.com/office/drawing/2014/main" id="{B2E1113B-47B2-4E10-8B75-888DCECAD78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7" name="テキスト ボックス 546">
          <a:extLst>
            <a:ext uri="{FF2B5EF4-FFF2-40B4-BE49-F238E27FC236}">
              <a16:creationId xmlns:a16="http://schemas.microsoft.com/office/drawing/2014/main" id="{5B4D5AE3-50CC-422B-A8B2-A6FACFC5D55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8" name="直線コネクタ 547">
          <a:extLst>
            <a:ext uri="{FF2B5EF4-FFF2-40B4-BE49-F238E27FC236}">
              <a16:creationId xmlns:a16="http://schemas.microsoft.com/office/drawing/2014/main" id="{FB274584-D736-4D66-9C87-C71216DE79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9" name="テキスト ボックス 548">
          <a:extLst>
            <a:ext uri="{FF2B5EF4-FFF2-40B4-BE49-F238E27FC236}">
              <a16:creationId xmlns:a16="http://schemas.microsoft.com/office/drawing/2014/main" id="{6CFB88D7-099F-46C4-A093-F8AB36E9901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0" name="直線コネクタ 549">
          <a:extLst>
            <a:ext uri="{FF2B5EF4-FFF2-40B4-BE49-F238E27FC236}">
              <a16:creationId xmlns:a16="http://schemas.microsoft.com/office/drawing/2014/main" id="{DB0C75BE-2ECF-4663-B989-F21ABE65C6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1" name="テキスト ボックス 550">
          <a:extLst>
            <a:ext uri="{FF2B5EF4-FFF2-40B4-BE49-F238E27FC236}">
              <a16:creationId xmlns:a16="http://schemas.microsoft.com/office/drawing/2014/main" id="{E133176A-90DE-47C3-9363-B8D7E88B832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2" name="直線コネクタ 551">
          <a:extLst>
            <a:ext uri="{FF2B5EF4-FFF2-40B4-BE49-F238E27FC236}">
              <a16:creationId xmlns:a16="http://schemas.microsoft.com/office/drawing/2014/main" id="{2BCB24B7-03C8-43ED-966D-C5DA4E2D6B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3" name="テキスト ボックス 552">
          <a:extLst>
            <a:ext uri="{FF2B5EF4-FFF2-40B4-BE49-F238E27FC236}">
              <a16:creationId xmlns:a16="http://schemas.microsoft.com/office/drawing/2014/main" id="{37919D76-9475-4EA2-8736-31495A715F8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4" name="直線コネクタ 553">
          <a:extLst>
            <a:ext uri="{FF2B5EF4-FFF2-40B4-BE49-F238E27FC236}">
              <a16:creationId xmlns:a16="http://schemas.microsoft.com/office/drawing/2014/main" id="{84FC0053-012C-4CF1-BCCB-76F2F5CEE98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5" name="テキスト ボックス 554">
          <a:extLst>
            <a:ext uri="{FF2B5EF4-FFF2-40B4-BE49-F238E27FC236}">
              <a16:creationId xmlns:a16="http://schemas.microsoft.com/office/drawing/2014/main" id="{6ADA06E3-6C8D-4879-9DA0-76A3DB60519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6" name="直線コネクタ 555">
          <a:extLst>
            <a:ext uri="{FF2B5EF4-FFF2-40B4-BE49-F238E27FC236}">
              <a16:creationId xmlns:a16="http://schemas.microsoft.com/office/drawing/2014/main" id="{9463DF41-2AD8-46D3-84B1-E415DC1B778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7" name="テキスト ボックス 556">
          <a:extLst>
            <a:ext uri="{FF2B5EF4-FFF2-40B4-BE49-F238E27FC236}">
              <a16:creationId xmlns:a16="http://schemas.microsoft.com/office/drawing/2014/main" id="{F4FDAC44-6E72-4550-8FA4-9C44A69E1B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FCA51549-8A05-4971-9A09-8475A9630D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9" name="テキスト ボックス 558">
          <a:extLst>
            <a:ext uri="{FF2B5EF4-FFF2-40B4-BE49-F238E27FC236}">
              <a16:creationId xmlns:a16="http://schemas.microsoft.com/office/drawing/2014/main" id="{530E271A-0927-4073-B9E0-FF3CA2C6D0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認定こども園・幼稚園・保育所】&#10;一人当たり面積グラフ枠">
          <a:extLst>
            <a:ext uri="{FF2B5EF4-FFF2-40B4-BE49-F238E27FC236}">
              <a16:creationId xmlns:a16="http://schemas.microsoft.com/office/drawing/2014/main" id="{54F6921E-10D0-4E99-B332-5278C1D567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1" name="直線コネクタ 560">
          <a:extLst>
            <a:ext uri="{FF2B5EF4-FFF2-40B4-BE49-F238E27FC236}">
              <a16:creationId xmlns:a16="http://schemas.microsoft.com/office/drawing/2014/main" id="{FE7ED68B-25E7-4A95-B0BF-A65CACC1BEA7}"/>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2" name="【認定こども園・幼稚園・保育所】&#10;一人当たり面積最小値テキスト">
          <a:extLst>
            <a:ext uri="{FF2B5EF4-FFF2-40B4-BE49-F238E27FC236}">
              <a16:creationId xmlns:a16="http://schemas.microsoft.com/office/drawing/2014/main" id="{B8821CBA-8F82-46A6-8FBF-72B1F8D8FB44}"/>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3" name="直線コネクタ 562">
          <a:extLst>
            <a:ext uri="{FF2B5EF4-FFF2-40B4-BE49-F238E27FC236}">
              <a16:creationId xmlns:a16="http://schemas.microsoft.com/office/drawing/2014/main" id="{31831C04-5527-489B-A6F2-9988B621028D}"/>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64" name="【認定こども園・幼稚園・保育所】&#10;一人当たり面積最大値テキスト">
          <a:extLst>
            <a:ext uri="{FF2B5EF4-FFF2-40B4-BE49-F238E27FC236}">
              <a16:creationId xmlns:a16="http://schemas.microsoft.com/office/drawing/2014/main" id="{3F61269B-0CFE-4EC4-AAF3-D3FDF099CDEF}"/>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65" name="直線コネクタ 564">
          <a:extLst>
            <a:ext uri="{FF2B5EF4-FFF2-40B4-BE49-F238E27FC236}">
              <a16:creationId xmlns:a16="http://schemas.microsoft.com/office/drawing/2014/main" id="{8DAD2A27-5478-4516-99A6-BD98BD531E91}"/>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66" name="【認定こども園・幼稚園・保育所】&#10;一人当たり面積平均値テキスト">
          <a:extLst>
            <a:ext uri="{FF2B5EF4-FFF2-40B4-BE49-F238E27FC236}">
              <a16:creationId xmlns:a16="http://schemas.microsoft.com/office/drawing/2014/main" id="{62A60B2C-FA10-41F5-80C8-6CFA07B099C9}"/>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67" name="フローチャート: 判断 566">
          <a:extLst>
            <a:ext uri="{FF2B5EF4-FFF2-40B4-BE49-F238E27FC236}">
              <a16:creationId xmlns:a16="http://schemas.microsoft.com/office/drawing/2014/main" id="{040D3610-01E9-46B3-81EC-0217D3B856B4}"/>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68" name="フローチャート: 判断 567">
          <a:extLst>
            <a:ext uri="{FF2B5EF4-FFF2-40B4-BE49-F238E27FC236}">
              <a16:creationId xmlns:a16="http://schemas.microsoft.com/office/drawing/2014/main" id="{7112FAEA-3E7F-44D2-8D4A-67B56B8F8283}"/>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69" name="フローチャート: 判断 568">
          <a:extLst>
            <a:ext uri="{FF2B5EF4-FFF2-40B4-BE49-F238E27FC236}">
              <a16:creationId xmlns:a16="http://schemas.microsoft.com/office/drawing/2014/main" id="{3D835F79-0141-4ED6-AB2A-EBEC1F0286A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0" name="フローチャート: 判断 569">
          <a:extLst>
            <a:ext uri="{FF2B5EF4-FFF2-40B4-BE49-F238E27FC236}">
              <a16:creationId xmlns:a16="http://schemas.microsoft.com/office/drawing/2014/main" id="{7F08040F-75DC-4B4F-B4A5-4216C9F1F1DE}"/>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1" name="フローチャート: 判断 570">
          <a:extLst>
            <a:ext uri="{FF2B5EF4-FFF2-40B4-BE49-F238E27FC236}">
              <a16:creationId xmlns:a16="http://schemas.microsoft.com/office/drawing/2014/main" id="{DF1F75C9-51B7-4F0E-9C70-838818329414}"/>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47590A8E-9802-4376-BB75-EE8B328330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2E37300F-1A6F-4847-B5AD-60D15611DF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91DDCDA7-DD80-43B3-9BAE-2B386E043C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058D177-556A-49B2-B612-6F1910F7B3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2B6CB74-6826-4EF7-800F-F7DD117AA4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164193</xdr:rowOff>
    </xdr:from>
    <xdr:to>
      <xdr:col>107</xdr:col>
      <xdr:colOff>101600</xdr:colOff>
      <xdr:row>42</xdr:row>
      <xdr:rowOff>94343</xdr:rowOff>
    </xdr:to>
    <xdr:sp macro="" textlink="">
      <xdr:nvSpPr>
        <xdr:cNvPr id="577" name="楕円 576">
          <a:extLst>
            <a:ext uri="{FF2B5EF4-FFF2-40B4-BE49-F238E27FC236}">
              <a16:creationId xmlns:a16="http://schemas.microsoft.com/office/drawing/2014/main" id="{832805AD-14EE-43A0-B822-E38EADDED249}"/>
            </a:ext>
          </a:extLst>
        </xdr:cNvPr>
        <xdr:cNvSpPr/>
      </xdr:nvSpPr>
      <xdr:spPr>
        <a:xfrm>
          <a:off x="2038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167459</xdr:rowOff>
    </xdr:from>
    <xdr:to>
      <xdr:col>102</xdr:col>
      <xdr:colOff>165100</xdr:colOff>
      <xdr:row>42</xdr:row>
      <xdr:rowOff>97609</xdr:rowOff>
    </xdr:to>
    <xdr:sp macro="" textlink="">
      <xdr:nvSpPr>
        <xdr:cNvPr id="578" name="楕円 577">
          <a:extLst>
            <a:ext uri="{FF2B5EF4-FFF2-40B4-BE49-F238E27FC236}">
              <a16:creationId xmlns:a16="http://schemas.microsoft.com/office/drawing/2014/main" id="{A892A4FC-00D9-4FB7-9348-047F2FA95F18}"/>
            </a:ext>
          </a:extLst>
        </xdr:cNvPr>
        <xdr:cNvSpPr/>
      </xdr:nvSpPr>
      <xdr:spPr>
        <a:xfrm>
          <a:off x="19494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43543</xdr:rowOff>
    </xdr:from>
    <xdr:to>
      <xdr:col>107</xdr:col>
      <xdr:colOff>50800</xdr:colOff>
      <xdr:row>42</xdr:row>
      <xdr:rowOff>46809</xdr:rowOff>
    </xdr:to>
    <xdr:cxnSp macro="">
      <xdr:nvCxnSpPr>
        <xdr:cNvPr id="579" name="直線コネクタ 578">
          <a:extLst>
            <a:ext uri="{FF2B5EF4-FFF2-40B4-BE49-F238E27FC236}">
              <a16:creationId xmlns:a16="http://schemas.microsoft.com/office/drawing/2014/main" id="{C9D4CF0D-EF88-4941-BF06-959B27484B6B}"/>
            </a:ext>
          </a:extLst>
        </xdr:cNvPr>
        <xdr:cNvCxnSpPr/>
      </xdr:nvCxnSpPr>
      <xdr:spPr>
        <a:xfrm flipV="1">
          <a:off x="19545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164193</xdr:rowOff>
    </xdr:from>
    <xdr:to>
      <xdr:col>98</xdr:col>
      <xdr:colOff>38100</xdr:colOff>
      <xdr:row>42</xdr:row>
      <xdr:rowOff>94343</xdr:rowOff>
    </xdr:to>
    <xdr:sp macro="" textlink="">
      <xdr:nvSpPr>
        <xdr:cNvPr id="580" name="楕円 579">
          <a:extLst>
            <a:ext uri="{FF2B5EF4-FFF2-40B4-BE49-F238E27FC236}">
              <a16:creationId xmlns:a16="http://schemas.microsoft.com/office/drawing/2014/main" id="{B88C468C-7815-4571-BAC1-974DBDEBAF12}"/>
            </a:ext>
          </a:extLst>
        </xdr:cNvPr>
        <xdr:cNvSpPr/>
      </xdr:nvSpPr>
      <xdr:spPr>
        <a:xfrm>
          <a:off x="18605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43543</xdr:rowOff>
    </xdr:from>
    <xdr:to>
      <xdr:col>102</xdr:col>
      <xdr:colOff>114300</xdr:colOff>
      <xdr:row>42</xdr:row>
      <xdr:rowOff>46809</xdr:rowOff>
    </xdr:to>
    <xdr:cxnSp macro="">
      <xdr:nvCxnSpPr>
        <xdr:cNvPr id="581" name="直線コネクタ 580">
          <a:extLst>
            <a:ext uri="{FF2B5EF4-FFF2-40B4-BE49-F238E27FC236}">
              <a16:creationId xmlns:a16="http://schemas.microsoft.com/office/drawing/2014/main" id="{9435BFCB-A68F-4439-80B4-4081ADAF12D4}"/>
            </a:ext>
          </a:extLst>
        </xdr:cNvPr>
        <xdr:cNvCxnSpPr/>
      </xdr:nvCxnSpPr>
      <xdr:spPr>
        <a:xfrm>
          <a:off x="18656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8DCED25C-C52B-4C26-8AAD-89DC08D92116}"/>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F7E4B738-F0A9-4AA1-AE3E-F7996A50F7C7}"/>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0402CD1B-93B7-4CDB-A8C3-0C2BAA1CA9CD}"/>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57F57A1A-FB1C-4947-BBDC-DC0F07040072}"/>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85470</xdr:rowOff>
    </xdr:from>
    <xdr:ext cx="469744" cy="259045"/>
    <xdr:sp macro="" textlink="">
      <xdr:nvSpPr>
        <xdr:cNvPr id="586" name="n_2mainValue【認定こども園・幼稚園・保育所】&#10;一人当たり面積">
          <a:extLst>
            <a:ext uri="{FF2B5EF4-FFF2-40B4-BE49-F238E27FC236}">
              <a16:creationId xmlns:a16="http://schemas.microsoft.com/office/drawing/2014/main" id="{81C89A03-70AC-4D71-A112-0F500E049029}"/>
            </a:ext>
          </a:extLst>
        </xdr:cNvPr>
        <xdr:cNvSpPr txBox="1"/>
      </xdr:nvSpPr>
      <xdr:spPr>
        <a:xfrm>
          <a:off x="20199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88736</xdr:rowOff>
    </xdr:from>
    <xdr:ext cx="469744" cy="259045"/>
    <xdr:sp macro="" textlink="">
      <xdr:nvSpPr>
        <xdr:cNvPr id="587" name="n_3mainValue【認定こども園・幼稚園・保育所】&#10;一人当たり面積">
          <a:extLst>
            <a:ext uri="{FF2B5EF4-FFF2-40B4-BE49-F238E27FC236}">
              <a16:creationId xmlns:a16="http://schemas.microsoft.com/office/drawing/2014/main" id="{FA722D23-6BB1-4439-93E1-98BC91B770DD}"/>
            </a:ext>
          </a:extLst>
        </xdr:cNvPr>
        <xdr:cNvSpPr txBox="1"/>
      </xdr:nvSpPr>
      <xdr:spPr>
        <a:xfrm>
          <a:off x="19310427"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85470</xdr:rowOff>
    </xdr:from>
    <xdr:ext cx="469744" cy="259045"/>
    <xdr:sp macro="" textlink="">
      <xdr:nvSpPr>
        <xdr:cNvPr id="588" name="n_4mainValue【認定こども園・幼稚園・保育所】&#10;一人当たり面積">
          <a:extLst>
            <a:ext uri="{FF2B5EF4-FFF2-40B4-BE49-F238E27FC236}">
              <a16:creationId xmlns:a16="http://schemas.microsoft.com/office/drawing/2014/main" id="{8BAFA75B-523F-4202-8EF6-91033DF567EE}"/>
            </a:ext>
          </a:extLst>
        </xdr:cNvPr>
        <xdr:cNvSpPr txBox="1"/>
      </xdr:nvSpPr>
      <xdr:spPr>
        <a:xfrm>
          <a:off x="18421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23D28B04-DDFF-4516-B3CC-9E7327A280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8F86684D-2348-425F-A179-EC0C169822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2CEFC701-3607-43BD-9DFE-5E1208C5D5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6B0F6B0F-34F5-416C-91A9-A72B57EC43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D849C4FD-51BB-458D-923D-9E4C60DBC1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5C55AADF-3E4A-490A-A4CC-C114E81A5A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0C5B6FBC-5A59-42CC-B378-445F2A092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E8E85A8E-C8A0-4ABC-B857-86BA6904AA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F975AD0D-A698-42F6-AA99-9F8A3259A1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8F2E7F9A-48BF-48ED-AB73-2E5B62BC67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471D0159-B206-4D5B-B5A4-9AC15B20C7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a:extLst>
            <a:ext uri="{FF2B5EF4-FFF2-40B4-BE49-F238E27FC236}">
              <a16:creationId xmlns:a16="http://schemas.microsoft.com/office/drawing/2014/main" id="{2049EF86-0B12-4421-A2C5-28BC990438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1" name="テキスト ボックス 600">
          <a:extLst>
            <a:ext uri="{FF2B5EF4-FFF2-40B4-BE49-F238E27FC236}">
              <a16:creationId xmlns:a16="http://schemas.microsoft.com/office/drawing/2014/main" id="{E2402BFB-36D7-43D6-B604-80D1EC09179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a:extLst>
            <a:ext uri="{FF2B5EF4-FFF2-40B4-BE49-F238E27FC236}">
              <a16:creationId xmlns:a16="http://schemas.microsoft.com/office/drawing/2014/main" id="{05763207-B150-4E04-A800-7F33D038D9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a:extLst>
            <a:ext uri="{FF2B5EF4-FFF2-40B4-BE49-F238E27FC236}">
              <a16:creationId xmlns:a16="http://schemas.microsoft.com/office/drawing/2014/main" id="{E6883941-9668-48D0-98D7-6D78E776D8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21CFDCA8-5394-4B89-AB41-95017556A9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0A3ADB1D-FD64-4238-81EE-DB4DF580EF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a:extLst>
            <a:ext uri="{FF2B5EF4-FFF2-40B4-BE49-F238E27FC236}">
              <a16:creationId xmlns:a16="http://schemas.microsoft.com/office/drawing/2014/main" id="{C6606E89-70A7-49AF-99A3-7460AA6D150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a:extLst>
            <a:ext uri="{FF2B5EF4-FFF2-40B4-BE49-F238E27FC236}">
              <a16:creationId xmlns:a16="http://schemas.microsoft.com/office/drawing/2014/main" id="{AF890EFA-D50F-46E6-B7CD-7BCED1A4B0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a:extLst>
            <a:ext uri="{FF2B5EF4-FFF2-40B4-BE49-F238E27FC236}">
              <a16:creationId xmlns:a16="http://schemas.microsoft.com/office/drawing/2014/main" id="{ADDD4930-BCA7-4719-A4FF-1CF0771C78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9" name="テキスト ボックス 608">
          <a:extLst>
            <a:ext uri="{FF2B5EF4-FFF2-40B4-BE49-F238E27FC236}">
              <a16:creationId xmlns:a16="http://schemas.microsoft.com/office/drawing/2014/main" id="{2E6EE384-29F8-4586-B869-3126A3C267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DC10B57-18F5-43BC-B339-83DB1C829F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DD13C9EC-A5F8-4553-84F1-F67A5551A04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8FFFAD6F-4280-4BE5-891B-4951C64515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13" name="直線コネクタ 612">
          <a:extLst>
            <a:ext uri="{FF2B5EF4-FFF2-40B4-BE49-F238E27FC236}">
              <a16:creationId xmlns:a16="http://schemas.microsoft.com/office/drawing/2014/main" id="{19AC1B92-E2D3-4799-B7CF-58405C42617C}"/>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850763DC-F5E0-4B60-AACB-7A08CDE8DE8E}"/>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15" name="直線コネクタ 614">
          <a:extLst>
            <a:ext uri="{FF2B5EF4-FFF2-40B4-BE49-F238E27FC236}">
              <a16:creationId xmlns:a16="http://schemas.microsoft.com/office/drawing/2014/main" id="{2CF38587-26E4-492C-AE4F-060DC1DAA83F}"/>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1671B34A-B0B6-421D-AC60-7BBA1322C099}"/>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17" name="直線コネクタ 616">
          <a:extLst>
            <a:ext uri="{FF2B5EF4-FFF2-40B4-BE49-F238E27FC236}">
              <a16:creationId xmlns:a16="http://schemas.microsoft.com/office/drawing/2014/main" id="{A18D869A-8BA8-40BF-BDC4-4E864A8B439B}"/>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F718377A-C791-47BC-A1E6-4C0325477D57}"/>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19" name="フローチャート: 判断 618">
          <a:extLst>
            <a:ext uri="{FF2B5EF4-FFF2-40B4-BE49-F238E27FC236}">
              <a16:creationId xmlns:a16="http://schemas.microsoft.com/office/drawing/2014/main" id="{7C30C685-6470-412C-B90B-BD0B69A1966E}"/>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0" name="フローチャート: 判断 619">
          <a:extLst>
            <a:ext uri="{FF2B5EF4-FFF2-40B4-BE49-F238E27FC236}">
              <a16:creationId xmlns:a16="http://schemas.microsoft.com/office/drawing/2014/main" id="{E3EBB564-3933-4C0E-B8D1-4C322D3783BD}"/>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1" name="フローチャート: 判断 620">
          <a:extLst>
            <a:ext uri="{FF2B5EF4-FFF2-40B4-BE49-F238E27FC236}">
              <a16:creationId xmlns:a16="http://schemas.microsoft.com/office/drawing/2014/main" id="{93551908-7D79-4B86-A6BA-0348F1C083B4}"/>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22" name="フローチャート: 判断 621">
          <a:extLst>
            <a:ext uri="{FF2B5EF4-FFF2-40B4-BE49-F238E27FC236}">
              <a16:creationId xmlns:a16="http://schemas.microsoft.com/office/drawing/2014/main" id="{EF6FB742-A477-4A34-9FA1-8D2E8AC1CA1B}"/>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23" name="フローチャート: 判断 622">
          <a:extLst>
            <a:ext uri="{FF2B5EF4-FFF2-40B4-BE49-F238E27FC236}">
              <a16:creationId xmlns:a16="http://schemas.microsoft.com/office/drawing/2014/main" id="{C79F5CF9-97CC-4DF6-8F71-F198ACB1B4E8}"/>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5DE850E-ED77-4814-957F-D5F254433D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2D89848-ED69-446E-A8AD-AF3994873F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6227C2E7-131A-484E-A761-5F628501DA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B99DBEF-DED2-468E-ABB7-CC696D4E65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3A54882-3D49-4AE9-A544-EA04B61023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29" name="楕円 628">
          <a:extLst>
            <a:ext uri="{FF2B5EF4-FFF2-40B4-BE49-F238E27FC236}">
              <a16:creationId xmlns:a16="http://schemas.microsoft.com/office/drawing/2014/main" id="{95E43111-552A-4B62-BD9F-2C2C5D042633}"/>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473DC5EC-3D0F-4C26-918B-2735C20D5A8D}"/>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631" name="楕円 630">
          <a:extLst>
            <a:ext uri="{FF2B5EF4-FFF2-40B4-BE49-F238E27FC236}">
              <a16:creationId xmlns:a16="http://schemas.microsoft.com/office/drawing/2014/main" id="{F3290A8B-079F-442D-9DDC-65E0E98BEBE6}"/>
            </a:ext>
          </a:extLst>
        </xdr:cNvPr>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17145</xdr:rowOff>
    </xdr:to>
    <xdr:cxnSp macro="">
      <xdr:nvCxnSpPr>
        <xdr:cNvPr id="632" name="直線コネクタ 631">
          <a:extLst>
            <a:ext uri="{FF2B5EF4-FFF2-40B4-BE49-F238E27FC236}">
              <a16:creationId xmlns:a16="http://schemas.microsoft.com/office/drawing/2014/main" id="{D0BE6CF3-957D-4A4F-8244-C66259CB4299}"/>
            </a:ext>
          </a:extLst>
        </xdr:cNvPr>
        <xdr:cNvCxnSpPr/>
      </xdr:nvCxnSpPr>
      <xdr:spPr>
        <a:xfrm flipV="1">
          <a:off x="15481300" y="10294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3" name="楕円 632">
          <a:extLst>
            <a:ext uri="{FF2B5EF4-FFF2-40B4-BE49-F238E27FC236}">
              <a16:creationId xmlns:a16="http://schemas.microsoft.com/office/drawing/2014/main" id="{AF35D4CF-0284-4DB7-BDA4-C4214F272330}"/>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17145</xdr:rowOff>
    </xdr:to>
    <xdr:cxnSp macro="">
      <xdr:nvCxnSpPr>
        <xdr:cNvPr id="634" name="直線コネクタ 633">
          <a:extLst>
            <a:ext uri="{FF2B5EF4-FFF2-40B4-BE49-F238E27FC236}">
              <a16:creationId xmlns:a16="http://schemas.microsoft.com/office/drawing/2014/main" id="{77F05329-19A8-4576-9043-E8B6E1BA6CBF}"/>
            </a:ext>
          </a:extLst>
        </xdr:cNvPr>
        <xdr:cNvCxnSpPr/>
      </xdr:nvCxnSpPr>
      <xdr:spPr>
        <a:xfrm>
          <a:off x="14592300" y="10281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5" name="楕円 634">
          <a:extLst>
            <a:ext uri="{FF2B5EF4-FFF2-40B4-BE49-F238E27FC236}">
              <a16:creationId xmlns:a16="http://schemas.microsoft.com/office/drawing/2014/main" id="{801FE4EA-D1A6-421E-A515-A6202B91F8FF}"/>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59</xdr:row>
      <xdr:rowOff>165735</xdr:rowOff>
    </xdr:to>
    <xdr:cxnSp macro="">
      <xdr:nvCxnSpPr>
        <xdr:cNvPr id="636" name="直線コネクタ 635">
          <a:extLst>
            <a:ext uri="{FF2B5EF4-FFF2-40B4-BE49-F238E27FC236}">
              <a16:creationId xmlns:a16="http://schemas.microsoft.com/office/drawing/2014/main" id="{CDE516C6-1245-40A3-BCDA-AFE3AA1F6B4D}"/>
            </a:ext>
          </a:extLst>
        </xdr:cNvPr>
        <xdr:cNvCxnSpPr/>
      </xdr:nvCxnSpPr>
      <xdr:spPr>
        <a:xfrm>
          <a:off x="13703300" y="10277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637" name="楕円 636">
          <a:extLst>
            <a:ext uri="{FF2B5EF4-FFF2-40B4-BE49-F238E27FC236}">
              <a16:creationId xmlns:a16="http://schemas.microsoft.com/office/drawing/2014/main" id="{F7B04830-11ED-45EB-A12A-3DFBA8C92DAD}"/>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161925</xdr:rowOff>
    </xdr:to>
    <xdr:cxnSp macro="">
      <xdr:nvCxnSpPr>
        <xdr:cNvPr id="638" name="直線コネクタ 637">
          <a:extLst>
            <a:ext uri="{FF2B5EF4-FFF2-40B4-BE49-F238E27FC236}">
              <a16:creationId xmlns:a16="http://schemas.microsoft.com/office/drawing/2014/main" id="{6EBBFAC5-79E5-42F5-B779-DCDCB067F013}"/>
            </a:ext>
          </a:extLst>
        </xdr:cNvPr>
        <xdr:cNvCxnSpPr/>
      </xdr:nvCxnSpPr>
      <xdr:spPr>
        <a:xfrm>
          <a:off x="12814300" y="1023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39" name="n_1aveValue【学校施設】&#10;有形固定資産減価償却率">
          <a:extLst>
            <a:ext uri="{FF2B5EF4-FFF2-40B4-BE49-F238E27FC236}">
              <a16:creationId xmlns:a16="http://schemas.microsoft.com/office/drawing/2014/main" id="{EA25EACF-58DA-483C-B3D4-E1019EE99845}"/>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40" name="n_2aveValue【学校施設】&#10;有形固定資産減価償却率">
          <a:extLst>
            <a:ext uri="{FF2B5EF4-FFF2-40B4-BE49-F238E27FC236}">
              <a16:creationId xmlns:a16="http://schemas.microsoft.com/office/drawing/2014/main" id="{9FB5FB67-E27B-4D47-A5AE-1AFB63C3A9EC}"/>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41" name="n_3aveValue【学校施設】&#10;有形固定資産減価償却率">
          <a:extLst>
            <a:ext uri="{FF2B5EF4-FFF2-40B4-BE49-F238E27FC236}">
              <a16:creationId xmlns:a16="http://schemas.microsoft.com/office/drawing/2014/main" id="{1E094C6A-EE53-4B64-A348-6B52B57B9C4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42" name="n_4aveValue【学校施設】&#10;有形固定資産減価償却率">
          <a:extLst>
            <a:ext uri="{FF2B5EF4-FFF2-40B4-BE49-F238E27FC236}">
              <a16:creationId xmlns:a16="http://schemas.microsoft.com/office/drawing/2014/main" id="{68B1A45B-668B-41BF-ACD9-D57F69236CA4}"/>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643" name="n_1mainValue【学校施設】&#10;有形固定資産減価償却率">
          <a:extLst>
            <a:ext uri="{FF2B5EF4-FFF2-40B4-BE49-F238E27FC236}">
              <a16:creationId xmlns:a16="http://schemas.microsoft.com/office/drawing/2014/main" id="{C3E49380-267C-4F56-B942-967F859F410F}"/>
            </a:ext>
          </a:extLst>
        </xdr:cNvPr>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44" name="n_2mainValue【学校施設】&#10;有形固定資産減価償却率">
          <a:extLst>
            <a:ext uri="{FF2B5EF4-FFF2-40B4-BE49-F238E27FC236}">
              <a16:creationId xmlns:a16="http://schemas.microsoft.com/office/drawing/2014/main" id="{9106B6B4-EB4C-4B11-8E26-40A0BCBED26D}"/>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45" name="n_3mainValue【学校施設】&#10;有形固定資産減価償却率">
          <a:extLst>
            <a:ext uri="{FF2B5EF4-FFF2-40B4-BE49-F238E27FC236}">
              <a16:creationId xmlns:a16="http://schemas.microsoft.com/office/drawing/2014/main" id="{C160844B-610D-4F9B-BD10-02C445A0C6A7}"/>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6" name="n_4mainValue【学校施設】&#10;有形固定資産減価償却率">
          <a:extLst>
            <a:ext uri="{FF2B5EF4-FFF2-40B4-BE49-F238E27FC236}">
              <a16:creationId xmlns:a16="http://schemas.microsoft.com/office/drawing/2014/main" id="{D982E793-E28F-404A-87F4-24807B7B1BD5}"/>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EE9CCB76-6826-434B-8BA4-4417D183B4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25D00261-19EB-4E7D-90D2-0205683009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B1C58B02-91E7-4CEA-B60A-C6FA6853E0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66A8FAE0-5B9D-426C-8AC0-1978F604FC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F09FD39-7E04-48C7-AD28-C5DAF128F7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ADBDDA6E-E707-4A28-AAB2-A3346A9DCD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4D2CFAC-141E-424F-A078-5DAC00ECBA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3EC89C0C-2F22-4080-BF70-80AFE6FC28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549F1BD6-B34E-49D1-93D4-7A7CCBD8F8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68E12021-61AF-4157-B7B8-247123F455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5B57B2F6-EECA-4D04-A3CC-AB62F41F98A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9BBD25FB-FAB2-4BEB-8D1D-68D9C4195A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1EE218F4-47AC-43C4-BD39-D023398A31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BC7FB8A3-20EB-4032-A8A2-B3CCCAB9B7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D1B633AE-1D48-4207-83C2-DD2E549D01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692C5A76-E68E-4F6F-9B69-7A2CC993B2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255C347A-DE66-47A6-B1C3-BE8432349C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A6E4E195-F39C-4FB6-97DE-2EB078628AD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3A15E8BB-0661-4620-ADB6-5852ECA1AC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EE588716-7CBB-4978-9E6E-2442641003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1AB013D5-5702-49D3-B8B2-14F3CC7220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FCF8BDC1-43A3-44FE-9EC0-079D830041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FE674B16-93F3-4040-BAD6-A8BC50F9A2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学校施設】&#10;一人当たり面積グラフ枠">
          <a:extLst>
            <a:ext uri="{FF2B5EF4-FFF2-40B4-BE49-F238E27FC236}">
              <a16:creationId xmlns:a16="http://schemas.microsoft.com/office/drawing/2014/main" id="{D5176C19-A267-470E-8303-0F612F6BA4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71" name="直線コネクタ 670">
          <a:extLst>
            <a:ext uri="{FF2B5EF4-FFF2-40B4-BE49-F238E27FC236}">
              <a16:creationId xmlns:a16="http://schemas.microsoft.com/office/drawing/2014/main" id="{4C07CCA3-F45E-45F9-A148-D5317DB07311}"/>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72" name="【学校施設】&#10;一人当たり面積最小値テキスト">
          <a:extLst>
            <a:ext uri="{FF2B5EF4-FFF2-40B4-BE49-F238E27FC236}">
              <a16:creationId xmlns:a16="http://schemas.microsoft.com/office/drawing/2014/main" id="{837AC94A-FB2D-417F-A73C-B9597021D3BB}"/>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73" name="直線コネクタ 672">
          <a:extLst>
            <a:ext uri="{FF2B5EF4-FFF2-40B4-BE49-F238E27FC236}">
              <a16:creationId xmlns:a16="http://schemas.microsoft.com/office/drawing/2014/main" id="{B4BB7F54-6322-4911-B69C-025A4DD94F89}"/>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74" name="【学校施設】&#10;一人当たり面積最大値テキスト">
          <a:extLst>
            <a:ext uri="{FF2B5EF4-FFF2-40B4-BE49-F238E27FC236}">
              <a16:creationId xmlns:a16="http://schemas.microsoft.com/office/drawing/2014/main" id="{49FFF524-3F26-404C-9D22-F9878D297209}"/>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75" name="直線コネクタ 674">
          <a:extLst>
            <a:ext uri="{FF2B5EF4-FFF2-40B4-BE49-F238E27FC236}">
              <a16:creationId xmlns:a16="http://schemas.microsoft.com/office/drawing/2014/main" id="{E2D4CAE2-A0D7-4B67-97B4-3FD863E8E3FB}"/>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76" name="【学校施設】&#10;一人当たり面積平均値テキスト">
          <a:extLst>
            <a:ext uri="{FF2B5EF4-FFF2-40B4-BE49-F238E27FC236}">
              <a16:creationId xmlns:a16="http://schemas.microsoft.com/office/drawing/2014/main" id="{309CB66D-8803-478B-9F56-5766FA7849D7}"/>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77" name="フローチャート: 判断 676">
          <a:extLst>
            <a:ext uri="{FF2B5EF4-FFF2-40B4-BE49-F238E27FC236}">
              <a16:creationId xmlns:a16="http://schemas.microsoft.com/office/drawing/2014/main" id="{A48A60AF-A223-49AC-A55D-D83597D8F2A3}"/>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78" name="フローチャート: 判断 677">
          <a:extLst>
            <a:ext uri="{FF2B5EF4-FFF2-40B4-BE49-F238E27FC236}">
              <a16:creationId xmlns:a16="http://schemas.microsoft.com/office/drawing/2014/main" id="{DB2C42D7-FCA8-4C3D-BE98-D9EFF91A0336}"/>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79" name="フローチャート: 判断 678">
          <a:extLst>
            <a:ext uri="{FF2B5EF4-FFF2-40B4-BE49-F238E27FC236}">
              <a16:creationId xmlns:a16="http://schemas.microsoft.com/office/drawing/2014/main" id="{6E7E499D-6CFD-45E3-B68F-616AAE4B9A6D}"/>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80" name="フローチャート: 判断 679">
          <a:extLst>
            <a:ext uri="{FF2B5EF4-FFF2-40B4-BE49-F238E27FC236}">
              <a16:creationId xmlns:a16="http://schemas.microsoft.com/office/drawing/2014/main" id="{58500AAE-82B4-40A0-A4B0-D7BD96C19956}"/>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81" name="フローチャート: 判断 680">
          <a:extLst>
            <a:ext uri="{FF2B5EF4-FFF2-40B4-BE49-F238E27FC236}">
              <a16:creationId xmlns:a16="http://schemas.microsoft.com/office/drawing/2014/main" id="{5BA57518-6630-4AE5-889F-496570C87DD1}"/>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730A799-029E-47FB-B09F-DB660EDB2B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0230DD2-DEF0-4AEC-BD0D-DE2AA0CCD7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FDE2F796-25D3-4B22-88E1-16330C8A93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39C97F93-9B4D-40DF-AFAB-420FF48D26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B50ECEF-125F-4C23-B67F-003EEFD467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xdr:rowOff>
    </xdr:from>
    <xdr:to>
      <xdr:col>116</xdr:col>
      <xdr:colOff>114300</xdr:colOff>
      <xdr:row>60</xdr:row>
      <xdr:rowOff>104902</xdr:rowOff>
    </xdr:to>
    <xdr:sp macro="" textlink="">
      <xdr:nvSpPr>
        <xdr:cNvPr id="687" name="楕円 686">
          <a:extLst>
            <a:ext uri="{FF2B5EF4-FFF2-40B4-BE49-F238E27FC236}">
              <a16:creationId xmlns:a16="http://schemas.microsoft.com/office/drawing/2014/main" id="{C57CEAEC-D780-4628-9DC6-539C1A071094}"/>
            </a:ext>
          </a:extLst>
        </xdr:cNvPr>
        <xdr:cNvSpPr/>
      </xdr:nvSpPr>
      <xdr:spPr>
        <a:xfrm>
          <a:off x="221107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153179</xdr:rowOff>
    </xdr:from>
    <xdr:ext cx="469744" cy="259045"/>
    <xdr:sp macro="" textlink="">
      <xdr:nvSpPr>
        <xdr:cNvPr id="688" name="【学校施設】&#10;一人当たり面積該当値テキスト">
          <a:extLst>
            <a:ext uri="{FF2B5EF4-FFF2-40B4-BE49-F238E27FC236}">
              <a16:creationId xmlns:a16="http://schemas.microsoft.com/office/drawing/2014/main" id="{BBE538EC-8A32-4595-A281-807A501DDD73}"/>
            </a:ext>
          </a:extLst>
        </xdr:cNvPr>
        <xdr:cNvSpPr txBox="1"/>
      </xdr:nvSpPr>
      <xdr:spPr>
        <a:xfrm>
          <a:off x="22199600" y="102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132842</xdr:rowOff>
    </xdr:from>
    <xdr:to>
      <xdr:col>112</xdr:col>
      <xdr:colOff>38100</xdr:colOff>
      <xdr:row>60</xdr:row>
      <xdr:rowOff>62992</xdr:rowOff>
    </xdr:to>
    <xdr:sp macro="" textlink="">
      <xdr:nvSpPr>
        <xdr:cNvPr id="689" name="楕円 688">
          <a:extLst>
            <a:ext uri="{FF2B5EF4-FFF2-40B4-BE49-F238E27FC236}">
              <a16:creationId xmlns:a16="http://schemas.microsoft.com/office/drawing/2014/main" id="{641FBB97-2B0E-487F-BAD1-1D22A6E3EC8C}"/>
            </a:ext>
          </a:extLst>
        </xdr:cNvPr>
        <xdr:cNvSpPr/>
      </xdr:nvSpPr>
      <xdr:spPr>
        <a:xfrm>
          <a:off x="21272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xdr:rowOff>
    </xdr:from>
    <xdr:to>
      <xdr:col>116</xdr:col>
      <xdr:colOff>63500</xdr:colOff>
      <xdr:row>60</xdr:row>
      <xdr:rowOff>54102</xdr:rowOff>
    </xdr:to>
    <xdr:cxnSp macro="">
      <xdr:nvCxnSpPr>
        <xdr:cNvPr id="690" name="直線コネクタ 689">
          <a:extLst>
            <a:ext uri="{FF2B5EF4-FFF2-40B4-BE49-F238E27FC236}">
              <a16:creationId xmlns:a16="http://schemas.microsoft.com/office/drawing/2014/main" id="{61CBFBF7-E880-4ABC-A8E8-4E9AB7378923}"/>
            </a:ext>
          </a:extLst>
        </xdr:cNvPr>
        <xdr:cNvCxnSpPr/>
      </xdr:nvCxnSpPr>
      <xdr:spPr>
        <a:xfrm>
          <a:off x="21323300" y="10299192"/>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154178</xdr:rowOff>
    </xdr:from>
    <xdr:to>
      <xdr:col>107</xdr:col>
      <xdr:colOff>101600</xdr:colOff>
      <xdr:row>60</xdr:row>
      <xdr:rowOff>84328</xdr:rowOff>
    </xdr:to>
    <xdr:sp macro="" textlink="">
      <xdr:nvSpPr>
        <xdr:cNvPr id="691" name="楕円 690">
          <a:extLst>
            <a:ext uri="{FF2B5EF4-FFF2-40B4-BE49-F238E27FC236}">
              <a16:creationId xmlns:a16="http://schemas.microsoft.com/office/drawing/2014/main" id="{826C9D31-4A8D-4141-B908-540832BF8E2F}"/>
            </a:ext>
          </a:extLst>
        </xdr:cNvPr>
        <xdr:cNvSpPr/>
      </xdr:nvSpPr>
      <xdr:spPr>
        <a:xfrm>
          <a:off x="20383500" y="10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xdr:rowOff>
    </xdr:from>
    <xdr:to>
      <xdr:col>111</xdr:col>
      <xdr:colOff>177800</xdr:colOff>
      <xdr:row>60</xdr:row>
      <xdr:rowOff>33528</xdr:rowOff>
    </xdr:to>
    <xdr:cxnSp macro="">
      <xdr:nvCxnSpPr>
        <xdr:cNvPr id="692" name="直線コネクタ 691">
          <a:extLst>
            <a:ext uri="{FF2B5EF4-FFF2-40B4-BE49-F238E27FC236}">
              <a16:creationId xmlns:a16="http://schemas.microsoft.com/office/drawing/2014/main" id="{C0E8994E-18FB-4660-9291-22ECD287798F}"/>
            </a:ext>
          </a:extLst>
        </xdr:cNvPr>
        <xdr:cNvCxnSpPr/>
      </xdr:nvCxnSpPr>
      <xdr:spPr>
        <a:xfrm flipV="1">
          <a:off x="20434300" y="102991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xdr:rowOff>
    </xdr:from>
    <xdr:to>
      <xdr:col>102</xdr:col>
      <xdr:colOff>165100</xdr:colOff>
      <xdr:row>60</xdr:row>
      <xdr:rowOff>110998</xdr:rowOff>
    </xdr:to>
    <xdr:sp macro="" textlink="">
      <xdr:nvSpPr>
        <xdr:cNvPr id="693" name="楕円 692">
          <a:extLst>
            <a:ext uri="{FF2B5EF4-FFF2-40B4-BE49-F238E27FC236}">
              <a16:creationId xmlns:a16="http://schemas.microsoft.com/office/drawing/2014/main" id="{367BF301-99BC-4052-8062-95DE37B9A128}"/>
            </a:ext>
          </a:extLst>
        </xdr:cNvPr>
        <xdr:cNvSpPr/>
      </xdr:nvSpPr>
      <xdr:spPr>
        <a:xfrm>
          <a:off x="194945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33528</xdr:rowOff>
    </xdr:from>
    <xdr:to>
      <xdr:col>107</xdr:col>
      <xdr:colOff>50800</xdr:colOff>
      <xdr:row>60</xdr:row>
      <xdr:rowOff>60198</xdr:rowOff>
    </xdr:to>
    <xdr:cxnSp macro="">
      <xdr:nvCxnSpPr>
        <xdr:cNvPr id="694" name="直線コネクタ 693">
          <a:extLst>
            <a:ext uri="{FF2B5EF4-FFF2-40B4-BE49-F238E27FC236}">
              <a16:creationId xmlns:a16="http://schemas.microsoft.com/office/drawing/2014/main" id="{8C76DDD0-D94A-4225-82D3-BEA56CE7AE76}"/>
            </a:ext>
          </a:extLst>
        </xdr:cNvPr>
        <xdr:cNvCxnSpPr/>
      </xdr:nvCxnSpPr>
      <xdr:spPr>
        <a:xfrm flipV="1">
          <a:off x="19545300" y="1032052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30734</xdr:rowOff>
    </xdr:from>
    <xdr:to>
      <xdr:col>98</xdr:col>
      <xdr:colOff>38100</xdr:colOff>
      <xdr:row>60</xdr:row>
      <xdr:rowOff>132334</xdr:rowOff>
    </xdr:to>
    <xdr:sp macro="" textlink="">
      <xdr:nvSpPr>
        <xdr:cNvPr id="695" name="楕円 694">
          <a:extLst>
            <a:ext uri="{FF2B5EF4-FFF2-40B4-BE49-F238E27FC236}">
              <a16:creationId xmlns:a16="http://schemas.microsoft.com/office/drawing/2014/main" id="{90DC3DF9-D8D3-4D45-B184-C74D7F45B12A}"/>
            </a:ext>
          </a:extLst>
        </xdr:cNvPr>
        <xdr:cNvSpPr/>
      </xdr:nvSpPr>
      <xdr:spPr>
        <a:xfrm>
          <a:off x="18605500" y="103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60198</xdr:rowOff>
    </xdr:from>
    <xdr:to>
      <xdr:col>102</xdr:col>
      <xdr:colOff>114300</xdr:colOff>
      <xdr:row>60</xdr:row>
      <xdr:rowOff>81534</xdr:rowOff>
    </xdr:to>
    <xdr:cxnSp macro="">
      <xdr:nvCxnSpPr>
        <xdr:cNvPr id="696" name="直線コネクタ 695">
          <a:extLst>
            <a:ext uri="{FF2B5EF4-FFF2-40B4-BE49-F238E27FC236}">
              <a16:creationId xmlns:a16="http://schemas.microsoft.com/office/drawing/2014/main" id="{A0DADAE7-773C-4526-86A1-6D3F3E26DA23}"/>
            </a:ext>
          </a:extLst>
        </xdr:cNvPr>
        <xdr:cNvCxnSpPr/>
      </xdr:nvCxnSpPr>
      <xdr:spPr>
        <a:xfrm flipV="1">
          <a:off x="18656300" y="1034719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97" name="n_1aveValue【学校施設】&#10;一人当たり面積">
          <a:extLst>
            <a:ext uri="{FF2B5EF4-FFF2-40B4-BE49-F238E27FC236}">
              <a16:creationId xmlns:a16="http://schemas.microsoft.com/office/drawing/2014/main" id="{96AD7D4E-8550-474B-8F56-F614BC26A9C3}"/>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98" name="n_2aveValue【学校施設】&#10;一人当たり面積">
          <a:extLst>
            <a:ext uri="{FF2B5EF4-FFF2-40B4-BE49-F238E27FC236}">
              <a16:creationId xmlns:a16="http://schemas.microsoft.com/office/drawing/2014/main" id="{E901A406-27AD-4341-A0E0-7EF6D0C91519}"/>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99" name="n_3aveValue【学校施設】&#10;一人当たり面積">
          <a:extLst>
            <a:ext uri="{FF2B5EF4-FFF2-40B4-BE49-F238E27FC236}">
              <a16:creationId xmlns:a16="http://schemas.microsoft.com/office/drawing/2014/main" id="{80B4A7E0-B39B-4B5A-A729-A73C0F6A7243}"/>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00" name="n_4aveValue【学校施設】&#10;一人当たり面積">
          <a:extLst>
            <a:ext uri="{FF2B5EF4-FFF2-40B4-BE49-F238E27FC236}">
              <a16:creationId xmlns:a16="http://schemas.microsoft.com/office/drawing/2014/main" id="{7B6F724E-EF9A-443D-B18E-7B3294AA5752}"/>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79519</xdr:rowOff>
    </xdr:from>
    <xdr:ext cx="469744" cy="259045"/>
    <xdr:sp macro="" textlink="">
      <xdr:nvSpPr>
        <xdr:cNvPr id="701" name="n_1mainValue【学校施設】&#10;一人当たり面積">
          <a:extLst>
            <a:ext uri="{FF2B5EF4-FFF2-40B4-BE49-F238E27FC236}">
              <a16:creationId xmlns:a16="http://schemas.microsoft.com/office/drawing/2014/main" id="{56F31CDA-CFBC-427A-A8B6-9E2C11200366}"/>
            </a:ext>
          </a:extLst>
        </xdr:cNvPr>
        <xdr:cNvSpPr txBox="1"/>
      </xdr:nvSpPr>
      <xdr:spPr>
        <a:xfrm>
          <a:off x="210757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100855</xdr:rowOff>
    </xdr:from>
    <xdr:ext cx="469744" cy="259045"/>
    <xdr:sp macro="" textlink="">
      <xdr:nvSpPr>
        <xdr:cNvPr id="702" name="n_2mainValue【学校施設】&#10;一人当たり面積">
          <a:extLst>
            <a:ext uri="{FF2B5EF4-FFF2-40B4-BE49-F238E27FC236}">
              <a16:creationId xmlns:a16="http://schemas.microsoft.com/office/drawing/2014/main" id="{84A07892-90F6-4CF7-89C7-64F26BB22C77}"/>
            </a:ext>
          </a:extLst>
        </xdr:cNvPr>
        <xdr:cNvSpPr txBox="1"/>
      </xdr:nvSpPr>
      <xdr:spPr>
        <a:xfrm>
          <a:off x="20199427" y="100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127525</xdr:rowOff>
    </xdr:from>
    <xdr:ext cx="469744" cy="259045"/>
    <xdr:sp macro="" textlink="">
      <xdr:nvSpPr>
        <xdr:cNvPr id="703" name="n_3mainValue【学校施設】&#10;一人当たり面積">
          <a:extLst>
            <a:ext uri="{FF2B5EF4-FFF2-40B4-BE49-F238E27FC236}">
              <a16:creationId xmlns:a16="http://schemas.microsoft.com/office/drawing/2014/main" id="{681C43E0-A7BA-4E08-B753-64F6D4256D23}"/>
            </a:ext>
          </a:extLst>
        </xdr:cNvPr>
        <xdr:cNvSpPr txBox="1"/>
      </xdr:nvSpPr>
      <xdr:spPr>
        <a:xfrm>
          <a:off x="193104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148861</xdr:rowOff>
    </xdr:from>
    <xdr:ext cx="469744" cy="259045"/>
    <xdr:sp macro="" textlink="">
      <xdr:nvSpPr>
        <xdr:cNvPr id="704" name="n_4mainValue【学校施設】&#10;一人当たり面積">
          <a:extLst>
            <a:ext uri="{FF2B5EF4-FFF2-40B4-BE49-F238E27FC236}">
              <a16:creationId xmlns:a16="http://schemas.microsoft.com/office/drawing/2014/main" id="{E18FBD95-3B98-4B64-B867-4454D30B831C}"/>
            </a:ext>
          </a:extLst>
        </xdr:cNvPr>
        <xdr:cNvSpPr txBox="1"/>
      </xdr:nvSpPr>
      <xdr:spPr>
        <a:xfrm>
          <a:off x="1842142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7F87AA59-E652-4502-8675-25E6916844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A6746AE8-8A00-4182-88DA-7A1CC8983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582B2D47-8390-40E0-ABC2-5DAC11348F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60DBC2D5-5E43-4E5D-8E65-F22F605AB8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19185C93-C7EA-423E-888B-E07888AC00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C16DB68C-16D2-44D6-B013-6588D9A2C6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4C8B645B-B734-4A6C-BAD4-7CD8EB5CB3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97F14ECB-B6D4-47EA-B358-E23B0160B9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43BCC90C-5016-4C7A-A85D-79055C8B9F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F42FE1C3-4CBB-47E3-8A1B-71FE10E585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1C92CF7C-0F1E-49A6-BE1C-95E6F28A2B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6" name="直線コネクタ 715">
          <a:extLst>
            <a:ext uri="{FF2B5EF4-FFF2-40B4-BE49-F238E27FC236}">
              <a16:creationId xmlns:a16="http://schemas.microsoft.com/office/drawing/2014/main" id="{849428C7-31E0-4F99-8BD7-A57E6310231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7" name="テキスト ボックス 716">
          <a:extLst>
            <a:ext uri="{FF2B5EF4-FFF2-40B4-BE49-F238E27FC236}">
              <a16:creationId xmlns:a16="http://schemas.microsoft.com/office/drawing/2014/main" id="{22C2581F-39E6-4D3F-9865-F028E2D2CE1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8" name="直線コネクタ 717">
          <a:extLst>
            <a:ext uri="{FF2B5EF4-FFF2-40B4-BE49-F238E27FC236}">
              <a16:creationId xmlns:a16="http://schemas.microsoft.com/office/drawing/2014/main" id="{0F9DC138-32D7-4286-84D7-9CC474701D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9" name="テキスト ボックス 718">
          <a:extLst>
            <a:ext uri="{FF2B5EF4-FFF2-40B4-BE49-F238E27FC236}">
              <a16:creationId xmlns:a16="http://schemas.microsoft.com/office/drawing/2014/main" id="{EF6B326C-FF1F-45C2-B9FB-65AE27117D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0" name="直線コネクタ 719">
          <a:extLst>
            <a:ext uri="{FF2B5EF4-FFF2-40B4-BE49-F238E27FC236}">
              <a16:creationId xmlns:a16="http://schemas.microsoft.com/office/drawing/2014/main" id="{CE21E04B-802F-4D9D-A338-BDCBB922B1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1" name="テキスト ボックス 720">
          <a:extLst>
            <a:ext uri="{FF2B5EF4-FFF2-40B4-BE49-F238E27FC236}">
              <a16:creationId xmlns:a16="http://schemas.microsoft.com/office/drawing/2014/main" id="{FA01BA66-C7F1-4C72-ABC9-49C682862E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2" name="直線コネクタ 721">
          <a:extLst>
            <a:ext uri="{FF2B5EF4-FFF2-40B4-BE49-F238E27FC236}">
              <a16:creationId xmlns:a16="http://schemas.microsoft.com/office/drawing/2014/main" id="{318082D2-8341-4AAC-8042-9AD2975E16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3" name="テキスト ボックス 722">
          <a:extLst>
            <a:ext uri="{FF2B5EF4-FFF2-40B4-BE49-F238E27FC236}">
              <a16:creationId xmlns:a16="http://schemas.microsoft.com/office/drawing/2014/main" id="{8433B398-4A38-4DBC-8637-FB8458F3A5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4" name="直線コネクタ 723">
          <a:extLst>
            <a:ext uri="{FF2B5EF4-FFF2-40B4-BE49-F238E27FC236}">
              <a16:creationId xmlns:a16="http://schemas.microsoft.com/office/drawing/2014/main" id="{0F7000FE-538E-43EE-95E8-169D2FA3008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5" name="テキスト ボックス 724">
          <a:extLst>
            <a:ext uri="{FF2B5EF4-FFF2-40B4-BE49-F238E27FC236}">
              <a16:creationId xmlns:a16="http://schemas.microsoft.com/office/drawing/2014/main" id="{5F6A39BC-2F7A-4A89-BA88-ADA924D211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6" name="直線コネクタ 725">
          <a:extLst>
            <a:ext uri="{FF2B5EF4-FFF2-40B4-BE49-F238E27FC236}">
              <a16:creationId xmlns:a16="http://schemas.microsoft.com/office/drawing/2014/main" id="{53777194-4B9A-46E5-97F2-A5801DB2A3B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7" name="テキスト ボックス 726">
          <a:extLst>
            <a:ext uri="{FF2B5EF4-FFF2-40B4-BE49-F238E27FC236}">
              <a16:creationId xmlns:a16="http://schemas.microsoft.com/office/drawing/2014/main" id="{5B9F4676-8C8E-499A-8CC0-37486447E24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a:extLst>
            <a:ext uri="{FF2B5EF4-FFF2-40B4-BE49-F238E27FC236}">
              <a16:creationId xmlns:a16="http://schemas.microsoft.com/office/drawing/2014/main" id="{AD96066B-5DA3-4C8A-9279-242EABC385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児童館】&#10;有形固定資産減価償却率グラフ枠">
          <a:extLst>
            <a:ext uri="{FF2B5EF4-FFF2-40B4-BE49-F238E27FC236}">
              <a16:creationId xmlns:a16="http://schemas.microsoft.com/office/drawing/2014/main" id="{2BD7365C-A677-40C5-B4AA-B8C06E6C65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30" name="直線コネクタ 729">
          <a:extLst>
            <a:ext uri="{FF2B5EF4-FFF2-40B4-BE49-F238E27FC236}">
              <a16:creationId xmlns:a16="http://schemas.microsoft.com/office/drawing/2014/main" id="{AA552516-4D19-43E9-A36A-0768C15027E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1" name="【児童館】&#10;有形固定資産減価償却率最小値テキスト">
          <a:extLst>
            <a:ext uri="{FF2B5EF4-FFF2-40B4-BE49-F238E27FC236}">
              <a16:creationId xmlns:a16="http://schemas.microsoft.com/office/drawing/2014/main" id="{DB9C2465-15D7-4907-8DAD-2A4ACA278B6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2" name="直線コネクタ 731">
          <a:extLst>
            <a:ext uri="{FF2B5EF4-FFF2-40B4-BE49-F238E27FC236}">
              <a16:creationId xmlns:a16="http://schemas.microsoft.com/office/drawing/2014/main" id="{EAB8B0F0-57C3-4A2A-AF0D-22239E4A31E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33" name="【児童館】&#10;有形固定資産減価償却率最大値テキスト">
          <a:extLst>
            <a:ext uri="{FF2B5EF4-FFF2-40B4-BE49-F238E27FC236}">
              <a16:creationId xmlns:a16="http://schemas.microsoft.com/office/drawing/2014/main" id="{3CD75BAD-0161-4E6C-8A6A-59B7BFBED787}"/>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34" name="直線コネクタ 733">
          <a:extLst>
            <a:ext uri="{FF2B5EF4-FFF2-40B4-BE49-F238E27FC236}">
              <a16:creationId xmlns:a16="http://schemas.microsoft.com/office/drawing/2014/main" id="{36294C34-472D-4663-BEE9-A8C875524A9C}"/>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35" name="【児童館】&#10;有形固定資産減価償却率平均値テキスト">
          <a:extLst>
            <a:ext uri="{FF2B5EF4-FFF2-40B4-BE49-F238E27FC236}">
              <a16:creationId xmlns:a16="http://schemas.microsoft.com/office/drawing/2014/main" id="{A64EDFA8-9BF9-4952-900A-480E4152CC6F}"/>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36" name="フローチャート: 判断 735">
          <a:extLst>
            <a:ext uri="{FF2B5EF4-FFF2-40B4-BE49-F238E27FC236}">
              <a16:creationId xmlns:a16="http://schemas.microsoft.com/office/drawing/2014/main" id="{D461E730-138C-4C85-AAD0-51720AD482EB}"/>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37" name="フローチャート: 判断 736">
          <a:extLst>
            <a:ext uri="{FF2B5EF4-FFF2-40B4-BE49-F238E27FC236}">
              <a16:creationId xmlns:a16="http://schemas.microsoft.com/office/drawing/2014/main" id="{08FDB01D-F9C1-48C5-B949-C0808914531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38" name="フローチャート: 判断 737">
          <a:extLst>
            <a:ext uri="{FF2B5EF4-FFF2-40B4-BE49-F238E27FC236}">
              <a16:creationId xmlns:a16="http://schemas.microsoft.com/office/drawing/2014/main" id="{D5906F9F-4D44-4C25-9C5B-A03B11058DFE}"/>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39" name="フローチャート: 判断 738">
          <a:extLst>
            <a:ext uri="{FF2B5EF4-FFF2-40B4-BE49-F238E27FC236}">
              <a16:creationId xmlns:a16="http://schemas.microsoft.com/office/drawing/2014/main" id="{6C6D7F7C-B654-4829-A576-4556D0641DC8}"/>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40" name="フローチャート: 判断 739">
          <a:extLst>
            <a:ext uri="{FF2B5EF4-FFF2-40B4-BE49-F238E27FC236}">
              <a16:creationId xmlns:a16="http://schemas.microsoft.com/office/drawing/2014/main" id="{0904B74E-B630-46D1-ADC3-5E1DCA2F95B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BA4FD77-39AF-44CA-889D-17E925C7F3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771D44A-A617-4B75-9BE3-43F3859318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841E293-26F8-474E-834F-49081DE34A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AE68EA6-9825-48B0-B593-149706AB68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DC9EF8A-1A50-4BB5-A163-97F39BD9B5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746" name="楕円 745">
          <a:extLst>
            <a:ext uri="{FF2B5EF4-FFF2-40B4-BE49-F238E27FC236}">
              <a16:creationId xmlns:a16="http://schemas.microsoft.com/office/drawing/2014/main" id="{4785CC41-CBDA-4111-8E1C-8AFBBC47166B}"/>
            </a:ext>
          </a:extLst>
        </xdr:cNvPr>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747" name="【児童館】&#10;有形固定資産減価償却率該当値テキスト">
          <a:extLst>
            <a:ext uri="{FF2B5EF4-FFF2-40B4-BE49-F238E27FC236}">
              <a16:creationId xmlns:a16="http://schemas.microsoft.com/office/drawing/2014/main" id="{204A00A6-FF7A-4083-ADB7-A800FD4030DE}"/>
            </a:ext>
          </a:extLst>
        </xdr:cNvPr>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748" name="楕円 747">
          <a:extLst>
            <a:ext uri="{FF2B5EF4-FFF2-40B4-BE49-F238E27FC236}">
              <a16:creationId xmlns:a16="http://schemas.microsoft.com/office/drawing/2014/main" id="{69F2FB8B-D973-45A2-9566-E59939248E72}"/>
            </a:ext>
          </a:extLst>
        </xdr:cNvPr>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96882</xdr:rowOff>
    </xdr:to>
    <xdr:cxnSp macro="">
      <xdr:nvCxnSpPr>
        <xdr:cNvPr id="749" name="直線コネクタ 748">
          <a:extLst>
            <a:ext uri="{FF2B5EF4-FFF2-40B4-BE49-F238E27FC236}">
              <a16:creationId xmlns:a16="http://schemas.microsoft.com/office/drawing/2014/main" id="{B7F860E6-1BD8-45E0-AE15-3D1F9FFE2936}"/>
            </a:ext>
          </a:extLst>
        </xdr:cNvPr>
        <xdr:cNvCxnSpPr/>
      </xdr:nvCxnSpPr>
      <xdr:spPr>
        <a:xfrm>
          <a:off x="15481300" y="1391901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750" name="楕円 749">
          <a:extLst>
            <a:ext uri="{FF2B5EF4-FFF2-40B4-BE49-F238E27FC236}">
              <a16:creationId xmlns:a16="http://schemas.microsoft.com/office/drawing/2014/main" id="{5054BC13-7EFC-4F8F-A28C-0821E560DD4B}"/>
            </a:ext>
          </a:extLst>
        </xdr:cNvPr>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31569</xdr:rowOff>
    </xdr:to>
    <xdr:cxnSp macro="">
      <xdr:nvCxnSpPr>
        <xdr:cNvPr id="751" name="直線コネクタ 750">
          <a:extLst>
            <a:ext uri="{FF2B5EF4-FFF2-40B4-BE49-F238E27FC236}">
              <a16:creationId xmlns:a16="http://schemas.microsoft.com/office/drawing/2014/main" id="{9C154D49-67CE-48F5-80FD-C0280E10F131}"/>
            </a:ext>
          </a:extLst>
        </xdr:cNvPr>
        <xdr:cNvCxnSpPr/>
      </xdr:nvCxnSpPr>
      <xdr:spPr>
        <a:xfrm>
          <a:off x="14592300" y="1385533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752" name="楕円 751">
          <a:extLst>
            <a:ext uri="{FF2B5EF4-FFF2-40B4-BE49-F238E27FC236}">
              <a16:creationId xmlns:a16="http://schemas.microsoft.com/office/drawing/2014/main" id="{9C18D04A-8D49-4D2F-86D1-1B746D02785D}"/>
            </a:ext>
          </a:extLst>
        </xdr:cNvPr>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139337</xdr:rowOff>
    </xdr:to>
    <xdr:cxnSp macro="">
      <xdr:nvCxnSpPr>
        <xdr:cNvPr id="753" name="直線コネクタ 752">
          <a:extLst>
            <a:ext uri="{FF2B5EF4-FFF2-40B4-BE49-F238E27FC236}">
              <a16:creationId xmlns:a16="http://schemas.microsoft.com/office/drawing/2014/main" id="{36981716-471A-4354-8997-DB178F4D5D7F}"/>
            </a:ext>
          </a:extLst>
        </xdr:cNvPr>
        <xdr:cNvCxnSpPr/>
      </xdr:nvCxnSpPr>
      <xdr:spPr>
        <a:xfrm>
          <a:off x="13703300" y="137851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754" name="楕円 753">
          <a:extLst>
            <a:ext uri="{FF2B5EF4-FFF2-40B4-BE49-F238E27FC236}">
              <a16:creationId xmlns:a16="http://schemas.microsoft.com/office/drawing/2014/main" id="{8805C64E-CE04-47FB-9001-780844B9E1A6}"/>
            </a:ext>
          </a:extLst>
        </xdr:cNvPr>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83</xdr:row>
      <xdr:rowOff>111579</xdr:rowOff>
    </xdr:to>
    <xdr:cxnSp macro="">
      <xdr:nvCxnSpPr>
        <xdr:cNvPr id="755" name="直線コネクタ 754">
          <a:extLst>
            <a:ext uri="{FF2B5EF4-FFF2-40B4-BE49-F238E27FC236}">
              <a16:creationId xmlns:a16="http://schemas.microsoft.com/office/drawing/2014/main" id="{DC3C715A-2795-4633-9E27-CCD322C3924E}"/>
            </a:ext>
          </a:extLst>
        </xdr:cNvPr>
        <xdr:cNvCxnSpPr/>
      </xdr:nvCxnSpPr>
      <xdr:spPr>
        <a:xfrm flipV="1">
          <a:off x="12814300" y="13785124"/>
          <a:ext cx="889000" cy="5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56" name="n_1aveValue【児童館】&#10;有形固定資産減価償却率">
          <a:extLst>
            <a:ext uri="{FF2B5EF4-FFF2-40B4-BE49-F238E27FC236}">
              <a16:creationId xmlns:a16="http://schemas.microsoft.com/office/drawing/2014/main" id="{098B3ADD-C1B7-4854-8B21-E319BE2032BB}"/>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57" name="n_2aveValue【児童館】&#10;有形固定資産減価償却率">
          <a:extLst>
            <a:ext uri="{FF2B5EF4-FFF2-40B4-BE49-F238E27FC236}">
              <a16:creationId xmlns:a16="http://schemas.microsoft.com/office/drawing/2014/main" id="{DC4E39A0-4947-45F5-96A3-DC748AC11454}"/>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58" name="n_3aveValue【児童館】&#10;有形固定資産減価償却率">
          <a:extLst>
            <a:ext uri="{FF2B5EF4-FFF2-40B4-BE49-F238E27FC236}">
              <a16:creationId xmlns:a16="http://schemas.microsoft.com/office/drawing/2014/main" id="{5DCE186D-B1D1-4C08-A92C-FEABB50324AA}"/>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59" name="n_4aveValue【児童館】&#10;有形固定資産減価償却率">
          <a:extLst>
            <a:ext uri="{FF2B5EF4-FFF2-40B4-BE49-F238E27FC236}">
              <a16:creationId xmlns:a16="http://schemas.microsoft.com/office/drawing/2014/main" id="{15DB0591-234F-4241-A09B-F0BE14FDF30E}"/>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760" name="n_1mainValue【児童館】&#10;有形固定資産減価償却率">
          <a:extLst>
            <a:ext uri="{FF2B5EF4-FFF2-40B4-BE49-F238E27FC236}">
              <a16:creationId xmlns:a16="http://schemas.microsoft.com/office/drawing/2014/main" id="{97622564-B515-4445-93EB-84647A589B35}"/>
            </a:ext>
          </a:extLst>
        </xdr:cNvPr>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761" name="n_2mainValue【児童館】&#10;有形固定資産減価償却率">
          <a:extLst>
            <a:ext uri="{FF2B5EF4-FFF2-40B4-BE49-F238E27FC236}">
              <a16:creationId xmlns:a16="http://schemas.microsoft.com/office/drawing/2014/main" id="{8773AEE0-37C7-4764-A4A1-EADDC8AD24D7}"/>
            </a:ext>
          </a:extLst>
        </xdr:cNvPr>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762" name="n_3mainValue【児童館】&#10;有形固定資産減価償却率">
          <a:extLst>
            <a:ext uri="{FF2B5EF4-FFF2-40B4-BE49-F238E27FC236}">
              <a16:creationId xmlns:a16="http://schemas.microsoft.com/office/drawing/2014/main" id="{EC27EDCB-039C-4624-98B5-12F5F1E8EEA6}"/>
            </a:ext>
          </a:extLst>
        </xdr:cNvPr>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763" name="n_4mainValue【児童館】&#10;有形固定資産減価償却率">
          <a:extLst>
            <a:ext uri="{FF2B5EF4-FFF2-40B4-BE49-F238E27FC236}">
              <a16:creationId xmlns:a16="http://schemas.microsoft.com/office/drawing/2014/main" id="{401D0ED0-4BA3-46F9-A1C3-56B1B0414F12}"/>
            </a:ext>
          </a:extLst>
        </xdr:cNvPr>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EBBF85DF-384E-4F57-BCE0-4583B5C370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5FBCE684-D7A7-40D5-A18B-91A53FF932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5A91AB3A-93B5-4575-AD1E-1CFF5DA544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595A5136-5CDA-4690-A6C0-583CD253E6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830F0E90-473A-4243-9C8F-8D836AFD1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AB7A36B4-B5E9-44BC-8E7B-F8F5B41D18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F3BAF0D7-DF9C-4DBD-97C3-F4669F3E12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1F9A39C2-C98D-4FC3-BC4E-71A1D13BC5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12AACEEF-4092-413F-B4E1-BD4D20156C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D3636322-8E1C-4E91-A0E4-9EF4A4C4A9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4" name="直線コネクタ 773">
          <a:extLst>
            <a:ext uri="{FF2B5EF4-FFF2-40B4-BE49-F238E27FC236}">
              <a16:creationId xmlns:a16="http://schemas.microsoft.com/office/drawing/2014/main" id="{82ABC27C-6421-4A0E-AC05-60864368436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5" name="テキスト ボックス 774">
          <a:extLst>
            <a:ext uri="{FF2B5EF4-FFF2-40B4-BE49-F238E27FC236}">
              <a16:creationId xmlns:a16="http://schemas.microsoft.com/office/drawing/2014/main" id="{011B298F-9606-4628-B32D-8F57BF1B4B2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6" name="直線コネクタ 775">
          <a:extLst>
            <a:ext uri="{FF2B5EF4-FFF2-40B4-BE49-F238E27FC236}">
              <a16:creationId xmlns:a16="http://schemas.microsoft.com/office/drawing/2014/main" id="{506E6E96-FC1B-4B5F-B208-F05A73D4733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7" name="テキスト ボックス 776">
          <a:extLst>
            <a:ext uri="{FF2B5EF4-FFF2-40B4-BE49-F238E27FC236}">
              <a16:creationId xmlns:a16="http://schemas.microsoft.com/office/drawing/2014/main" id="{8CB38563-9319-462A-892F-3BECFAB39D4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8" name="直線コネクタ 777">
          <a:extLst>
            <a:ext uri="{FF2B5EF4-FFF2-40B4-BE49-F238E27FC236}">
              <a16:creationId xmlns:a16="http://schemas.microsoft.com/office/drawing/2014/main" id="{7FDCA70E-F430-42C4-A2A7-0E8DBAE0F4A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9" name="テキスト ボックス 778">
          <a:extLst>
            <a:ext uri="{FF2B5EF4-FFF2-40B4-BE49-F238E27FC236}">
              <a16:creationId xmlns:a16="http://schemas.microsoft.com/office/drawing/2014/main" id="{7C6E37D6-E04D-4682-8469-3F0F805AEDD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0" name="直線コネクタ 779">
          <a:extLst>
            <a:ext uri="{FF2B5EF4-FFF2-40B4-BE49-F238E27FC236}">
              <a16:creationId xmlns:a16="http://schemas.microsoft.com/office/drawing/2014/main" id="{3C9C6E5D-9B4D-4558-A393-BB67AD6452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1" name="テキスト ボックス 780">
          <a:extLst>
            <a:ext uri="{FF2B5EF4-FFF2-40B4-BE49-F238E27FC236}">
              <a16:creationId xmlns:a16="http://schemas.microsoft.com/office/drawing/2014/main" id="{2F9246B3-5530-4362-AD3B-486F97D9C74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2" name="直線コネクタ 781">
          <a:extLst>
            <a:ext uri="{FF2B5EF4-FFF2-40B4-BE49-F238E27FC236}">
              <a16:creationId xmlns:a16="http://schemas.microsoft.com/office/drawing/2014/main" id="{4A9E2DF1-2A83-499F-B146-A435AF671E5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3" name="テキスト ボックス 782">
          <a:extLst>
            <a:ext uri="{FF2B5EF4-FFF2-40B4-BE49-F238E27FC236}">
              <a16:creationId xmlns:a16="http://schemas.microsoft.com/office/drawing/2014/main" id="{4B267CFF-548B-4CE9-A4C3-3977694B521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4" name="直線コネクタ 783">
          <a:extLst>
            <a:ext uri="{FF2B5EF4-FFF2-40B4-BE49-F238E27FC236}">
              <a16:creationId xmlns:a16="http://schemas.microsoft.com/office/drawing/2014/main" id="{0170CA46-92DB-4477-8403-FE76F3F9DFB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5" name="テキスト ボックス 784">
          <a:extLst>
            <a:ext uri="{FF2B5EF4-FFF2-40B4-BE49-F238E27FC236}">
              <a16:creationId xmlns:a16="http://schemas.microsoft.com/office/drawing/2014/main" id="{67A73009-E2FB-4751-B251-03240A37191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2116ECD1-9170-42B5-8482-90115E3C59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A6C09022-B3BE-4AA8-AFB5-EBE8C04551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8055A275-4BE0-46AC-83CC-DABE7A697C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89" name="直線コネクタ 788">
          <a:extLst>
            <a:ext uri="{FF2B5EF4-FFF2-40B4-BE49-F238E27FC236}">
              <a16:creationId xmlns:a16="http://schemas.microsoft.com/office/drawing/2014/main" id="{7E615F9E-2965-48DD-A476-6A2279F12B47}"/>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90" name="【児童館】&#10;一人当たり面積最小値テキスト">
          <a:extLst>
            <a:ext uri="{FF2B5EF4-FFF2-40B4-BE49-F238E27FC236}">
              <a16:creationId xmlns:a16="http://schemas.microsoft.com/office/drawing/2014/main" id="{1DC59ABC-9E9D-43DA-8A22-2B0A342BE3A9}"/>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91" name="直線コネクタ 790">
          <a:extLst>
            <a:ext uri="{FF2B5EF4-FFF2-40B4-BE49-F238E27FC236}">
              <a16:creationId xmlns:a16="http://schemas.microsoft.com/office/drawing/2014/main" id="{5780FB2A-E09C-4DB9-906B-118FD4DF9C3D}"/>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92" name="【児童館】&#10;一人当たり面積最大値テキスト">
          <a:extLst>
            <a:ext uri="{FF2B5EF4-FFF2-40B4-BE49-F238E27FC236}">
              <a16:creationId xmlns:a16="http://schemas.microsoft.com/office/drawing/2014/main" id="{4F423817-198E-4E2F-90ED-38989D2E2B2E}"/>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93" name="直線コネクタ 792">
          <a:extLst>
            <a:ext uri="{FF2B5EF4-FFF2-40B4-BE49-F238E27FC236}">
              <a16:creationId xmlns:a16="http://schemas.microsoft.com/office/drawing/2014/main" id="{B02F4AA6-BB82-482C-8977-A6590B3C74FA}"/>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94" name="【児童館】&#10;一人当たり面積平均値テキスト">
          <a:extLst>
            <a:ext uri="{FF2B5EF4-FFF2-40B4-BE49-F238E27FC236}">
              <a16:creationId xmlns:a16="http://schemas.microsoft.com/office/drawing/2014/main" id="{168B79A8-4629-4CBD-BD9D-F4A9C6467A8E}"/>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95" name="フローチャート: 判断 794">
          <a:extLst>
            <a:ext uri="{FF2B5EF4-FFF2-40B4-BE49-F238E27FC236}">
              <a16:creationId xmlns:a16="http://schemas.microsoft.com/office/drawing/2014/main" id="{7278C1C9-4D81-407A-890B-ADA3A90BAC3C}"/>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6" name="フローチャート: 判断 795">
          <a:extLst>
            <a:ext uri="{FF2B5EF4-FFF2-40B4-BE49-F238E27FC236}">
              <a16:creationId xmlns:a16="http://schemas.microsoft.com/office/drawing/2014/main" id="{0EB71FE3-4F6E-4305-AD28-62130827826C}"/>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97" name="フローチャート: 判断 796">
          <a:extLst>
            <a:ext uri="{FF2B5EF4-FFF2-40B4-BE49-F238E27FC236}">
              <a16:creationId xmlns:a16="http://schemas.microsoft.com/office/drawing/2014/main" id="{EA68D51B-5E20-4E76-A22D-A030ABB68A2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98" name="フローチャート: 判断 797">
          <a:extLst>
            <a:ext uri="{FF2B5EF4-FFF2-40B4-BE49-F238E27FC236}">
              <a16:creationId xmlns:a16="http://schemas.microsoft.com/office/drawing/2014/main" id="{631E5902-C980-47BE-99FA-CA4F15FD852A}"/>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99" name="フローチャート: 判断 798">
          <a:extLst>
            <a:ext uri="{FF2B5EF4-FFF2-40B4-BE49-F238E27FC236}">
              <a16:creationId xmlns:a16="http://schemas.microsoft.com/office/drawing/2014/main" id="{DF2EFFDB-66DA-40B8-8E5C-939C175A9F91}"/>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59037039-3879-4947-AD39-07B72A3BD2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3104EAB-62C8-4C69-A1A4-529E828973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930C43E-C457-4B5D-B37A-31B3E15288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A95CB43-DDD5-4E98-9CF8-07404E5E2F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813A9CC-5511-42DC-B7D4-48C8B6A665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805" name="楕円 804">
          <a:extLst>
            <a:ext uri="{FF2B5EF4-FFF2-40B4-BE49-F238E27FC236}">
              <a16:creationId xmlns:a16="http://schemas.microsoft.com/office/drawing/2014/main" id="{B86838EE-EBD9-4694-8BFC-9A309E2C0DAB}"/>
            </a:ext>
          </a:extLst>
        </xdr:cNvPr>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806" name="【児童館】&#10;一人当たり面積該当値テキスト">
          <a:extLst>
            <a:ext uri="{FF2B5EF4-FFF2-40B4-BE49-F238E27FC236}">
              <a16:creationId xmlns:a16="http://schemas.microsoft.com/office/drawing/2014/main" id="{9275899A-E3B5-4C5C-BD19-DBDD8E01874D}"/>
            </a:ext>
          </a:extLst>
        </xdr:cNvPr>
        <xdr:cNvSpPr txBox="1"/>
      </xdr:nvSpPr>
      <xdr:spPr>
        <a:xfrm>
          <a:off x="22199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807" name="楕円 806">
          <a:extLst>
            <a:ext uri="{FF2B5EF4-FFF2-40B4-BE49-F238E27FC236}">
              <a16:creationId xmlns:a16="http://schemas.microsoft.com/office/drawing/2014/main" id="{E21305A6-D39A-4E5A-BE32-F5FBDE717E3C}"/>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144236</xdr:rowOff>
    </xdr:from>
    <xdr:to>
      <xdr:col>116</xdr:col>
      <xdr:colOff>63500</xdr:colOff>
      <xdr:row>85</xdr:row>
      <xdr:rowOff>13607</xdr:rowOff>
    </xdr:to>
    <xdr:cxnSp macro="">
      <xdr:nvCxnSpPr>
        <xdr:cNvPr id="808" name="直線コネクタ 807">
          <a:extLst>
            <a:ext uri="{FF2B5EF4-FFF2-40B4-BE49-F238E27FC236}">
              <a16:creationId xmlns:a16="http://schemas.microsoft.com/office/drawing/2014/main" id="{BD77DA83-D0C8-4B15-AE73-48451F09C6F3}"/>
            </a:ext>
          </a:extLst>
        </xdr:cNvPr>
        <xdr:cNvCxnSpPr/>
      </xdr:nvCxnSpPr>
      <xdr:spPr>
        <a:xfrm flipV="1">
          <a:off x="21323300" y="1437458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09" name="楕円 808">
          <a:extLst>
            <a:ext uri="{FF2B5EF4-FFF2-40B4-BE49-F238E27FC236}">
              <a16:creationId xmlns:a16="http://schemas.microsoft.com/office/drawing/2014/main" id="{7CC657AA-10E9-4182-A3AE-786CAF0C8203}"/>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85</xdr:row>
      <xdr:rowOff>13607</xdr:rowOff>
    </xdr:to>
    <xdr:cxnSp macro="">
      <xdr:nvCxnSpPr>
        <xdr:cNvPr id="810" name="直線コネクタ 809">
          <a:extLst>
            <a:ext uri="{FF2B5EF4-FFF2-40B4-BE49-F238E27FC236}">
              <a16:creationId xmlns:a16="http://schemas.microsoft.com/office/drawing/2014/main" id="{803217E0-94E9-460A-81A4-3BDB28AF6CFE}"/>
            </a:ext>
          </a:extLst>
        </xdr:cNvPr>
        <xdr:cNvCxnSpPr/>
      </xdr:nvCxnSpPr>
      <xdr:spPr>
        <a:xfrm>
          <a:off x="20434300" y="1452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11" name="楕円 810">
          <a:extLst>
            <a:ext uri="{FF2B5EF4-FFF2-40B4-BE49-F238E27FC236}">
              <a16:creationId xmlns:a16="http://schemas.microsoft.com/office/drawing/2014/main" id="{B37E4FEE-5ED0-4FAB-9904-0E00BC695292}"/>
            </a:ext>
          </a:extLst>
        </xdr:cNvPr>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136071</xdr:rowOff>
    </xdr:to>
    <xdr:cxnSp macro="">
      <xdr:nvCxnSpPr>
        <xdr:cNvPr id="812" name="直線コネクタ 811">
          <a:extLst>
            <a:ext uri="{FF2B5EF4-FFF2-40B4-BE49-F238E27FC236}">
              <a16:creationId xmlns:a16="http://schemas.microsoft.com/office/drawing/2014/main" id="{822D0C01-57BF-4E73-91AF-3AF2852B3ACC}"/>
            </a:ext>
          </a:extLst>
        </xdr:cNvPr>
        <xdr:cNvCxnSpPr/>
      </xdr:nvCxnSpPr>
      <xdr:spPr>
        <a:xfrm flipV="1">
          <a:off x="19545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3" name="楕円 812">
          <a:extLst>
            <a:ext uri="{FF2B5EF4-FFF2-40B4-BE49-F238E27FC236}">
              <a16:creationId xmlns:a16="http://schemas.microsoft.com/office/drawing/2014/main" id="{41FAD4EC-60DB-4732-9A62-96FAB62ADD89}"/>
            </a:ext>
          </a:extLst>
        </xdr:cNvPr>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136071</xdr:rowOff>
    </xdr:from>
    <xdr:to>
      <xdr:col>102</xdr:col>
      <xdr:colOff>114300</xdr:colOff>
      <xdr:row>84</xdr:row>
      <xdr:rowOff>136071</xdr:rowOff>
    </xdr:to>
    <xdr:cxnSp macro="">
      <xdr:nvCxnSpPr>
        <xdr:cNvPr id="814" name="直線コネクタ 813">
          <a:extLst>
            <a:ext uri="{FF2B5EF4-FFF2-40B4-BE49-F238E27FC236}">
              <a16:creationId xmlns:a16="http://schemas.microsoft.com/office/drawing/2014/main" id="{08D437DF-54E4-4E95-91EE-01B63CD7EFD1}"/>
            </a:ext>
          </a:extLst>
        </xdr:cNvPr>
        <xdr:cNvCxnSpPr/>
      </xdr:nvCxnSpPr>
      <xdr:spPr>
        <a:xfrm>
          <a:off x="18656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5" name="n_1aveValue【児童館】&#10;一人当たり面積">
          <a:extLst>
            <a:ext uri="{FF2B5EF4-FFF2-40B4-BE49-F238E27FC236}">
              <a16:creationId xmlns:a16="http://schemas.microsoft.com/office/drawing/2014/main" id="{17B5C6BC-CFE4-4A40-89C1-C50CDE71AE84}"/>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16" name="n_2aveValue【児童館】&#10;一人当たり面積">
          <a:extLst>
            <a:ext uri="{FF2B5EF4-FFF2-40B4-BE49-F238E27FC236}">
              <a16:creationId xmlns:a16="http://schemas.microsoft.com/office/drawing/2014/main" id="{9824CB39-8AF3-4CFE-A774-BD9FCFB424DB}"/>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17" name="n_3aveValue【児童館】&#10;一人当たり面積">
          <a:extLst>
            <a:ext uri="{FF2B5EF4-FFF2-40B4-BE49-F238E27FC236}">
              <a16:creationId xmlns:a16="http://schemas.microsoft.com/office/drawing/2014/main" id="{4C103E18-78A8-4F1D-B56A-5EC437B3305B}"/>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18" name="n_4aveValue【児童館】&#10;一人当たり面積">
          <a:extLst>
            <a:ext uri="{FF2B5EF4-FFF2-40B4-BE49-F238E27FC236}">
              <a16:creationId xmlns:a16="http://schemas.microsoft.com/office/drawing/2014/main" id="{FCCDAE68-530E-4DB3-9DC9-9833398B8DA5}"/>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819" name="n_1mainValue【児童館】&#10;一人当たり面積">
          <a:extLst>
            <a:ext uri="{FF2B5EF4-FFF2-40B4-BE49-F238E27FC236}">
              <a16:creationId xmlns:a16="http://schemas.microsoft.com/office/drawing/2014/main" id="{10E356BF-A74C-4349-B746-187F9E19A127}"/>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0" name="n_2mainValue【児童館】&#10;一人当たり面積">
          <a:extLst>
            <a:ext uri="{FF2B5EF4-FFF2-40B4-BE49-F238E27FC236}">
              <a16:creationId xmlns:a16="http://schemas.microsoft.com/office/drawing/2014/main" id="{443A6F72-4A2C-45F9-A781-3D89302C526A}"/>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821" name="n_3mainValue【児童館】&#10;一人当たり面積">
          <a:extLst>
            <a:ext uri="{FF2B5EF4-FFF2-40B4-BE49-F238E27FC236}">
              <a16:creationId xmlns:a16="http://schemas.microsoft.com/office/drawing/2014/main" id="{9A094465-D42E-41F3-89BE-F0DAF4D15AE8}"/>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22" name="n_4mainValue【児童館】&#10;一人当たり面積">
          <a:extLst>
            <a:ext uri="{FF2B5EF4-FFF2-40B4-BE49-F238E27FC236}">
              <a16:creationId xmlns:a16="http://schemas.microsoft.com/office/drawing/2014/main" id="{6926C5CA-271F-48C0-84EF-E3CE614C286E}"/>
            </a:ext>
          </a:extLst>
        </xdr:cNvPr>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9FEB5E18-0632-4B3F-A7E6-33DF497A38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EE679EA-47F2-4143-8EFE-3C5E9226B0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CEA549CB-1236-4D2A-8E79-35774D5DE5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AA262E7E-48CB-409E-8766-6051C2B2D9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B568F8EC-5FED-4508-891D-88A50885A4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9EBDDD62-04DC-49F3-B979-74C8855A8B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ACA4228E-3537-418E-A50F-2D915995C9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FBE227F9-C877-4787-B252-918D46D0A0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DE7C7999-A8E7-4F7D-BA0A-BD154E3291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83202199-5071-4FC5-990B-181A70E15E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9F3FB856-3C20-48D5-848A-615262A973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D657AF8D-95BD-4F7E-8CF1-ED378A01E5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C6C60F12-35ED-4E05-A7AE-84CA56BC6E3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673076A1-0BC6-4B29-9D05-FA4B80A984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40B58E80-A69F-4821-A879-84C16A562A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C9B3B82A-458A-4BA5-A8FD-BEB8B69F98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32F96310-1359-4C5B-A00C-3613882B8C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9B6B84F8-CEC8-4255-8944-6012809025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E95C7CAE-7544-491F-89CC-38DDC16768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66DB098B-29CF-4611-963F-056D685CBE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A4920C38-F794-4563-8AF6-6920DC5A26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FBF94084-906B-4237-A3E1-8FEFD4B683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D6A94C63-1FA1-46B7-BBB9-D88C1132B7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2E179A8-3D88-431C-9E28-8AEC0AC0D4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0972142B-0855-4B7A-9869-2CB72E553C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48" name="直線コネクタ 847">
          <a:extLst>
            <a:ext uri="{FF2B5EF4-FFF2-40B4-BE49-F238E27FC236}">
              <a16:creationId xmlns:a16="http://schemas.microsoft.com/office/drawing/2014/main" id="{219BFBF3-4FA5-42D1-8DE0-C1250043E8B4}"/>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49" name="【公民館】&#10;有形固定資産減価償却率最小値テキスト">
          <a:extLst>
            <a:ext uri="{FF2B5EF4-FFF2-40B4-BE49-F238E27FC236}">
              <a16:creationId xmlns:a16="http://schemas.microsoft.com/office/drawing/2014/main" id="{FEA4E6A0-35F4-4979-9C98-001CD8A2F55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50" name="直線コネクタ 849">
          <a:extLst>
            <a:ext uri="{FF2B5EF4-FFF2-40B4-BE49-F238E27FC236}">
              <a16:creationId xmlns:a16="http://schemas.microsoft.com/office/drawing/2014/main" id="{BBF73415-1565-4DBE-97ED-C7DD83DF58C3}"/>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51" name="【公民館】&#10;有形固定資産減価償却率最大値テキスト">
          <a:extLst>
            <a:ext uri="{FF2B5EF4-FFF2-40B4-BE49-F238E27FC236}">
              <a16:creationId xmlns:a16="http://schemas.microsoft.com/office/drawing/2014/main" id="{EA8E91CE-8D18-4C96-8089-D996219084BA}"/>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52" name="直線コネクタ 851">
          <a:extLst>
            <a:ext uri="{FF2B5EF4-FFF2-40B4-BE49-F238E27FC236}">
              <a16:creationId xmlns:a16="http://schemas.microsoft.com/office/drawing/2014/main" id="{0129573D-D871-46CF-81F6-4ABC4FF5C1AC}"/>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853" name="【公民館】&#10;有形固定資産減価償却率平均値テキスト">
          <a:extLst>
            <a:ext uri="{FF2B5EF4-FFF2-40B4-BE49-F238E27FC236}">
              <a16:creationId xmlns:a16="http://schemas.microsoft.com/office/drawing/2014/main" id="{1117EA89-5E41-457C-83B2-70C35C148616}"/>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54" name="フローチャート: 判断 853">
          <a:extLst>
            <a:ext uri="{FF2B5EF4-FFF2-40B4-BE49-F238E27FC236}">
              <a16:creationId xmlns:a16="http://schemas.microsoft.com/office/drawing/2014/main" id="{C83C0BBF-C94C-4A2C-8D09-719DFC5EA839}"/>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55" name="フローチャート: 判断 854">
          <a:extLst>
            <a:ext uri="{FF2B5EF4-FFF2-40B4-BE49-F238E27FC236}">
              <a16:creationId xmlns:a16="http://schemas.microsoft.com/office/drawing/2014/main" id="{16B8D87D-9A9A-4C9E-BC95-703D75EA50AD}"/>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56" name="フローチャート: 判断 855">
          <a:extLst>
            <a:ext uri="{FF2B5EF4-FFF2-40B4-BE49-F238E27FC236}">
              <a16:creationId xmlns:a16="http://schemas.microsoft.com/office/drawing/2014/main" id="{6EC8F9B3-9576-4F90-9D0B-941A95DF4AD8}"/>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57" name="フローチャート: 判断 856">
          <a:extLst>
            <a:ext uri="{FF2B5EF4-FFF2-40B4-BE49-F238E27FC236}">
              <a16:creationId xmlns:a16="http://schemas.microsoft.com/office/drawing/2014/main" id="{3CBD227A-48FC-4DB7-A351-B8EA7E52AA0C}"/>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58" name="フローチャート: 判断 857">
          <a:extLst>
            <a:ext uri="{FF2B5EF4-FFF2-40B4-BE49-F238E27FC236}">
              <a16:creationId xmlns:a16="http://schemas.microsoft.com/office/drawing/2014/main" id="{AB05B710-740B-4F4D-8667-23F18F555721}"/>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D32809E-AE3D-4483-9D57-6880ACE164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321A84B-BDD3-4DB9-B58D-1516B96534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87D13B8-F668-4630-88AB-428B62418C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F9B7D72-0D99-43A3-91DF-9BB0C05E9F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92A9566-D66B-4EF7-B78F-2FBF2A30D5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64" name="楕円 863">
          <a:extLst>
            <a:ext uri="{FF2B5EF4-FFF2-40B4-BE49-F238E27FC236}">
              <a16:creationId xmlns:a16="http://schemas.microsoft.com/office/drawing/2014/main" id="{E7A90B22-192D-4D1F-8BED-49DB5D33B6CF}"/>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65" name="【公民館】&#10;有形固定資産減価償却率該当値テキスト">
          <a:extLst>
            <a:ext uri="{FF2B5EF4-FFF2-40B4-BE49-F238E27FC236}">
              <a16:creationId xmlns:a16="http://schemas.microsoft.com/office/drawing/2014/main" id="{6F38974E-1F46-4B34-9897-F1B182AC05BF}"/>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66" name="楕円 865">
          <a:extLst>
            <a:ext uri="{FF2B5EF4-FFF2-40B4-BE49-F238E27FC236}">
              <a16:creationId xmlns:a16="http://schemas.microsoft.com/office/drawing/2014/main" id="{1E702515-263F-4380-8E7C-384937C71F7A}"/>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69669</xdr:rowOff>
    </xdr:to>
    <xdr:cxnSp macro="">
      <xdr:nvCxnSpPr>
        <xdr:cNvPr id="867" name="直線コネクタ 866">
          <a:extLst>
            <a:ext uri="{FF2B5EF4-FFF2-40B4-BE49-F238E27FC236}">
              <a16:creationId xmlns:a16="http://schemas.microsoft.com/office/drawing/2014/main" id="{0A3F5B88-D856-4905-A2E9-72205A5714C9}"/>
            </a:ext>
          </a:extLst>
        </xdr:cNvPr>
        <xdr:cNvCxnSpPr/>
      </xdr:nvCxnSpPr>
      <xdr:spPr>
        <a:xfrm flipV="1">
          <a:off x="15481300" y="1821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68" name="楕円 867">
          <a:extLst>
            <a:ext uri="{FF2B5EF4-FFF2-40B4-BE49-F238E27FC236}">
              <a16:creationId xmlns:a16="http://schemas.microsoft.com/office/drawing/2014/main" id="{0C5C6002-D640-4AAF-BD03-5826840E658E}"/>
            </a:ext>
          </a:extLst>
        </xdr:cNvPr>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69669</xdr:rowOff>
    </xdr:to>
    <xdr:cxnSp macro="">
      <xdr:nvCxnSpPr>
        <xdr:cNvPr id="869" name="直線コネクタ 868">
          <a:extLst>
            <a:ext uri="{FF2B5EF4-FFF2-40B4-BE49-F238E27FC236}">
              <a16:creationId xmlns:a16="http://schemas.microsoft.com/office/drawing/2014/main" id="{1323A27A-0F2A-497D-9F6F-212046F03508}"/>
            </a:ext>
          </a:extLst>
        </xdr:cNvPr>
        <xdr:cNvCxnSpPr/>
      </xdr:nvCxnSpPr>
      <xdr:spPr>
        <a:xfrm>
          <a:off x="14592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870" name="楕円 869">
          <a:extLst>
            <a:ext uri="{FF2B5EF4-FFF2-40B4-BE49-F238E27FC236}">
              <a16:creationId xmlns:a16="http://schemas.microsoft.com/office/drawing/2014/main" id="{20F6707D-42A4-4043-B856-4B7AF0D3C45B}"/>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35379</xdr:rowOff>
    </xdr:to>
    <xdr:cxnSp macro="">
      <xdr:nvCxnSpPr>
        <xdr:cNvPr id="871" name="直線コネクタ 870">
          <a:extLst>
            <a:ext uri="{FF2B5EF4-FFF2-40B4-BE49-F238E27FC236}">
              <a16:creationId xmlns:a16="http://schemas.microsoft.com/office/drawing/2014/main" id="{FFB85F1C-1502-4687-AA58-97B644B14F68}"/>
            </a:ext>
          </a:extLst>
        </xdr:cNvPr>
        <xdr:cNvCxnSpPr/>
      </xdr:nvCxnSpPr>
      <xdr:spPr>
        <a:xfrm>
          <a:off x="13703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872" name="楕円 871">
          <a:extLst>
            <a:ext uri="{FF2B5EF4-FFF2-40B4-BE49-F238E27FC236}">
              <a16:creationId xmlns:a16="http://schemas.microsoft.com/office/drawing/2014/main" id="{3C981414-4ECE-4761-BF50-380B8E0A4C5C}"/>
            </a:ext>
          </a:extLst>
        </xdr:cNvPr>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1088</xdr:rowOff>
    </xdr:to>
    <xdr:cxnSp macro="">
      <xdr:nvCxnSpPr>
        <xdr:cNvPr id="873" name="直線コネクタ 872">
          <a:extLst>
            <a:ext uri="{FF2B5EF4-FFF2-40B4-BE49-F238E27FC236}">
              <a16:creationId xmlns:a16="http://schemas.microsoft.com/office/drawing/2014/main" id="{3EE9BFE1-54AB-4753-AB5E-C0BDA4A2337B}"/>
            </a:ext>
          </a:extLst>
        </xdr:cNvPr>
        <xdr:cNvCxnSpPr/>
      </xdr:nvCxnSpPr>
      <xdr:spPr>
        <a:xfrm>
          <a:off x="12814300" y="1814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874" name="n_1aveValue【公民館】&#10;有形固定資産減価償却率">
          <a:extLst>
            <a:ext uri="{FF2B5EF4-FFF2-40B4-BE49-F238E27FC236}">
              <a16:creationId xmlns:a16="http://schemas.microsoft.com/office/drawing/2014/main" id="{F3379D03-4DB6-449A-87E9-CC6819ED678E}"/>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75" name="n_2aveValue【公民館】&#10;有形固定資産減価償却率">
          <a:extLst>
            <a:ext uri="{FF2B5EF4-FFF2-40B4-BE49-F238E27FC236}">
              <a16:creationId xmlns:a16="http://schemas.microsoft.com/office/drawing/2014/main" id="{5A4BE04F-9BAA-4C6B-BEF6-EC09A9314DF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76" name="n_3aveValue【公民館】&#10;有形固定資産減価償却率">
          <a:extLst>
            <a:ext uri="{FF2B5EF4-FFF2-40B4-BE49-F238E27FC236}">
              <a16:creationId xmlns:a16="http://schemas.microsoft.com/office/drawing/2014/main" id="{D650BC3F-F693-473E-B82F-B139669393D8}"/>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77" name="n_4aveValue【公民館】&#10;有形固定資産減価償却率">
          <a:extLst>
            <a:ext uri="{FF2B5EF4-FFF2-40B4-BE49-F238E27FC236}">
              <a16:creationId xmlns:a16="http://schemas.microsoft.com/office/drawing/2014/main" id="{4A52F172-33BD-464A-B222-6ED6F3241E8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78" name="n_1mainValue【公民館】&#10;有形固定資産減価償却率">
          <a:extLst>
            <a:ext uri="{FF2B5EF4-FFF2-40B4-BE49-F238E27FC236}">
              <a16:creationId xmlns:a16="http://schemas.microsoft.com/office/drawing/2014/main" id="{241EE531-3A4F-45FD-8606-CEB3F2CA66DC}"/>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79" name="n_2mainValue【公民館】&#10;有形固定資産減価償却率">
          <a:extLst>
            <a:ext uri="{FF2B5EF4-FFF2-40B4-BE49-F238E27FC236}">
              <a16:creationId xmlns:a16="http://schemas.microsoft.com/office/drawing/2014/main" id="{C0166160-E48D-4CB1-8FCA-6CC090D3EE5F}"/>
            </a:ext>
          </a:extLst>
        </xdr:cNvPr>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880" name="n_3mainValue【公民館】&#10;有形固定資産減価償却率">
          <a:extLst>
            <a:ext uri="{FF2B5EF4-FFF2-40B4-BE49-F238E27FC236}">
              <a16:creationId xmlns:a16="http://schemas.microsoft.com/office/drawing/2014/main" id="{79A569AD-F066-4837-B95B-A463E13925AE}"/>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881" name="n_4mainValue【公民館】&#10;有形固定資産減価償却率">
          <a:extLst>
            <a:ext uri="{FF2B5EF4-FFF2-40B4-BE49-F238E27FC236}">
              <a16:creationId xmlns:a16="http://schemas.microsoft.com/office/drawing/2014/main" id="{A20AED21-C518-4DC4-B0B5-E3313D8A24E5}"/>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7ABF0A7B-505B-4EB8-B1A0-232FD42539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8BF479E7-E35C-43D9-9FF3-96E58DDDEA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FDD1F8B3-BCB7-416F-8086-877FDDEB0C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C20A9058-4409-4F9D-9041-5B0017B18F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BB0DFEF8-5B78-47DD-A131-F1E996866E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39ED4450-6056-436D-BF3D-5E5DE4A963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8A231F96-6EB1-4132-ABA6-6A5CDEE44E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CEF47056-9ECE-49B7-99E1-CD18C9E8F9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9C28EDB0-2703-4E22-8F6C-1868A01E59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F65E8BDE-6B39-4C18-B780-546D79F64C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234916B6-9191-4439-B5E4-EFE5DE5593E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2EA9552F-5500-400B-A82B-07F8D8E37D2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497A265F-DC86-4A3F-9FF4-E8E2CC0DE4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74E4043E-BE3A-43F9-8866-602BC0D092E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A717F6B9-CE0B-49FE-AF45-B7585992E0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98C54CAB-F26A-427A-ACD4-E478F4DAA08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EE53620C-7A69-48E0-ADC3-4417BCEE4CE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255D536A-7DD4-4052-AC2C-B8E13627894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F98331AC-209E-405B-8674-F76D2C59B3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D2B28AB5-4205-4BE6-BBDD-E8AC9C668E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7AB85094-0E10-4AFB-AA69-60569C66AC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03" name="直線コネクタ 902">
          <a:extLst>
            <a:ext uri="{FF2B5EF4-FFF2-40B4-BE49-F238E27FC236}">
              <a16:creationId xmlns:a16="http://schemas.microsoft.com/office/drawing/2014/main" id="{076A6B6E-ED28-42B6-A4C8-B48383AC94EA}"/>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04" name="【公民館】&#10;一人当たり面積最小値テキスト">
          <a:extLst>
            <a:ext uri="{FF2B5EF4-FFF2-40B4-BE49-F238E27FC236}">
              <a16:creationId xmlns:a16="http://schemas.microsoft.com/office/drawing/2014/main" id="{1A3771A7-5726-4662-8386-7584659A08B3}"/>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05" name="直線コネクタ 904">
          <a:extLst>
            <a:ext uri="{FF2B5EF4-FFF2-40B4-BE49-F238E27FC236}">
              <a16:creationId xmlns:a16="http://schemas.microsoft.com/office/drawing/2014/main" id="{BE62BF67-223E-4004-99FE-7F04C7567725}"/>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06" name="【公民館】&#10;一人当たり面積最大値テキスト">
          <a:extLst>
            <a:ext uri="{FF2B5EF4-FFF2-40B4-BE49-F238E27FC236}">
              <a16:creationId xmlns:a16="http://schemas.microsoft.com/office/drawing/2014/main" id="{5D3E1D25-BC64-4C87-9AB8-502ACD9E1A31}"/>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07" name="直線コネクタ 906">
          <a:extLst>
            <a:ext uri="{FF2B5EF4-FFF2-40B4-BE49-F238E27FC236}">
              <a16:creationId xmlns:a16="http://schemas.microsoft.com/office/drawing/2014/main" id="{99B551B5-0D55-4C77-AAC5-FCC4AE7ED782}"/>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08" name="【公民館】&#10;一人当たり面積平均値テキスト">
          <a:extLst>
            <a:ext uri="{FF2B5EF4-FFF2-40B4-BE49-F238E27FC236}">
              <a16:creationId xmlns:a16="http://schemas.microsoft.com/office/drawing/2014/main" id="{7AA98C85-B2EF-45C6-9904-C48E8F5D6B2C}"/>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09" name="フローチャート: 判断 908">
          <a:extLst>
            <a:ext uri="{FF2B5EF4-FFF2-40B4-BE49-F238E27FC236}">
              <a16:creationId xmlns:a16="http://schemas.microsoft.com/office/drawing/2014/main" id="{18756CB1-BD4F-4381-9C9D-1C181A634682}"/>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10" name="フローチャート: 判断 909">
          <a:extLst>
            <a:ext uri="{FF2B5EF4-FFF2-40B4-BE49-F238E27FC236}">
              <a16:creationId xmlns:a16="http://schemas.microsoft.com/office/drawing/2014/main" id="{11694582-BDE0-4585-AFC2-158F5F994D0A}"/>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11" name="フローチャート: 判断 910">
          <a:extLst>
            <a:ext uri="{FF2B5EF4-FFF2-40B4-BE49-F238E27FC236}">
              <a16:creationId xmlns:a16="http://schemas.microsoft.com/office/drawing/2014/main" id="{98609E4B-7013-40B0-86C3-951AAEAAD4E1}"/>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12" name="フローチャート: 判断 911">
          <a:extLst>
            <a:ext uri="{FF2B5EF4-FFF2-40B4-BE49-F238E27FC236}">
              <a16:creationId xmlns:a16="http://schemas.microsoft.com/office/drawing/2014/main" id="{5F0EE78D-37BD-4A24-A2B1-1CAC79E07785}"/>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13" name="フローチャート: 判断 912">
          <a:extLst>
            <a:ext uri="{FF2B5EF4-FFF2-40B4-BE49-F238E27FC236}">
              <a16:creationId xmlns:a16="http://schemas.microsoft.com/office/drawing/2014/main" id="{38704183-3991-4EAF-A347-B3784192462B}"/>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C190BAE-D5B6-41D1-8C3C-5DFAEC00F0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C55FB20-8D67-45AC-89CD-84FAA762FB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EC8DAA2C-55E8-4D6A-AF0A-0B40C9A730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EACF659-2384-491E-9F3D-DF9E145BFC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E0A0445-D838-49FC-8DF6-282DBB4190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19" name="楕円 918">
          <a:extLst>
            <a:ext uri="{FF2B5EF4-FFF2-40B4-BE49-F238E27FC236}">
              <a16:creationId xmlns:a16="http://schemas.microsoft.com/office/drawing/2014/main" id="{7E583AB4-BC0A-4FC4-B8D6-D9CED5A1F535}"/>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920" name="【公民館】&#10;一人当たり面積該当値テキスト">
          <a:extLst>
            <a:ext uri="{FF2B5EF4-FFF2-40B4-BE49-F238E27FC236}">
              <a16:creationId xmlns:a16="http://schemas.microsoft.com/office/drawing/2014/main" id="{E99191F6-1E10-4F6F-BBF5-BB027DE1118F}"/>
            </a:ext>
          </a:extLst>
        </xdr:cNvPr>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1" name="楕円 920">
          <a:extLst>
            <a:ext uri="{FF2B5EF4-FFF2-40B4-BE49-F238E27FC236}">
              <a16:creationId xmlns:a16="http://schemas.microsoft.com/office/drawing/2014/main" id="{5E195343-68DC-4A62-BFEF-B27AAC66568E}"/>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64770</xdr:rowOff>
    </xdr:to>
    <xdr:cxnSp macro="">
      <xdr:nvCxnSpPr>
        <xdr:cNvPr id="922" name="直線コネクタ 921">
          <a:extLst>
            <a:ext uri="{FF2B5EF4-FFF2-40B4-BE49-F238E27FC236}">
              <a16:creationId xmlns:a16="http://schemas.microsoft.com/office/drawing/2014/main" id="{2F31BCC0-0978-409C-9C35-45A4EDAB0CDC}"/>
            </a:ext>
          </a:extLst>
        </xdr:cNvPr>
        <xdr:cNvCxnSpPr/>
      </xdr:nvCxnSpPr>
      <xdr:spPr>
        <a:xfrm flipV="1">
          <a:off x="21323300" y="1805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923" name="楕円 922">
          <a:extLst>
            <a:ext uri="{FF2B5EF4-FFF2-40B4-BE49-F238E27FC236}">
              <a16:creationId xmlns:a16="http://schemas.microsoft.com/office/drawing/2014/main" id="{02A42525-8B57-4E9F-AA45-1019BC752F73}"/>
            </a:ext>
          </a:extLst>
        </xdr:cNvPr>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71628</xdr:rowOff>
    </xdr:to>
    <xdr:cxnSp macro="">
      <xdr:nvCxnSpPr>
        <xdr:cNvPr id="924" name="直線コネクタ 923">
          <a:extLst>
            <a:ext uri="{FF2B5EF4-FFF2-40B4-BE49-F238E27FC236}">
              <a16:creationId xmlns:a16="http://schemas.microsoft.com/office/drawing/2014/main" id="{7A8C42CC-4B3E-4056-848E-8B125727CD1E}"/>
            </a:ext>
          </a:extLst>
        </xdr:cNvPr>
        <xdr:cNvCxnSpPr/>
      </xdr:nvCxnSpPr>
      <xdr:spPr>
        <a:xfrm flipV="1">
          <a:off x="20434300" y="1806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925" name="楕円 924">
          <a:extLst>
            <a:ext uri="{FF2B5EF4-FFF2-40B4-BE49-F238E27FC236}">
              <a16:creationId xmlns:a16="http://schemas.microsoft.com/office/drawing/2014/main" id="{75C8DD60-32AE-4167-88E6-15250F0DFA8D}"/>
            </a:ext>
          </a:extLst>
        </xdr:cNvPr>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78487</xdr:rowOff>
    </xdr:to>
    <xdr:cxnSp macro="">
      <xdr:nvCxnSpPr>
        <xdr:cNvPr id="926" name="直線コネクタ 925">
          <a:extLst>
            <a:ext uri="{FF2B5EF4-FFF2-40B4-BE49-F238E27FC236}">
              <a16:creationId xmlns:a16="http://schemas.microsoft.com/office/drawing/2014/main" id="{58394720-0365-47E8-B646-B6D2A4489473}"/>
            </a:ext>
          </a:extLst>
        </xdr:cNvPr>
        <xdr:cNvCxnSpPr/>
      </xdr:nvCxnSpPr>
      <xdr:spPr>
        <a:xfrm flipV="1">
          <a:off x="19545300" y="180738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27" name="楕円 926">
          <a:extLst>
            <a:ext uri="{FF2B5EF4-FFF2-40B4-BE49-F238E27FC236}">
              <a16:creationId xmlns:a16="http://schemas.microsoft.com/office/drawing/2014/main" id="{F15B4638-D9ED-48DF-BE26-7406B4E080D5}"/>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87630</xdr:rowOff>
    </xdr:to>
    <xdr:cxnSp macro="">
      <xdr:nvCxnSpPr>
        <xdr:cNvPr id="928" name="直線コネクタ 927">
          <a:extLst>
            <a:ext uri="{FF2B5EF4-FFF2-40B4-BE49-F238E27FC236}">
              <a16:creationId xmlns:a16="http://schemas.microsoft.com/office/drawing/2014/main" id="{9CF46796-EF34-413C-8F2C-C7A9E77449C0}"/>
            </a:ext>
          </a:extLst>
        </xdr:cNvPr>
        <xdr:cNvCxnSpPr/>
      </xdr:nvCxnSpPr>
      <xdr:spPr>
        <a:xfrm flipV="1">
          <a:off x="18656300" y="1808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929" name="n_1aveValue【公民館】&#10;一人当たり面積">
          <a:extLst>
            <a:ext uri="{FF2B5EF4-FFF2-40B4-BE49-F238E27FC236}">
              <a16:creationId xmlns:a16="http://schemas.microsoft.com/office/drawing/2014/main" id="{8B35D7CA-ADEB-4493-BF20-798E4782C5CF}"/>
            </a:ext>
          </a:extLst>
        </xdr:cNvPr>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30" name="n_2aveValue【公民館】&#10;一人当たり面積">
          <a:extLst>
            <a:ext uri="{FF2B5EF4-FFF2-40B4-BE49-F238E27FC236}">
              <a16:creationId xmlns:a16="http://schemas.microsoft.com/office/drawing/2014/main" id="{5540FD3E-17ED-4B12-B001-713C5BEE8C02}"/>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31" name="n_3aveValue【公民館】&#10;一人当たり面積">
          <a:extLst>
            <a:ext uri="{FF2B5EF4-FFF2-40B4-BE49-F238E27FC236}">
              <a16:creationId xmlns:a16="http://schemas.microsoft.com/office/drawing/2014/main" id="{F4594473-C444-410F-A535-0CEC2FF9F4A1}"/>
            </a:ext>
          </a:extLst>
        </xdr:cNvPr>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32" name="n_4aveValue【公民館】&#10;一人当たり面積">
          <a:extLst>
            <a:ext uri="{FF2B5EF4-FFF2-40B4-BE49-F238E27FC236}">
              <a16:creationId xmlns:a16="http://schemas.microsoft.com/office/drawing/2014/main" id="{B334D161-498C-482F-922A-4F54FF88B811}"/>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3" name="n_1mainValue【公民館】&#10;一人当たり面積">
          <a:extLst>
            <a:ext uri="{FF2B5EF4-FFF2-40B4-BE49-F238E27FC236}">
              <a16:creationId xmlns:a16="http://schemas.microsoft.com/office/drawing/2014/main" id="{EDA1B9F2-10DE-419D-A746-4F54B0401C4A}"/>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934" name="n_2mainValue【公民館】&#10;一人当たり面積">
          <a:extLst>
            <a:ext uri="{FF2B5EF4-FFF2-40B4-BE49-F238E27FC236}">
              <a16:creationId xmlns:a16="http://schemas.microsoft.com/office/drawing/2014/main" id="{26880339-B7A0-4571-AD04-35DE1E1E1981}"/>
            </a:ext>
          </a:extLst>
        </xdr:cNvPr>
        <xdr:cNvSpPr txBox="1"/>
      </xdr:nvSpPr>
      <xdr:spPr>
        <a:xfrm>
          <a:off x="20199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935" name="n_3mainValue【公民館】&#10;一人当たり面積">
          <a:extLst>
            <a:ext uri="{FF2B5EF4-FFF2-40B4-BE49-F238E27FC236}">
              <a16:creationId xmlns:a16="http://schemas.microsoft.com/office/drawing/2014/main" id="{918E533D-7828-46BF-8B5C-BC282E3C47AF}"/>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36" name="n_4mainValue【公民館】&#10;一人当たり面積">
          <a:extLst>
            <a:ext uri="{FF2B5EF4-FFF2-40B4-BE49-F238E27FC236}">
              <a16:creationId xmlns:a16="http://schemas.microsoft.com/office/drawing/2014/main" id="{BAD692F0-DC4F-4244-B482-7CDD08511108}"/>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3D64AA1E-1CF0-456B-8B60-93C3EAA97F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7A45BA72-7D6A-4DE3-9DAC-475DA9D405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8040C9BC-C3BB-4987-A2D0-0B1D0DE4DC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40" b="0" i="0" u="none" strike="noStrike" kern="0" cap="none" spc="0" normalizeH="0" baseline="0" noProof="0">
              <a:ln>
                <a:noFill/>
              </a:ln>
              <a:solidFill>
                <a:prstClr val="black"/>
              </a:solidFill>
              <a:effectLst/>
              <a:uLnTx/>
              <a:uFillTx/>
              <a:latin typeface="+mn-lt"/>
              <a:ea typeface="+mn-ea"/>
              <a:cs typeface="+mn-cs"/>
            </a:rPr>
            <a:t> </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a:t>
          </a:r>
          <a:r>
            <a:rPr kumimoji="1" lang="ja-JP" altLang="ja-JP" sz="840" b="0" i="0" u="none" strike="noStrike" kern="0" cap="none" spc="0" normalizeH="0" baseline="0" noProof="0">
              <a:ln>
                <a:noFill/>
              </a:ln>
              <a:solidFill>
                <a:prstClr val="black"/>
              </a:solidFill>
              <a:effectLst/>
              <a:uLnTx/>
              <a:uFillTx/>
              <a:latin typeface="+mn-lt"/>
              <a:ea typeface="+mn-ea"/>
              <a:cs typeface="+mn-cs"/>
            </a:rPr>
            <a:t>類似団体平均と比較して特に比率が高い施設は「</a:t>
          </a:r>
          <a:r>
            <a:rPr kumimoji="1" lang="ja-JP" altLang="en-US" sz="840" b="0" i="0" u="none" strike="noStrike" kern="0" cap="none" spc="0" normalizeH="0" baseline="0" noProof="0">
              <a:ln>
                <a:noFill/>
              </a:ln>
              <a:solidFill>
                <a:prstClr val="black"/>
              </a:solidFill>
              <a:effectLst/>
              <a:uLnTx/>
              <a:uFillTx/>
              <a:latin typeface="+mn-lt"/>
              <a:ea typeface="+mn-ea"/>
              <a:cs typeface="+mn-cs"/>
            </a:rPr>
            <a:t>公営住宅</a:t>
          </a:r>
          <a:r>
            <a:rPr kumimoji="1" lang="ja-JP" altLang="ja-JP" sz="840" b="0" i="0" u="none" strike="noStrike" kern="0" cap="none" spc="0" normalizeH="0" baseline="0" noProof="0">
              <a:ln>
                <a:noFill/>
              </a:ln>
              <a:solidFill>
                <a:prstClr val="black"/>
              </a:solidFill>
              <a:effectLst/>
              <a:uLnTx/>
              <a:uFillTx/>
              <a:latin typeface="+mn-lt"/>
              <a:ea typeface="+mn-ea"/>
              <a:cs typeface="+mn-cs"/>
            </a:rPr>
            <a:t>」、比率が低い施設は「</a:t>
          </a:r>
          <a:r>
            <a:rPr kumimoji="1" lang="ja-JP" altLang="en-US" sz="840" b="0" i="0" u="none" strike="noStrike" kern="0" cap="none" spc="0" normalizeH="0" baseline="0" noProof="0">
              <a:ln>
                <a:noFill/>
              </a:ln>
              <a:solidFill>
                <a:prstClr val="black"/>
              </a:solidFill>
              <a:effectLst/>
              <a:uLnTx/>
              <a:uFillTx/>
              <a:latin typeface="+mn-lt"/>
              <a:ea typeface="+mn-ea"/>
              <a:cs typeface="+mn-cs"/>
            </a:rPr>
            <a:t>児童館</a:t>
          </a:r>
          <a:r>
            <a:rPr kumimoji="1" lang="ja-JP" altLang="ja-JP" sz="84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「学校施設」について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、有形固定資産減価償却率は類似団体とほぼ同水準で</a:t>
          </a:r>
          <a:r>
            <a:rPr kumimoji="1" lang="ja-JP" altLang="en-US" sz="840" b="0" i="0" u="none" strike="noStrike" kern="0" cap="none" spc="0" normalizeH="0" baseline="0" noProof="0">
              <a:ln>
                <a:noFill/>
              </a:ln>
              <a:solidFill>
                <a:prstClr val="black"/>
              </a:solidFill>
              <a:effectLst/>
              <a:uLnTx/>
              <a:uFillTx/>
              <a:latin typeface="+mn-lt"/>
              <a:ea typeface="+mn-ea"/>
              <a:cs typeface="+mn-cs"/>
            </a:rPr>
            <a:t>あるが近年推移は増加傾向にある。</a:t>
          </a:r>
          <a:r>
            <a:rPr kumimoji="1" lang="ja-JP" altLang="ja-JP" sz="840" b="0" i="0" u="none" strike="noStrike" kern="0" cap="none" spc="0" normalizeH="0" baseline="0" noProof="0">
              <a:ln>
                <a:noFill/>
              </a:ln>
              <a:solidFill>
                <a:prstClr val="black"/>
              </a:solidFill>
              <a:effectLst/>
              <a:uLnTx/>
              <a:uFillTx/>
              <a:latin typeface="+mn-lt"/>
              <a:ea typeface="+mn-ea"/>
              <a:cs typeface="+mn-cs"/>
            </a:rPr>
            <a:t>現在老朽化が著しい小学校の改築</a:t>
          </a:r>
          <a:r>
            <a:rPr kumimoji="1" lang="ja-JP" altLang="en-US" sz="840" b="0" i="0" u="none" strike="noStrike" kern="0" cap="none" spc="0" normalizeH="0" baseline="0" noProof="0">
              <a:ln>
                <a:noFill/>
              </a:ln>
              <a:solidFill>
                <a:prstClr val="black"/>
              </a:solidFill>
              <a:effectLst/>
              <a:uLnTx/>
              <a:uFillTx/>
              <a:latin typeface="+mn-lt"/>
              <a:ea typeface="+mn-ea"/>
              <a:cs typeface="+mn-cs"/>
            </a:rPr>
            <a:t>に加え本荘地域における小学校の統廃合に向けた</a:t>
          </a:r>
          <a:r>
            <a:rPr kumimoji="1" lang="ja-JP" altLang="ja-JP" sz="840" b="0" i="0" u="none" strike="noStrike" kern="0" cap="none" spc="0" normalizeH="0" baseline="0" noProof="0">
              <a:ln>
                <a:noFill/>
              </a:ln>
              <a:solidFill>
                <a:prstClr val="black"/>
              </a:solidFill>
              <a:effectLst/>
              <a:uLnTx/>
              <a:uFillTx/>
              <a:latin typeface="+mn-lt"/>
              <a:ea typeface="+mn-ea"/>
              <a:cs typeface="+mn-cs"/>
            </a:rPr>
            <a:t>建設工事を進めており、今後</a:t>
          </a:r>
          <a:r>
            <a:rPr kumimoji="1" lang="ja-JP" altLang="en-US" sz="840" b="0" i="0" u="none" strike="noStrike" kern="0" cap="none" spc="0" normalizeH="0" baseline="0" noProof="0">
              <a:ln>
                <a:noFill/>
              </a:ln>
              <a:solidFill>
                <a:prstClr val="black"/>
              </a:solidFill>
              <a:effectLst/>
              <a:uLnTx/>
              <a:uFillTx/>
              <a:latin typeface="+mn-lt"/>
              <a:ea typeface="+mn-ea"/>
              <a:cs typeface="+mn-cs"/>
            </a:rPr>
            <a:t>も</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有形固定資産減価償却率は改善する見込みである。</a:t>
          </a:r>
          <a:r>
            <a:rPr kumimoji="1" lang="ja-JP" altLang="en-US" sz="84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840" b="0" i="0" u="none" strike="noStrike" kern="0" cap="none" spc="0" normalizeH="0" baseline="0" noProof="0">
              <a:ln>
                <a:noFill/>
              </a:ln>
              <a:solidFill>
                <a:prstClr val="black"/>
              </a:solidFill>
              <a:effectLst/>
              <a:uLnTx/>
              <a:uFillTx/>
              <a:latin typeface="+mn-lt"/>
              <a:ea typeface="+mn-ea"/>
              <a:cs typeface="+mn-cs"/>
            </a:rPr>
            <a:t>由利本荘市公共施設等総合管理計画を踏まえながら適切な維持管理を行っていく。</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「公営住宅」については、施設の多くが更新時期を迎え老朽化が著しい施設が多いことから、策定済の各「長寿命化計画」</a:t>
          </a:r>
          <a:r>
            <a:rPr kumimoji="1" lang="ja-JP" altLang="en-US" sz="840" b="0" i="0" u="none" strike="noStrike" kern="0" cap="none" spc="0" normalizeH="0" baseline="0" noProof="0">
              <a:ln>
                <a:noFill/>
              </a:ln>
              <a:solidFill>
                <a:prstClr val="black"/>
              </a:solidFill>
              <a:effectLst/>
              <a:uLnTx/>
              <a:uFillTx/>
              <a:latin typeface="+mn-lt"/>
              <a:ea typeface="+mn-ea"/>
              <a:cs typeface="+mn-cs"/>
            </a:rPr>
            <a:t>に基づき人口動向を見据えた</a:t>
          </a:r>
          <a:r>
            <a:rPr kumimoji="1" lang="ja-JP" altLang="ja-JP" sz="840" b="0" i="0" u="none" strike="noStrike" kern="0" cap="none" spc="0" normalizeH="0" baseline="0" noProof="0">
              <a:ln>
                <a:noFill/>
              </a:ln>
              <a:solidFill>
                <a:prstClr val="black"/>
              </a:solidFill>
              <a:effectLst/>
              <a:uLnTx/>
              <a:uFillTx/>
              <a:latin typeface="+mn-lt"/>
              <a:ea typeface="+mn-ea"/>
              <a:cs typeface="+mn-cs"/>
            </a:rPr>
            <a:t>改修等を進めて</a:t>
          </a:r>
          <a:r>
            <a:rPr kumimoji="1" lang="ja-JP" altLang="en-US" sz="840" b="0" i="0" u="none" strike="noStrike" kern="0" cap="none" spc="0" normalizeH="0" baseline="0" noProof="0">
              <a:ln>
                <a:noFill/>
              </a:ln>
              <a:solidFill>
                <a:prstClr val="black"/>
              </a:solidFill>
              <a:effectLst/>
              <a:uLnTx/>
              <a:uFillTx/>
              <a:latin typeface="+mn-lt"/>
              <a:ea typeface="+mn-ea"/>
              <a:cs typeface="+mn-cs"/>
            </a:rPr>
            <a:t>おり、</a:t>
          </a:r>
          <a:r>
            <a:rPr kumimoji="1" lang="ja-JP" altLang="ja-JP" sz="840" b="0" i="0" u="none" strike="noStrike" kern="0" cap="none" spc="0" normalizeH="0" baseline="0" noProof="0">
              <a:ln>
                <a:noFill/>
              </a:ln>
              <a:solidFill>
                <a:prstClr val="black"/>
              </a:solidFill>
              <a:effectLst/>
              <a:uLnTx/>
              <a:uFillTx/>
              <a:latin typeface="+mn-lt"/>
              <a:ea typeface="+mn-ea"/>
              <a:cs typeface="+mn-cs"/>
            </a:rPr>
            <a:t>有形固定資産減価償却率は</a:t>
          </a:r>
          <a:r>
            <a:rPr kumimoji="1" lang="ja-JP" altLang="en-US" sz="840" b="0" i="0" u="none" strike="noStrike" kern="0" cap="none" spc="0" normalizeH="0" baseline="0" noProof="0">
              <a:ln>
                <a:noFill/>
              </a:ln>
              <a:solidFill>
                <a:prstClr val="black"/>
              </a:solidFill>
              <a:effectLst/>
              <a:uLnTx/>
              <a:uFillTx/>
              <a:latin typeface="+mn-lt"/>
              <a:ea typeface="+mn-ea"/>
              <a:cs typeface="+mn-cs"/>
            </a:rPr>
            <a:t>類似団体の平均よりはやや高いものの、前年度と比較すると減少している。引き続き</a:t>
          </a:r>
          <a:r>
            <a:rPr kumimoji="1" lang="ja-JP" altLang="ja-JP" sz="840" b="0" i="0" u="none" strike="noStrike" kern="0" cap="none" spc="0" normalizeH="0" baseline="0" noProof="0">
              <a:ln>
                <a:noFill/>
              </a:ln>
              <a:solidFill>
                <a:prstClr val="black"/>
              </a:solidFill>
              <a:effectLst/>
              <a:uLnTx/>
              <a:uFillTx/>
              <a:latin typeface="+mn-lt"/>
              <a:ea typeface="+mn-ea"/>
              <a:cs typeface="+mn-cs"/>
            </a:rPr>
            <a:t>施設の廃止や解体、計画的な長寿命化を推進</a:t>
          </a:r>
          <a:r>
            <a:rPr kumimoji="1" lang="ja-JP" altLang="en-US" sz="840" b="0" i="0" u="none" strike="noStrike" kern="0" cap="none" spc="0" normalizeH="0" baseline="0" noProof="0">
              <a:ln>
                <a:noFill/>
              </a:ln>
              <a:solidFill>
                <a:prstClr val="black"/>
              </a:solidFill>
              <a:effectLst/>
              <a:uLnTx/>
              <a:uFillTx/>
              <a:latin typeface="+mn-lt"/>
              <a:ea typeface="+mn-ea"/>
              <a:cs typeface="+mn-cs"/>
            </a:rPr>
            <a:t>しながら、</a:t>
          </a:r>
          <a:r>
            <a:rPr kumimoji="1" lang="ja-JP" altLang="ja-JP" sz="840" b="0" i="0" u="none" strike="noStrike" kern="0" cap="none" spc="0" normalizeH="0" baseline="0" noProof="0">
              <a:ln>
                <a:noFill/>
              </a:ln>
              <a:solidFill>
                <a:prstClr val="black"/>
              </a:solidFill>
              <a:effectLst/>
              <a:uLnTx/>
              <a:uFillTx/>
              <a:latin typeface="+mn-lt"/>
              <a:ea typeface="+mn-ea"/>
              <a:cs typeface="+mn-cs"/>
            </a:rPr>
            <a:t>今後の施設整備及び改修内容について</a:t>
          </a:r>
          <a:r>
            <a:rPr kumimoji="1" lang="ja-JP" altLang="en-US" sz="840" b="0" i="0" u="none" strike="noStrike" kern="0" cap="none" spc="0" normalizeH="0" baseline="0" noProof="0">
              <a:ln>
                <a:noFill/>
              </a:ln>
              <a:solidFill>
                <a:prstClr val="black"/>
              </a:solidFill>
              <a:effectLst/>
              <a:uLnTx/>
              <a:uFillTx/>
              <a:latin typeface="+mn-lt"/>
              <a:ea typeface="+mn-ea"/>
              <a:cs typeface="+mn-cs"/>
            </a:rPr>
            <a:t>は、実情に合わせた見直しを行い</a:t>
          </a:r>
          <a:r>
            <a:rPr kumimoji="1" lang="ja-JP" altLang="ja-JP" sz="840" b="0" i="0" u="none" strike="noStrike" kern="0" cap="none" spc="0" normalizeH="0" baseline="0" noProof="0">
              <a:ln>
                <a:noFill/>
              </a:ln>
              <a:solidFill>
                <a:prstClr val="black"/>
              </a:solidFill>
              <a:effectLst/>
              <a:uLnTx/>
              <a:uFillTx/>
              <a:latin typeface="+mn-lt"/>
              <a:ea typeface="+mn-ea"/>
              <a:cs typeface="+mn-cs"/>
            </a:rPr>
            <a:t>検討を重ねていく。</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40" b="0" i="0" u="none" strike="noStrike" kern="0" cap="none" spc="0" normalizeH="0" baseline="0" noProof="0">
              <a:ln>
                <a:noFill/>
              </a:ln>
              <a:solidFill>
                <a:prstClr val="black"/>
              </a:solidFill>
              <a:effectLst/>
              <a:uLnTx/>
              <a:uFillTx/>
              <a:latin typeface="+mn-lt"/>
              <a:ea typeface="+mn-ea"/>
              <a:cs typeface="+mn-cs"/>
            </a:rPr>
            <a:t>「公民館」については、有形固定資産減価償却率が類似団体よりやや高い水準であ</a:t>
          </a:r>
          <a:r>
            <a:rPr kumimoji="1" lang="ja-JP" altLang="en-US" sz="840" b="0" i="0" u="none" strike="noStrike" kern="0" cap="none" spc="0" normalizeH="0" baseline="0" noProof="0">
              <a:ln>
                <a:noFill/>
              </a:ln>
              <a:solidFill>
                <a:prstClr val="black"/>
              </a:solidFill>
              <a:effectLst/>
              <a:uLnTx/>
              <a:uFillTx/>
              <a:latin typeface="+mn-lt"/>
              <a:ea typeface="+mn-ea"/>
              <a:cs typeface="+mn-cs"/>
            </a:rPr>
            <a:t>り、</a:t>
          </a:r>
          <a:r>
            <a:rPr kumimoji="1" lang="ja-JP" altLang="ja-JP" sz="840" b="0" i="0" u="none" strike="noStrike" kern="0" cap="none" spc="0" normalizeH="0" baseline="0" noProof="0">
              <a:ln>
                <a:noFill/>
              </a:ln>
              <a:solidFill>
                <a:prstClr val="black"/>
              </a:solidFill>
              <a:effectLst/>
              <a:uLnTx/>
              <a:uFillTx/>
              <a:latin typeface="+mn-lt"/>
              <a:ea typeface="+mn-ea"/>
              <a:cs typeface="+mn-cs"/>
            </a:rPr>
            <a:t>老朽化が著しい</a:t>
          </a:r>
          <a:r>
            <a:rPr kumimoji="1" lang="ja-JP" altLang="en-US" sz="840" b="0" i="0" u="none" strike="noStrike" kern="0" cap="none" spc="0" normalizeH="0" baseline="0" noProof="0">
              <a:ln>
                <a:noFill/>
              </a:ln>
              <a:solidFill>
                <a:prstClr val="black"/>
              </a:solidFill>
              <a:effectLst/>
              <a:uLnTx/>
              <a:uFillTx/>
              <a:latin typeface="+mn-lt"/>
              <a:ea typeface="+mn-ea"/>
              <a:cs typeface="+mn-cs"/>
            </a:rPr>
            <a:t>施設も多いことから、</a:t>
          </a:r>
          <a:r>
            <a:rPr kumimoji="1" lang="ja-JP" altLang="ja-JP" sz="840" b="0" i="0" u="none" strike="noStrike" kern="0" cap="none" spc="0" normalizeH="0" baseline="0" noProof="0">
              <a:ln>
                <a:noFill/>
              </a:ln>
              <a:solidFill>
                <a:prstClr val="black"/>
              </a:solidFill>
              <a:effectLst/>
              <a:uLnTx/>
              <a:uFillTx/>
              <a:latin typeface="+mn-lt"/>
              <a:ea typeface="+mn-ea"/>
              <a:cs typeface="+mn-cs"/>
            </a:rPr>
            <a:t>由利本荘市公共施設等総合管理計画に</a:t>
          </a:r>
          <a:r>
            <a:rPr kumimoji="1" lang="ja-JP" altLang="en-US" sz="840" b="0" i="0" u="none" strike="noStrike" kern="0" cap="none" spc="0" normalizeH="0" baseline="0" noProof="0">
              <a:ln>
                <a:noFill/>
              </a:ln>
              <a:solidFill>
                <a:prstClr val="black"/>
              </a:solidFill>
              <a:effectLst/>
              <a:uLnTx/>
              <a:uFillTx/>
              <a:latin typeface="+mn-lt"/>
              <a:ea typeface="+mn-ea"/>
              <a:cs typeface="+mn-cs"/>
            </a:rPr>
            <a:t>基づき</a:t>
          </a:r>
          <a:r>
            <a:rPr kumimoji="1" lang="ja-JP" altLang="ja-JP" sz="840" b="0" i="0" u="none" strike="noStrike" kern="0" cap="none" spc="0" normalizeH="0" baseline="0" noProof="0">
              <a:ln>
                <a:noFill/>
              </a:ln>
              <a:solidFill>
                <a:prstClr val="black"/>
              </a:solidFill>
              <a:effectLst/>
              <a:uLnTx/>
              <a:uFillTx/>
              <a:latin typeface="+mn-lt"/>
              <a:ea typeface="+mn-ea"/>
              <a:cs typeface="+mn-cs"/>
            </a:rPr>
            <a:t>近隣施設や類似施設との集約や廃止を</a:t>
          </a:r>
          <a:r>
            <a:rPr kumimoji="1" lang="ja-JP" altLang="en-US" sz="840" b="0" i="0" u="none" strike="noStrike" kern="0" cap="none" spc="0" normalizeH="0" baseline="0" noProof="0">
              <a:ln>
                <a:noFill/>
              </a:ln>
              <a:solidFill>
                <a:prstClr val="black"/>
              </a:solidFill>
              <a:effectLst/>
              <a:uLnTx/>
              <a:uFillTx/>
              <a:latin typeface="+mn-lt"/>
              <a:ea typeface="+mn-ea"/>
              <a:cs typeface="+mn-cs"/>
            </a:rPr>
            <a:t>進める</a:t>
          </a:r>
          <a:r>
            <a:rPr kumimoji="1" lang="ja-JP" altLang="ja-JP" sz="840" b="0" i="0" u="none" strike="noStrike" kern="0" cap="none" spc="0" normalizeH="0" baseline="0" noProof="0">
              <a:ln>
                <a:noFill/>
              </a:ln>
              <a:solidFill>
                <a:prstClr val="black"/>
              </a:solidFill>
              <a:effectLst/>
              <a:uLnTx/>
              <a:uFillTx/>
              <a:latin typeface="+mn-lt"/>
              <a:ea typeface="+mn-ea"/>
              <a:cs typeface="+mn-cs"/>
            </a:rPr>
            <a:t>。</a:t>
          </a:r>
          <a:endParaRPr kumimoji="0" lang="ja-JP" altLang="ja-JP" sz="84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670EBE-585B-43BB-AD29-83CA28680F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C09805-BED8-47E7-B451-3B51C821E1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4AB888-C083-4260-8165-2A6794A5B2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4218A0-AAB0-41DF-9FCA-F81E4D2D38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29B486-ADA0-40A7-A655-ED69B29681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65719-BEE7-4665-AF27-1C083BA277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6B70F4-B03F-47C9-8F72-1A82AED69C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8C6EFD-997D-47CF-9FC0-3134632A66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8DD46E-C408-47A5-8979-28EA16D7BB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995668-7D82-4DC0-B2E1-F122328D5A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72,753
72,473
1,209.59
54,367,057
52,937,413
1,042,114
28,227,858
65,342,457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00F0E8-8F0E-49E7-8467-075BC0B28E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002100-D29A-45A0-A23A-5D45F56791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3C7956-8702-45CC-BB0D-352C869783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67B117-12C4-4667-9D79-D37F4AF145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8E68CA-47DB-4602-9DC4-D2FA0135F1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300F98-C356-495C-A795-F51374EADD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89D8B1-A9A3-43DA-ADBA-2F10437C8A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6D1F75-9A44-410A-A958-0B87AB2E64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C97356-3BD6-40A6-9BC7-1F47DB58D4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E917FB-4DE9-47E4-B2D0-8F25774E60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94D0BB-445D-4107-BB05-8A1E9D2F0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FBCADD-A8A5-4797-AB5D-82A72E9C53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E01714-1DFE-468C-94CC-8FCCA564BD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817B1A-DFB4-4EDA-B91D-1AB2E7574B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AFEE46-1B92-4B81-BE9F-9E9CB38949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0A5FE2-924F-4F9A-942F-4BF4A4E3B4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B32EFC-F73D-4268-82B8-4171EB9402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D53E4E-78CF-4083-BA84-2199705BB6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1250C0-DAC9-488A-AE6F-A7030AF865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E206D1-D6D4-4BD1-A731-2E27145F07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F2084C-0722-4C1E-9D74-87F87638A4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C228C0-0A58-433F-BD6D-F5126FD118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164EA9-B0CC-48B1-9714-52BC89C57C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C15292-8CCE-4DCF-B06B-A09688628B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2EAFF3-8EAC-412C-AF9B-FFA36F6D0E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03DACD-E466-422F-8BDB-1846826E98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219D05-05CE-459B-981F-02C3D0DF51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E39AB8-6C32-4DCC-BA5F-821FE31AD1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F40FD0-7920-4B0B-AA2C-1D2DB480D1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2F1100-DF55-47CF-9E72-07069060DE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0951F5-8989-47DB-885B-BEF06951F9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0AEF8A-9DF9-495C-A5A5-AA78C9A3DB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BFC1CA-E8A6-483E-A135-8C3C351B2F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DDB68F-A5F8-496A-938A-41EB32CF84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D98954-C6C5-4080-8FAB-024F20017A5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BDD3CC-74C3-4C70-8B14-50F74F481E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DB17FD-2186-450F-B9AD-0AD3D1DF83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FAFC2A-A15F-4082-8E5B-22F31F8DFD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755EA5-1FC5-419F-B31E-08C87D3C64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81719B-083D-4880-A472-69B3FEF58FD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47C35B-3814-4211-ACBE-8DF16BDFC5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14B530-2139-4D39-A4E7-1650169E95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3C9C46-8977-46B9-A475-04054C0BD7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9C647C-C370-4D2A-A252-6DE77AF5AD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DDE90C-F4B0-4C4C-B597-4B302310EC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EBC64B-3A1B-43FD-A6EC-196EA4CA27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2BAA1BA-AB9B-4952-B697-0F891C89FA02}"/>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285653F1-6695-4C18-B81E-A18A09AB4FF9}"/>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DC32A517-6DF3-4C6B-9731-31883DD8D52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CB8C1AAC-E658-4645-906B-EECD8683D1D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114F4D88-2062-4706-8AAB-8F9E7C951B7F}"/>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41AAFFE8-0198-4C76-ABAE-E3C6E0B5D7A1}"/>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58A33562-6D27-4E6D-9395-B30FF1D02346}"/>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344000D2-C33F-4114-B6AE-E1FC8A1FE382}"/>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4246A8D-5D16-45D3-A956-E19B45D0C772}"/>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AABC6E8-9D0F-4156-BAA2-5F9ED4BE3865}"/>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F3A0C83A-6064-4072-B1E4-6FB5DE80127D}"/>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2CC260-C45A-4CE6-ABE4-126435E9B2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3AA50B-1454-460B-AB12-68F0435E86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9FF759-C546-4D0B-947E-DF0F8B5ADD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DAA5CA-D8A3-43D6-9327-0BDF46B79D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86B990-2D2F-4BB0-958E-7A1A2283D1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a:extLst>
            <a:ext uri="{FF2B5EF4-FFF2-40B4-BE49-F238E27FC236}">
              <a16:creationId xmlns:a16="http://schemas.microsoft.com/office/drawing/2014/main" id="{A16C9BE1-5BE7-4C87-9046-38FEB3CB9AF0}"/>
            </a:ext>
          </a:extLst>
        </xdr:cNvPr>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5252550C-64A8-4B2A-A110-A5F557563A7D}"/>
            </a:ext>
          </a:extLst>
        </xdr:cNvPr>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7CDC40F5-D4B3-4CE0-9D9E-7204B0A18E5F}"/>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39</xdr:row>
      <xdr:rowOff>17417</xdr:rowOff>
    </xdr:to>
    <xdr:cxnSp macro="">
      <xdr:nvCxnSpPr>
        <xdr:cNvPr id="77" name="直線コネクタ 76">
          <a:extLst>
            <a:ext uri="{FF2B5EF4-FFF2-40B4-BE49-F238E27FC236}">
              <a16:creationId xmlns:a16="http://schemas.microsoft.com/office/drawing/2014/main" id="{5A03A146-BF47-4924-A17A-DC9FF25D8A7C}"/>
            </a:ext>
          </a:extLst>
        </xdr:cNvPr>
        <xdr:cNvCxnSpPr/>
      </xdr:nvCxnSpPr>
      <xdr:spPr>
        <a:xfrm>
          <a:off x="3797300" y="663538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A8AFF7D3-FEAF-4A9C-ABE6-CF13CBDB2452}"/>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EEC707F8-9878-47AE-BEF0-BCEBA38EFDA7}"/>
            </a:ext>
          </a:extLst>
        </xdr:cNvPr>
        <xdr:cNvCxnSpPr/>
      </xdr:nvCxnSpPr>
      <xdr:spPr>
        <a:xfrm>
          <a:off x="2908300" y="65782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a:extLst>
            <a:ext uri="{FF2B5EF4-FFF2-40B4-BE49-F238E27FC236}">
              <a16:creationId xmlns:a16="http://schemas.microsoft.com/office/drawing/2014/main" id="{06047B62-6726-431C-AB67-DA585F31D929}"/>
            </a:ext>
          </a:extLst>
        </xdr:cNvPr>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D8ADDF8A-E800-4F37-97CF-794BA000B780}"/>
            </a:ext>
          </a:extLst>
        </xdr:cNvPr>
        <xdr:cNvCxnSpPr/>
      </xdr:nvCxnSpPr>
      <xdr:spPr>
        <a:xfrm>
          <a:off x="2019300" y="65292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7BBEC455-4314-4F2C-AF50-F6D7B2CECDBA}"/>
            </a:ext>
          </a:extLst>
        </xdr:cNvPr>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372D0196-B60A-4A8A-9990-408DA6280DE4}"/>
            </a:ext>
          </a:extLst>
        </xdr:cNvPr>
        <xdr:cNvCxnSpPr/>
      </xdr:nvCxnSpPr>
      <xdr:spPr>
        <a:xfrm>
          <a:off x="1130300" y="64818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717D3F1E-D7F2-4A16-B2FB-737F8F63B739}"/>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8ABF71F8-862D-4307-96E2-540528AFD1B1}"/>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EA722DAA-DB3A-4E93-87B6-FA98A119BCAE}"/>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7FCE3DBA-B113-44A1-8C99-573E48C8ECAC}"/>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27806CF7-018C-4322-A8C7-05DB9BADEC67}"/>
            </a:ext>
          </a:extLst>
        </xdr:cNvPr>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9" name="n_2mainValue【図書館】&#10;有形固定資産減価償却率">
          <a:extLst>
            <a:ext uri="{FF2B5EF4-FFF2-40B4-BE49-F238E27FC236}">
              <a16:creationId xmlns:a16="http://schemas.microsoft.com/office/drawing/2014/main" id="{F39B27AE-5CBE-468C-8D56-4744B201305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66B9C0C3-D9D7-4EC5-9523-F5B610CC2A0F}"/>
            </a:ext>
          </a:extLst>
        </xdr:cNvPr>
        <xdr:cNvSpPr txBox="1"/>
      </xdr:nvSpPr>
      <xdr:spPr>
        <a:xfrm>
          <a:off x="1816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765A4595-36CB-4A00-A532-446183EF0B30}"/>
            </a:ext>
          </a:extLst>
        </xdr:cNvPr>
        <xdr:cNvSpPr txBox="1"/>
      </xdr:nvSpPr>
      <xdr:spPr>
        <a:xfrm>
          <a:off x="927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B30F6B-065A-45F7-86B1-C4A5605559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81DC772-510D-41FE-A6C0-420E1D8DDA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B2B57C-96C4-4512-A78A-85D74B7D20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4614DA2-5553-44A5-8094-F31D53F711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38661A-6EE9-4D0F-94D7-088B639901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7F0406-C7C2-462B-B547-989567247F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2E0E2C9-1F11-4297-BB8E-69FD769F56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4CF58D-01BC-4F3D-86FF-D391065716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65B77F1-6280-4910-858F-82D91DA61E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9521F5-8C3C-4E2A-9D65-094450C847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0AB8FC9-030C-4B55-8EFB-78F806AF953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130AF4A-296C-4D4C-B0AF-93868EBB335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977FECC-CFEC-475D-83CD-889DF70C45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29FFB70-BF69-4EF1-87FF-A372C2412C4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11D09CC-6133-4752-8846-0E1C6E84945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6F86310-3714-42C1-84E6-7EEEA4A2E07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0982F9D-5FD6-4F78-A9BD-2A09F0EC32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891B9BE-DEC0-4F3E-AC8D-21A4942C257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B5065DA-A9D3-460B-BD6A-EF4683E85D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FF578A6-DF0C-4DB0-B3C5-1D91FE2045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504D380-4D9B-48E7-86B7-5B80BBA66D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47688582-2ED7-486A-969F-765BE51EB7EB}"/>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87AF22E7-E409-4536-A164-313E7E083C38}"/>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9C99BF57-F2C5-45D1-A2AE-614C810997C5}"/>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EF497F43-4778-4BBF-9E0B-A727ACA15AD2}"/>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2F2723C-024C-4ECC-9188-22357C52F22B}"/>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C8698211-D18D-4454-89AA-7763CF2B53E1}"/>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DDC529DC-B658-40F3-9D82-898808BA88CD}"/>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DCDCD717-5200-4E3A-B488-A7AEA8971AE7}"/>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5C463409-079B-41E7-BA66-AE12C15FAE88}"/>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A76220BE-26D6-401C-87D9-1BEE564E47C7}"/>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6BC69CA6-76A0-47B0-8379-62EF4B226202}"/>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8E4673-1074-4AC7-A8FA-16DF57555A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0D1CC8-DAB2-4E06-AC63-BAD7296E5E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DC7BA6-3626-43F4-9349-8D5278002B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CD1AD9-C860-4D91-8043-5586D9365C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7C4013-7687-408F-9302-DA7FACA029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9" name="楕円 128">
          <a:extLst>
            <a:ext uri="{FF2B5EF4-FFF2-40B4-BE49-F238E27FC236}">
              <a16:creationId xmlns:a16="http://schemas.microsoft.com/office/drawing/2014/main" id="{4AE503C0-7772-48B3-99E0-42009B5C61C0}"/>
            </a:ext>
          </a:extLst>
        </xdr:cNvPr>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59199</xdr:rowOff>
    </xdr:from>
    <xdr:ext cx="469744" cy="259045"/>
    <xdr:sp macro="" textlink="">
      <xdr:nvSpPr>
        <xdr:cNvPr id="130" name="【図書館】&#10;一人当たり面積該当値テキスト">
          <a:extLst>
            <a:ext uri="{FF2B5EF4-FFF2-40B4-BE49-F238E27FC236}">
              <a16:creationId xmlns:a16="http://schemas.microsoft.com/office/drawing/2014/main" id="{9E1A8369-51E1-4597-BAFB-402CC91C47EC}"/>
            </a:ext>
          </a:extLst>
        </xdr:cNvPr>
        <xdr:cNvSpPr txBox="1"/>
      </xdr:nvSpPr>
      <xdr:spPr>
        <a:xfrm>
          <a:off x="10515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a:extLst>
            <a:ext uri="{FF2B5EF4-FFF2-40B4-BE49-F238E27FC236}">
              <a16:creationId xmlns:a16="http://schemas.microsoft.com/office/drawing/2014/main" id="{271AFD3D-2B0E-42DD-99BD-CE3203E4879F}"/>
            </a:ext>
          </a:extLst>
        </xdr:cNvPr>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32" name="直線コネクタ 131">
          <a:extLst>
            <a:ext uri="{FF2B5EF4-FFF2-40B4-BE49-F238E27FC236}">
              <a16:creationId xmlns:a16="http://schemas.microsoft.com/office/drawing/2014/main" id="{E2D06D70-EC2F-4B1D-9A9B-AB82D3CC036F}"/>
            </a:ext>
          </a:extLst>
        </xdr:cNvPr>
        <xdr:cNvCxnSpPr/>
      </xdr:nvCxnSpPr>
      <xdr:spPr>
        <a:xfrm>
          <a:off x="9639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148844</xdr:rowOff>
    </xdr:from>
    <xdr:to>
      <xdr:col>46</xdr:col>
      <xdr:colOff>38100</xdr:colOff>
      <xdr:row>41</xdr:row>
      <xdr:rowOff>78994</xdr:rowOff>
    </xdr:to>
    <xdr:sp macro="" textlink="">
      <xdr:nvSpPr>
        <xdr:cNvPr id="133" name="楕円 132">
          <a:extLst>
            <a:ext uri="{FF2B5EF4-FFF2-40B4-BE49-F238E27FC236}">
              <a16:creationId xmlns:a16="http://schemas.microsoft.com/office/drawing/2014/main" id="{A8752D41-44F8-443B-AACF-59C1D8D10031}"/>
            </a:ext>
          </a:extLst>
        </xdr:cNvPr>
        <xdr:cNvSpPr/>
      </xdr:nvSpPr>
      <xdr:spPr>
        <a:xfrm>
          <a:off x="869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28194</xdr:rowOff>
    </xdr:to>
    <xdr:cxnSp macro="">
      <xdr:nvCxnSpPr>
        <xdr:cNvPr id="134" name="直線コネクタ 133">
          <a:extLst>
            <a:ext uri="{FF2B5EF4-FFF2-40B4-BE49-F238E27FC236}">
              <a16:creationId xmlns:a16="http://schemas.microsoft.com/office/drawing/2014/main" id="{5D35AA6F-551B-4B1C-AD7B-50130C907FC6}"/>
            </a:ext>
          </a:extLst>
        </xdr:cNvPr>
        <xdr:cNvCxnSpPr/>
      </xdr:nvCxnSpPr>
      <xdr:spPr>
        <a:xfrm flipV="1">
          <a:off x="8750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148844</xdr:rowOff>
    </xdr:from>
    <xdr:to>
      <xdr:col>41</xdr:col>
      <xdr:colOff>101600</xdr:colOff>
      <xdr:row>41</xdr:row>
      <xdr:rowOff>78994</xdr:rowOff>
    </xdr:to>
    <xdr:sp macro="" textlink="">
      <xdr:nvSpPr>
        <xdr:cNvPr id="135" name="楕円 134">
          <a:extLst>
            <a:ext uri="{FF2B5EF4-FFF2-40B4-BE49-F238E27FC236}">
              <a16:creationId xmlns:a16="http://schemas.microsoft.com/office/drawing/2014/main" id="{DE3A46DA-C296-4855-B0C8-CED98014D03E}"/>
            </a:ext>
          </a:extLst>
        </xdr:cNvPr>
        <xdr:cNvSpPr/>
      </xdr:nvSpPr>
      <xdr:spPr>
        <a:xfrm>
          <a:off x="7810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28194</xdr:rowOff>
    </xdr:from>
    <xdr:to>
      <xdr:col>45</xdr:col>
      <xdr:colOff>177800</xdr:colOff>
      <xdr:row>41</xdr:row>
      <xdr:rowOff>28194</xdr:rowOff>
    </xdr:to>
    <xdr:cxnSp macro="">
      <xdr:nvCxnSpPr>
        <xdr:cNvPr id="136" name="直線コネクタ 135">
          <a:extLst>
            <a:ext uri="{FF2B5EF4-FFF2-40B4-BE49-F238E27FC236}">
              <a16:creationId xmlns:a16="http://schemas.microsoft.com/office/drawing/2014/main" id="{2C192F4D-1968-4D3F-8D60-FCF1EEDD8787}"/>
            </a:ext>
          </a:extLst>
        </xdr:cNvPr>
        <xdr:cNvCxnSpPr/>
      </xdr:nvCxnSpPr>
      <xdr:spPr>
        <a:xfrm>
          <a:off x="7861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71CEAA4F-C2A7-4092-AA7C-A499ED7FC50A}"/>
            </a:ext>
          </a:extLst>
        </xdr:cNvPr>
        <xdr:cNvSpPr/>
      </xdr:nvSpPr>
      <xdr:spPr>
        <a:xfrm>
          <a:off x="6921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28194</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2B6604C3-2053-4A4A-9CF8-3AAA69CFD685}"/>
            </a:ext>
          </a:extLst>
        </xdr:cNvPr>
        <xdr:cNvCxnSpPr/>
      </xdr:nvCxnSpPr>
      <xdr:spPr>
        <a:xfrm flipV="1">
          <a:off x="6972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331CB079-EA52-4BC8-A135-8833626A435C}"/>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2DE3334E-BEDD-4D42-A2DF-656DAC351BA4}"/>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C527AEFC-F316-43C4-850A-4E3497D32F7E}"/>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3EB58C44-55FE-41F4-A028-195F37110D48}"/>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a:extLst>
            <a:ext uri="{FF2B5EF4-FFF2-40B4-BE49-F238E27FC236}">
              <a16:creationId xmlns:a16="http://schemas.microsoft.com/office/drawing/2014/main" id="{7ADE15D7-7D18-4A61-BC12-1A66A1BE72FC}"/>
            </a:ext>
          </a:extLst>
        </xdr:cNvPr>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70121</xdr:rowOff>
    </xdr:from>
    <xdr:ext cx="469744" cy="259045"/>
    <xdr:sp macro="" textlink="">
      <xdr:nvSpPr>
        <xdr:cNvPr id="144" name="n_2mainValue【図書館】&#10;一人当たり面積">
          <a:extLst>
            <a:ext uri="{FF2B5EF4-FFF2-40B4-BE49-F238E27FC236}">
              <a16:creationId xmlns:a16="http://schemas.microsoft.com/office/drawing/2014/main" id="{66677F4B-464C-413C-80EA-1A0B78A864AE}"/>
            </a:ext>
          </a:extLst>
        </xdr:cNvPr>
        <xdr:cNvSpPr txBox="1"/>
      </xdr:nvSpPr>
      <xdr:spPr>
        <a:xfrm>
          <a:off x="8515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70121</xdr:rowOff>
    </xdr:from>
    <xdr:ext cx="469744" cy="259045"/>
    <xdr:sp macro="" textlink="">
      <xdr:nvSpPr>
        <xdr:cNvPr id="145" name="n_3mainValue【図書館】&#10;一人当たり面積">
          <a:extLst>
            <a:ext uri="{FF2B5EF4-FFF2-40B4-BE49-F238E27FC236}">
              <a16:creationId xmlns:a16="http://schemas.microsoft.com/office/drawing/2014/main" id="{E58436AF-2CAD-4BC4-852D-5D8504CDD6A9}"/>
            </a:ext>
          </a:extLst>
        </xdr:cNvPr>
        <xdr:cNvSpPr txBox="1"/>
      </xdr:nvSpPr>
      <xdr:spPr>
        <a:xfrm>
          <a:off x="7626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5B6B21EE-E542-4133-B953-499C3F5EE3D4}"/>
            </a:ext>
          </a:extLst>
        </xdr:cNvPr>
        <xdr:cNvSpPr txBox="1"/>
      </xdr:nvSpPr>
      <xdr:spPr>
        <a:xfrm>
          <a:off x="6737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8205246-3A0D-4673-949E-25186553AD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D84CE30-6363-4A78-8243-D067F4551A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110B252-8722-415A-979B-D1AEA4E484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0821F2F-65FC-42C8-9391-685AB27D42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FF6796D-AC8B-4BD5-8A01-E605E6BB76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F8D60B-26BA-4A52-A0E8-7772248727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14173B3-555A-43DE-9332-C0047FD296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E454388-8EFA-44F9-9B33-7968F42791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427C9D2-81C1-41A6-B2F9-7976E3D489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F4543DF-FFD4-4C86-94EF-2166E3F5AC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FFB667D-26C6-4D7F-961F-AF9FC7FCCE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D9326D0-941E-4D6F-93DB-DED15AC99E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76CDE49-AFEF-45E9-AA1F-CDA50C22FBF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ECDA53-C9D1-4AE9-B0D1-79AE79F6A9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040560E-E72C-42AF-92EA-0984A14C1E0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C74F714-F259-469B-94B0-0F690545BCB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85E1405-A7CC-4845-A6EF-FCABABE351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A801B7B-71B7-4527-A458-571329F70B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4FC7179-6976-4F4A-A75E-46CFB8981EA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0CDCB0F-45F3-40F9-ABC4-955C00569D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7B69435-2154-489F-9BEF-4CD0C01FB9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50CDBD1-2A7B-48D6-A809-D1554BB079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681889E-CC6C-4772-B599-41DDAC6F98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720E1C9-E3DF-44FF-8344-559DAFE82B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761F2A46-C3CE-4672-BCDA-C9BECF3427C9}"/>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97C252F-AE55-45EE-82DC-1D34DBBC7D9C}"/>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E09231F7-4C76-4137-992D-1C8F22FACF14}"/>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D2605FC-64A1-452D-88C4-6309CC4FFD3A}"/>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42680C59-4AE7-46C2-96E3-8B3E16ED40D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B35D2D9-B4E5-4B60-81A2-47C363AB622D}"/>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F08650F4-5A3E-41F7-91C3-515AA90EF31C}"/>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5377A06F-E28F-4A62-A565-AF8141D0467F}"/>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18B31A93-7BF2-4B8A-A724-B2F46861C47D}"/>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90C37604-22D1-4D81-8CF8-33820F3E54D1}"/>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87C26B7F-9615-49BD-B439-4512041B8807}"/>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44CAFB-1D50-4936-88EF-C6FFBF4C50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95CCCB8-EA08-4F7F-AF8D-157ED433FA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AAAF6E-6FB4-4285-BB2A-B55BA68F95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9C95D0-09F5-4141-9009-D15C6BE1FD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ED2F65-F0C4-40B4-82D3-6EFE451750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87" name="楕円 186">
          <a:extLst>
            <a:ext uri="{FF2B5EF4-FFF2-40B4-BE49-F238E27FC236}">
              <a16:creationId xmlns:a16="http://schemas.microsoft.com/office/drawing/2014/main" id="{853F1CCD-C40A-4BFC-A9B3-B9C933959B21}"/>
            </a:ext>
          </a:extLst>
        </xdr:cNvPr>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771F27D-080C-4706-B094-752701DE677B}"/>
            </a:ext>
          </a:extLst>
        </xdr:cNvPr>
        <xdr:cNvSpPr txBox="1"/>
      </xdr:nvSpPr>
      <xdr:spPr>
        <a:xfrm>
          <a:off x="46736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89" name="楕円 188">
          <a:extLst>
            <a:ext uri="{FF2B5EF4-FFF2-40B4-BE49-F238E27FC236}">
              <a16:creationId xmlns:a16="http://schemas.microsoft.com/office/drawing/2014/main" id="{5E95AC4D-6B30-453E-8061-1ADB5E33120E}"/>
            </a:ext>
          </a:extLst>
        </xdr:cNvPr>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154305</xdr:rowOff>
    </xdr:to>
    <xdr:cxnSp macro="">
      <xdr:nvCxnSpPr>
        <xdr:cNvPr id="190" name="直線コネクタ 189">
          <a:extLst>
            <a:ext uri="{FF2B5EF4-FFF2-40B4-BE49-F238E27FC236}">
              <a16:creationId xmlns:a16="http://schemas.microsoft.com/office/drawing/2014/main" id="{C548BC9A-CDCB-4835-9A80-9188A79FF8E2}"/>
            </a:ext>
          </a:extLst>
        </xdr:cNvPr>
        <xdr:cNvCxnSpPr/>
      </xdr:nvCxnSpPr>
      <xdr:spPr>
        <a:xfrm>
          <a:off x="3797300" y="9879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1DAB46E8-19BE-41B2-BBA4-F96F7C6C358A}"/>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61</xdr:row>
      <xdr:rowOff>45720</xdr:rowOff>
    </xdr:to>
    <xdr:cxnSp macro="">
      <xdr:nvCxnSpPr>
        <xdr:cNvPr id="192" name="直線コネクタ 191">
          <a:extLst>
            <a:ext uri="{FF2B5EF4-FFF2-40B4-BE49-F238E27FC236}">
              <a16:creationId xmlns:a16="http://schemas.microsoft.com/office/drawing/2014/main" id="{D2B8104B-980A-4AAF-A473-A93FD9454357}"/>
            </a:ext>
          </a:extLst>
        </xdr:cNvPr>
        <xdr:cNvCxnSpPr/>
      </xdr:nvCxnSpPr>
      <xdr:spPr>
        <a:xfrm flipV="1">
          <a:off x="2908300" y="987933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3" name="楕円 192">
          <a:extLst>
            <a:ext uri="{FF2B5EF4-FFF2-40B4-BE49-F238E27FC236}">
              <a16:creationId xmlns:a16="http://schemas.microsoft.com/office/drawing/2014/main" id="{49EEC460-E4B4-44C7-94A4-65A8C9C39CCE}"/>
            </a:ext>
          </a:extLst>
        </xdr:cNvPr>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645CD755-7CE3-41CF-AD51-9DA6491D3449}"/>
            </a:ext>
          </a:extLst>
        </xdr:cNvPr>
        <xdr:cNvCxnSpPr/>
      </xdr:nvCxnSpPr>
      <xdr:spPr>
        <a:xfrm>
          <a:off x="2019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a:extLst>
            <a:ext uri="{FF2B5EF4-FFF2-40B4-BE49-F238E27FC236}">
              <a16:creationId xmlns:a16="http://schemas.microsoft.com/office/drawing/2014/main" id="{875C26D7-0CEA-4915-9CCA-335B87C2C844}"/>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9525</xdr:rowOff>
    </xdr:to>
    <xdr:cxnSp macro="">
      <xdr:nvCxnSpPr>
        <xdr:cNvPr id="196" name="直線コネクタ 195">
          <a:extLst>
            <a:ext uri="{FF2B5EF4-FFF2-40B4-BE49-F238E27FC236}">
              <a16:creationId xmlns:a16="http://schemas.microsoft.com/office/drawing/2014/main" id="{7E2347EE-8BC2-4652-B62E-BAD5DF2B74A9}"/>
            </a:ext>
          </a:extLst>
        </xdr:cNvPr>
        <xdr:cNvCxnSpPr/>
      </xdr:nvCxnSpPr>
      <xdr:spPr>
        <a:xfrm>
          <a:off x="1130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8A68AA6E-D6A9-4C8C-AFB7-E25563EFCCB4}"/>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922F85A0-B63D-4358-B53D-F40087A1D7DF}"/>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D59608A7-A3E1-4BFD-8A74-3C659FE08E9A}"/>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E070AABF-59CD-40BE-817E-97C5B10C1196}"/>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201" name="n_1mainValue【体育館・プール】&#10;有形固定資産減価償却率">
          <a:extLst>
            <a:ext uri="{FF2B5EF4-FFF2-40B4-BE49-F238E27FC236}">
              <a16:creationId xmlns:a16="http://schemas.microsoft.com/office/drawing/2014/main" id="{718714E2-75A3-4685-ABB6-B34CD45F4BB7}"/>
            </a:ext>
          </a:extLst>
        </xdr:cNvPr>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AC540662-3A5E-4E35-8805-3ED0494EEAAC}"/>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F3D243F7-5476-4E04-94C6-B113EEA04595}"/>
            </a:ext>
          </a:extLst>
        </xdr:cNvPr>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10E982BD-1209-4D8E-803A-2E17B00F08BF}"/>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96FE408-C0B8-4E08-B6F4-46556AA27E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9545519-CE29-4229-9251-A4F7DC1B08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17B78E1-C28F-4A2D-8994-94B77A7FAA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2B8F745-1371-48E4-B4CE-2B82ADC44E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0D28463-4D08-4961-A950-F2012D75A7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E7FFB69-B734-4DD6-BBEA-4174C3CB97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085A399-B9CB-4FCD-829B-9A2E0E48D3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28DE9A3-D511-4FF6-A250-B44A8B0CBC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BA1550E-580F-4199-A71D-54AB63011B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4F550AA-A687-4FEE-9D37-2D76034389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B608CE8-600D-45D9-B59E-A20F61083F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39C88BF-36BE-4F10-BED3-F9B74C57C47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95D4C6F-287A-46C0-AF4A-397CC70105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2D86D9A-455F-40CA-809D-EF67CF4563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0EC6C9E-42D1-4B9C-8A58-35A3E92072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FAB725D-D2B0-4B40-8F6D-CC0704D3EE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418DFB3-3591-4444-84C4-F9BB49DA66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41A4908-6426-45C1-99E3-D370FE219D4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773BAFF-7F47-4AB3-BB28-8238A427B2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F7CABC6-9F75-4341-90F3-67BD98354F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18CE5B3-B1D0-440F-B033-C4C450A1AC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5E3C4DB-688A-4541-AF51-E7B01C8F2A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E0DE24A-C84C-4A7D-9B21-361C611202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C1BC7A17-6121-41D7-AA9C-62BB14AA4AE5}"/>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B27B4A95-B7B1-4B4F-8CF4-B3D1960C55E4}"/>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253A7E15-FA11-4EFE-B177-577D05CC578C}"/>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A190B9FD-2E3F-44AC-8B3B-BE3AE016B39C}"/>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A997E0F1-166A-49FE-B96E-B07C02ECC2AC}"/>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153688DF-7E7E-441B-909A-761416C00166}"/>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5DC0AB8F-E6D6-4C45-81CE-7F9C445FFB72}"/>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65CF1D5C-CAB6-4DA5-AE36-11B4F8343DF8}"/>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2233B0F7-6B46-4393-AFDF-AAD575580E3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325A9CEF-9AC7-466E-BA11-A5123A973CB1}"/>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674CC6D8-0535-450C-9A0F-03036CD1BFC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790B71D-23AD-4E26-AE95-3D2772AE2E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090BED-B382-4E8D-AC06-2AAFDA908F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CCC77D-F3E3-4F40-BAB0-B3B8E5DF9D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9ED709-236B-4CF2-BF92-55D9F35843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166CE3-0242-4553-AE43-DFEAD14AA5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161290</xdr:rowOff>
    </xdr:from>
    <xdr:to>
      <xdr:col>55</xdr:col>
      <xdr:colOff>50800</xdr:colOff>
      <xdr:row>59</xdr:row>
      <xdr:rowOff>91440</xdr:rowOff>
    </xdr:to>
    <xdr:sp macro="" textlink="">
      <xdr:nvSpPr>
        <xdr:cNvPr id="244" name="楕円 243">
          <a:extLst>
            <a:ext uri="{FF2B5EF4-FFF2-40B4-BE49-F238E27FC236}">
              <a16:creationId xmlns:a16="http://schemas.microsoft.com/office/drawing/2014/main" id="{D871FFFC-E8CE-4907-A001-BB3C78DB5074}"/>
            </a:ext>
          </a:extLst>
        </xdr:cNvPr>
        <xdr:cNvSpPr/>
      </xdr:nvSpPr>
      <xdr:spPr>
        <a:xfrm>
          <a:off x="10426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12717</xdr:rowOff>
    </xdr:from>
    <xdr:ext cx="469744" cy="259045"/>
    <xdr:sp macro="" textlink="">
      <xdr:nvSpPr>
        <xdr:cNvPr id="245" name="【体育館・プール】&#10;一人当たり面積該当値テキスト">
          <a:extLst>
            <a:ext uri="{FF2B5EF4-FFF2-40B4-BE49-F238E27FC236}">
              <a16:creationId xmlns:a16="http://schemas.microsoft.com/office/drawing/2014/main" id="{3E2DC74B-1EDE-4BD4-919A-2A3C276BBB3E}"/>
            </a:ext>
          </a:extLst>
        </xdr:cNvPr>
        <xdr:cNvSpPr txBox="1"/>
      </xdr:nvSpPr>
      <xdr:spPr>
        <a:xfrm>
          <a:off x="10515600"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154940</xdr:rowOff>
    </xdr:from>
    <xdr:to>
      <xdr:col>50</xdr:col>
      <xdr:colOff>165100</xdr:colOff>
      <xdr:row>59</xdr:row>
      <xdr:rowOff>85090</xdr:rowOff>
    </xdr:to>
    <xdr:sp macro="" textlink="">
      <xdr:nvSpPr>
        <xdr:cNvPr id="246" name="楕円 245">
          <a:extLst>
            <a:ext uri="{FF2B5EF4-FFF2-40B4-BE49-F238E27FC236}">
              <a16:creationId xmlns:a16="http://schemas.microsoft.com/office/drawing/2014/main" id="{0C9E0953-1245-41AE-8E57-FCCCF06BA3F2}"/>
            </a:ext>
          </a:extLst>
        </xdr:cNvPr>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40640</xdr:rowOff>
    </xdr:to>
    <xdr:cxnSp macro="">
      <xdr:nvCxnSpPr>
        <xdr:cNvPr id="247" name="直線コネクタ 246">
          <a:extLst>
            <a:ext uri="{FF2B5EF4-FFF2-40B4-BE49-F238E27FC236}">
              <a16:creationId xmlns:a16="http://schemas.microsoft.com/office/drawing/2014/main" id="{96445C38-54E6-4FF2-8941-8B895D17AE33}"/>
            </a:ext>
          </a:extLst>
        </xdr:cNvPr>
        <xdr:cNvCxnSpPr/>
      </xdr:nvCxnSpPr>
      <xdr:spPr>
        <a:xfrm>
          <a:off x="9639300" y="101498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111760</xdr:rowOff>
    </xdr:from>
    <xdr:to>
      <xdr:col>46</xdr:col>
      <xdr:colOff>38100</xdr:colOff>
      <xdr:row>61</xdr:row>
      <xdr:rowOff>41910</xdr:rowOff>
    </xdr:to>
    <xdr:sp macro="" textlink="">
      <xdr:nvSpPr>
        <xdr:cNvPr id="248" name="楕円 247">
          <a:extLst>
            <a:ext uri="{FF2B5EF4-FFF2-40B4-BE49-F238E27FC236}">
              <a16:creationId xmlns:a16="http://schemas.microsoft.com/office/drawing/2014/main" id="{0C860871-5D70-44D8-837B-BAD5E854F81C}"/>
            </a:ext>
          </a:extLst>
        </xdr:cNvPr>
        <xdr:cNvSpPr/>
      </xdr:nvSpPr>
      <xdr:spPr>
        <a:xfrm>
          <a:off x="8699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34290</xdr:rowOff>
    </xdr:from>
    <xdr:to>
      <xdr:col>50</xdr:col>
      <xdr:colOff>114300</xdr:colOff>
      <xdr:row>60</xdr:row>
      <xdr:rowOff>162560</xdr:rowOff>
    </xdr:to>
    <xdr:cxnSp macro="">
      <xdr:nvCxnSpPr>
        <xdr:cNvPr id="249" name="直線コネクタ 248">
          <a:extLst>
            <a:ext uri="{FF2B5EF4-FFF2-40B4-BE49-F238E27FC236}">
              <a16:creationId xmlns:a16="http://schemas.microsoft.com/office/drawing/2014/main" id="{65C87AED-066F-4732-83AA-8A85F502CCAF}"/>
            </a:ext>
          </a:extLst>
        </xdr:cNvPr>
        <xdr:cNvCxnSpPr/>
      </xdr:nvCxnSpPr>
      <xdr:spPr>
        <a:xfrm flipV="1">
          <a:off x="8750300" y="10149840"/>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130810</xdr:rowOff>
    </xdr:from>
    <xdr:to>
      <xdr:col>41</xdr:col>
      <xdr:colOff>101600</xdr:colOff>
      <xdr:row>61</xdr:row>
      <xdr:rowOff>60960</xdr:rowOff>
    </xdr:to>
    <xdr:sp macro="" textlink="">
      <xdr:nvSpPr>
        <xdr:cNvPr id="250" name="楕円 249">
          <a:extLst>
            <a:ext uri="{FF2B5EF4-FFF2-40B4-BE49-F238E27FC236}">
              <a16:creationId xmlns:a16="http://schemas.microsoft.com/office/drawing/2014/main" id="{06141AFE-4106-4C7D-937E-D8ECC6F9EC66}"/>
            </a:ext>
          </a:extLst>
        </xdr:cNvPr>
        <xdr:cNvSpPr/>
      </xdr:nvSpPr>
      <xdr:spPr>
        <a:xfrm>
          <a:off x="7810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162560</xdr:rowOff>
    </xdr:from>
    <xdr:to>
      <xdr:col>45</xdr:col>
      <xdr:colOff>177800</xdr:colOff>
      <xdr:row>61</xdr:row>
      <xdr:rowOff>10160</xdr:rowOff>
    </xdr:to>
    <xdr:cxnSp macro="">
      <xdr:nvCxnSpPr>
        <xdr:cNvPr id="251" name="直線コネクタ 250">
          <a:extLst>
            <a:ext uri="{FF2B5EF4-FFF2-40B4-BE49-F238E27FC236}">
              <a16:creationId xmlns:a16="http://schemas.microsoft.com/office/drawing/2014/main" id="{D611D7B4-BADD-40E1-9EAC-F8D6B48ABA06}"/>
            </a:ext>
          </a:extLst>
        </xdr:cNvPr>
        <xdr:cNvCxnSpPr/>
      </xdr:nvCxnSpPr>
      <xdr:spPr>
        <a:xfrm flipV="1">
          <a:off x="7861300" y="10449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139700</xdr:rowOff>
    </xdr:from>
    <xdr:to>
      <xdr:col>36</xdr:col>
      <xdr:colOff>165100</xdr:colOff>
      <xdr:row>61</xdr:row>
      <xdr:rowOff>69850</xdr:rowOff>
    </xdr:to>
    <xdr:sp macro="" textlink="">
      <xdr:nvSpPr>
        <xdr:cNvPr id="252" name="楕円 251">
          <a:extLst>
            <a:ext uri="{FF2B5EF4-FFF2-40B4-BE49-F238E27FC236}">
              <a16:creationId xmlns:a16="http://schemas.microsoft.com/office/drawing/2014/main" id="{AB0EB9C5-ADC8-4255-B9B4-F44233C344A3}"/>
            </a:ext>
          </a:extLst>
        </xdr:cNvPr>
        <xdr:cNvSpPr/>
      </xdr:nvSpPr>
      <xdr:spPr>
        <a:xfrm>
          <a:off x="692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10160</xdr:rowOff>
    </xdr:from>
    <xdr:to>
      <xdr:col>41</xdr:col>
      <xdr:colOff>50800</xdr:colOff>
      <xdr:row>61</xdr:row>
      <xdr:rowOff>19050</xdr:rowOff>
    </xdr:to>
    <xdr:cxnSp macro="">
      <xdr:nvCxnSpPr>
        <xdr:cNvPr id="253" name="直線コネクタ 252">
          <a:extLst>
            <a:ext uri="{FF2B5EF4-FFF2-40B4-BE49-F238E27FC236}">
              <a16:creationId xmlns:a16="http://schemas.microsoft.com/office/drawing/2014/main" id="{E218A41A-CFB9-4880-ABE2-80FFCDB6A17B}"/>
            </a:ext>
          </a:extLst>
        </xdr:cNvPr>
        <xdr:cNvCxnSpPr/>
      </xdr:nvCxnSpPr>
      <xdr:spPr>
        <a:xfrm flipV="1">
          <a:off x="6972300" y="104686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7601C959-00B9-4045-BBEA-53403E896A9F}"/>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FDF2FF10-033B-41A6-9016-988964B1956B}"/>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4228D284-8D3B-4267-AD9E-DFB5387ED4BD}"/>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2C26311A-F122-4C74-BB47-DD8CD82F6A8D}"/>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101617</xdr:rowOff>
    </xdr:from>
    <xdr:ext cx="469744" cy="259045"/>
    <xdr:sp macro="" textlink="">
      <xdr:nvSpPr>
        <xdr:cNvPr id="258" name="n_1mainValue【体育館・プール】&#10;一人当たり面積">
          <a:extLst>
            <a:ext uri="{FF2B5EF4-FFF2-40B4-BE49-F238E27FC236}">
              <a16:creationId xmlns:a16="http://schemas.microsoft.com/office/drawing/2014/main" id="{AF75514D-F6C2-4385-B09D-B21DB6BD443A}"/>
            </a:ext>
          </a:extLst>
        </xdr:cNvPr>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58437</xdr:rowOff>
    </xdr:from>
    <xdr:ext cx="469744" cy="259045"/>
    <xdr:sp macro="" textlink="">
      <xdr:nvSpPr>
        <xdr:cNvPr id="259" name="n_2mainValue【体育館・プール】&#10;一人当たり面積">
          <a:extLst>
            <a:ext uri="{FF2B5EF4-FFF2-40B4-BE49-F238E27FC236}">
              <a16:creationId xmlns:a16="http://schemas.microsoft.com/office/drawing/2014/main" id="{9EE34865-72DC-42F9-A430-8C4B7B2F1D0F}"/>
            </a:ext>
          </a:extLst>
        </xdr:cNvPr>
        <xdr:cNvSpPr txBox="1"/>
      </xdr:nvSpPr>
      <xdr:spPr>
        <a:xfrm>
          <a:off x="8515427" y="1017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77487</xdr:rowOff>
    </xdr:from>
    <xdr:ext cx="469744" cy="259045"/>
    <xdr:sp macro="" textlink="">
      <xdr:nvSpPr>
        <xdr:cNvPr id="260" name="n_3mainValue【体育館・プール】&#10;一人当たり面積">
          <a:extLst>
            <a:ext uri="{FF2B5EF4-FFF2-40B4-BE49-F238E27FC236}">
              <a16:creationId xmlns:a16="http://schemas.microsoft.com/office/drawing/2014/main" id="{3CB65F45-D4E1-48EC-B1D1-EB2D8FBA17ED}"/>
            </a:ext>
          </a:extLst>
        </xdr:cNvPr>
        <xdr:cNvSpPr txBox="1"/>
      </xdr:nvSpPr>
      <xdr:spPr>
        <a:xfrm>
          <a:off x="7626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86377</xdr:rowOff>
    </xdr:from>
    <xdr:ext cx="469744" cy="259045"/>
    <xdr:sp macro="" textlink="">
      <xdr:nvSpPr>
        <xdr:cNvPr id="261" name="n_4mainValue【体育館・プール】&#10;一人当たり面積">
          <a:extLst>
            <a:ext uri="{FF2B5EF4-FFF2-40B4-BE49-F238E27FC236}">
              <a16:creationId xmlns:a16="http://schemas.microsoft.com/office/drawing/2014/main" id="{7D17DCB9-2A02-4202-82AF-038F789AE013}"/>
            </a:ext>
          </a:extLst>
        </xdr:cNvPr>
        <xdr:cNvSpPr txBox="1"/>
      </xdr:nvSpPr>
      <xdr:spPr>
        <a:xfrm>
          <a:off x="6737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0647AF-AB0D-4C24-A9CA-8C9E1CA12F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804794D-4280-4050-A19C-40AC714DEF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1B2B746-04AE-4BBC-9DBA-64679824C7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B3D9053-5506-459E-8C65-F718A70C2E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2617D97-BB89-4158-A7FF-119EF2D0D9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05C8F6F-46FC-4A65-8DC3-F2C104FBDF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5C7A3A-596B-449D-B48F-83994A3FE3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9760347-0EA9-40C6-990D-215D812DEB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D10EBA9-4E24-4BEF-A528-D5D5BC0EE7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D82BF14-D3D7-4625-AFA2-E47E6F352B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DCFA537-4CC2-409A-868C-3F12B65A92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96CF339-595B-43DB-ADA1-D74A78F504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F0E35AB-6386-4AC9-8AEA-DF69E560614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3663EE1-97E1-41DC-8C42-CDDBBCE723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A43D938-42A2-4E8B-B96B-A209907D49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F0679A4-7DEC-4B46-87AC-B7851D541F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F015CAA-2276-4F2C-B738-FB7B2A03E7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986D7C8-9B0A-49C8-AD63-A7FE81C22A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F176FFE-A01F-4764-8D6E-80148B1FCA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0298DC3-E05E-491C-B20A-F034F93967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CC996AF-AAD0-47B9-BF2E-F0F7DC20C21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D024380-39E5-4A5B-BE71-76777A457A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2F14759-575A-46CE-B5B2-1D36E18CC0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727F7E1-D7BE-4E70-91AF-FC04576B2C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AB9F40C-E468-4BBA-AFFE-850B6CBCFBF9}"/>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F2B5A10-74B2-47C5-93BC-64A3612D7C4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46AB62-C791-49F8-A786-E14E03AA35A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CE40D49-4E69-4D91-B66A-5A848D633C57}"/>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48FFA550-0C80-4BA5-96EF-DBF3A1F082EB}"/>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97D0EAA-259B-4622-836A-6DFF24EF2754}"/>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FCB2278A-D42C-4DAA-9DC0-3BB2D5C9980C}"/>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F9F803BC-8925-4B35-AB84-229C9A3DB75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CB969DF0-6CF6-4552-80FA-2C0BEC27818E}"/>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5631346E-BB78-4742-99DE-FB64E05A51D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C6747FD7-CB82-488B-8FCE-2D58DC84276B}"/>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EF3E52-210B-4937-8DB5-3AD1693786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CD3A640-64ED-4F04-B333-FA374DC10E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8D894D-2FEF-4851-9CC6-7917E74E90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6032DF-763D-41DE-9575-C6D1108ABC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CBA166-AF78-4870-8977-F3862C44D8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a:extLst>
            <a:ext uri="{FF2B5EF4-FFF2-40B4-BE49-F238E27FC236}">
              <a16:creationId xmlns:a16="http://schemas.microsoft.com/office/drawing/2014/main" id="{542E0E7B-53BF-403B-ADAF-0BB763C20639}"/>
            </a:ext>
          </a:extLst>
        </xdr:cNvPr>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1A41801-B21F-427C-AC49-5518C8112E93}"/>
            </a:ext>
          </a:extLst>
        </xdr:cNvPr>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04" name="楕円 303">
          <a:extLst>
            <a:ext uri="{FF2B5EF4-FFF2-40B4-BE49-F238E27FC236}">
              <a16:creationId xmlns:a16="http://schemas.microsoft.com/office/drawing/2014/main" id="{2B1DA4A4-28ED-4998-B6E8-106F976DB81D}"/>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161925</xdr:rowOff>
    </xdr:to>
    <xdr:cxnSp macro="">
      <xdr:nvCxnSpPr>
        <xdr:cNvPr id="305" name="直線コネクタ 304">
          <a:extLst>
            <a:ext uri="{FF2B5EF4-FFF2-40B4-BE49-F238E27FC236}">
              <a16:creationId xmlns:a16="http://schemas.microsoft.com/office/drawing/2014/main" id="{29725967-1A32-4152-90E2-6BC07023805E}"/>
            </a:ext>
          </a:extLst>
        </xdr:cNvPr>
        <xdr:cNvCxnSpPr/>
      </xdr:nvCxnSpPr>
      <xdr:spPr>
        <a:xfrm flipV="1">
          <a:off x="3797300" y="1431226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6" name="楕円 305">
          <a:extLst>
            <a:ext uri="{FF2B5EF4-FFF2-40B4-BE49-F238E27FC236}">
              <a16:creationId xmlns:a16="http://schemas.microsoft.com/office/drawing/2014/main" id="{06EFA046-9434-4364-963B-AF9FE7CBE035}"/>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161925</xdr:rowOff>
    </xdr:to>
    <xdr:cxnSp macro="">
      <xdr:nvCxnSpPr>
        <xdr:cNvPr id="307" name="直線コネクタ 306">
          <a:extLst>
            <a:ext uri="{FF2B5EF4-FFF2-40B4-BE49-F238E27FC236}">
              <a16:creationId xmlns:a16="http://schemas.microsoft.com/office/drawing/2014/main" id="{ACC01C1A-AF82-4178-9086-4CE93EA37E51}"/>
            </a:ext>
          </a:extLst>
        </xdr:cNvPr>
        <xdr:cNvCxnSpPr/>
      </xdr:nvCxnSpPr>
      <xdr:spPr>
        <a:xfrm>
          <a:off x="2908300" y="1435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a:extLst>
            <a:ext uri="{FF2B5EF4-FFF2-40B4-BE49-F238E27FC236}">
              <a16:creationId xmlns:a16="http://schemas.microsoft.com/office/drawing/2014/main" id="{02D95D55-6B75-4E3D-BDE5-95D6F9EEE3F2}"/>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121920</xdr:rowOff>
    </xdr:to>
    <xdr:cxnSp macro="">
      <xdr:nvCxnSpPr>
        <xdr:cNvPr id="309" name="直線コネクタ 308">
          <a:extLst>
            <a:ext uri="{FF2B5EF4-FFF2-40B4-BE49-F238E27FC236}">
              <a16:creationId xmlns:a16="http://schemas.microsoft.com/office/drawing/2014/main" id="{4ACD1956-A19C-4A46-8C92-350057375BAE}"/>
            </a:ext>
          </a:extLst>
        </xdr:cNvPr>
        <xdr:cNvCxnSpPr/>
      </xdr:nvCxnSpPr>
      <xdr:spPr>
        <a:xfrm>
          <a:off x="2019300" y="1431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0" name="楕円 309">
          <a:extLst>
            <a:ext uri="{FF2B5EF4-FFF2-40B4-BE49-F238E27FC236}">
              <a16:creationId xmlns:a16="http://schemas.microsoft.com/office/drawing/2014/main" id="{9F55B690-5824-436A-B5C7-FEFD20191C73}"/>
            </a:ext>
          </a:extLst>
        </xdr:cNvPr>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83820</xdr:rowOff>
    </xdr:to>
    <xdr:cxnSp macro="">
      <xdr:nvCxnSpPr>
        <xdr:cNvPr id="311" name="直線コネクタ 310">
          <a:extLst>
            <a:ext uri="{FF2B5EF4-FFF2-40B4-BE49-F238E27FC236}">
              <a16:creationId xmlns:a16="http://schemas.microsoft.com/office/drawing/2014/main" id="{9D3C341A-CE98-4912-BD80-8FF234F79364}"/>
            </a:ext>
          </a:extLst>
        </xdr:cNvPr>
        <xdr:cNvCxnSpPr/>
      </xdr:nvCxnSpPr>
      <xdr:spPr>
        <a:xfrm>
          <a:off x="1130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8D07F63F-C96A-4918-8993-50CCAD1AEB8D}"/>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E29A76FC-D35E-4EBD-A755-087BC2FC7B5B}"/>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C9AE18EE-3561-480E-8391-1AC09E6616EC}"/>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EBB45C9D-030B-44AE-A85D-7F093FCAB129}"/>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16" name="n_1mainValue【福祉施設】&#10;有形固定資産減価償却率">
          <a:extLst>
            <a:ext uri="{FF2B5EF4-FFF2-40B4-BE49-F238E27FC236}">
              <a16:creationId xmlns:a16="http://schemas.microsoft.com/office/drawing/2014/main" id="{74ACB480-215C-49B6-902E-AE65B90148E9}"/>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7" name="n_2mainValue【福祉施設】&#10;有形固定資産減価償却率">
          <a:extLst>
            <a:ext uri="{FF2B5EF4-FFF2-40B4-BE49-F238E27FC236}">
              <a16:creationId xmlns:a16="http://schemas.microsoft.com/office/drawing/2014/main" id="{1F79D71E-A374-4630-972C-7B6449EAFFB5}"/>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8" name="n_3mainValue【福祉施設】&#10;有形固定資産減価償却率">
          <a:extLst>
            <a:ext uri="{FF2B5EF4-FFF2-40B4-BE49-F238E27FC236}">
              <a16:creationId xmlns:a16="http://schemas.microsoft.com/office/drawing/2014/main" id="{11B8B716-3F12-4494-B723-0DDC8FCDBC14}"/>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9" name="n_4mainValue【福祉施設】&#10;有形固定資産減価償却率">
          <a:extLst>
            <a:ext uri="{FF2B5EF4-FFF2-40B4-BE49-F238E27FC236}">
              <a16:creationId xmlns:a16="http://schemas.microsoft.com/office/drawing/2014/main" id="{F45ECC21-D44F-4741-B9E0-9E39E4D04919}"/>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0EB01B-A0B0-4DAE-BF8A-03F000A1E3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5CC7C29-5FD9-4204-9721-F28DD2EC4A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45D460-A51E-42D8-859B-C59757AF93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8D16D0B-A17F-4999-88B3-8AE5080D52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1E6F898-531E-408F-8AFC-5E816A3CA4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16CFC21-551C-4197-98E4-8251F8D33B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1FBB9FC-7D8C-456D-B06E-C9546B6FE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254B85B-1AF1-43CE-ADE3-356D61F53A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F6CF120-E134-459D-85CE-FCE43B8F11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38F1DD4-8B30-4602-9CA6-47E8480889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D9DEBA1-408C-4D49-A9D3-E6BCCB90D0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A44BA03-354F-4F47-80B3-E664CD82012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BF88EC6D-4B0B-4219-A21C-06A04DB119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6D81432-958A-4CDC-BDF9-2E4A8E31F41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E69A202-0366-4C3F-A99B-39E07DC50E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96CF7A6-2C4D-4E51-A043-86B48C0B3C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2623560-6FFB-4755-978C-E64FB2AF49D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31E922FF-DDAB-4273-914F-CA81C4FC56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5EF736FA-90C1-4B7D-A72D-362106FE66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0D52711-2EDA-412A-8C74-D25D77F95E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3249A1B-8297-442F-99B6-26700D8644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4FD8DC3-6257-488B-B030-A65AC252BD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961CC37-E5E3-406A-9E56-FB3A55FCBE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829A8198-816E-40E9-8887-FE6B12A1D5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626BC371-09B0-410B-8AB4-A047D19BB4AB}"/>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565DFCBA-DBEA-463E-9298-654E13906424}"/>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7C899734-8AFC-4422-963A-9316F825ACC1}"/>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6FFA69C-26FC-4254-82E7-CC78AE181609}"/>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7F9CB0DD-3AA9-482B-9C09-2819D99C76D0}"/>
            </a:ext>
          </a:extLst>
        </xdr:cNvPr>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DD266734-0832-4921-A155-02DFE5D40A61}"/>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BFBF4A6C-EC6F-45A8-B0A8-9563FFF2E94B}"/>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9A3372B0-2D58-4D5B-99F1-54C1521853D4}"/>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E0CE7862-7D25-44E3-8448-F62F352D1E99}"/>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27E4AE02-CA37-4EF1-B4A2-5B845FDD67E5}"/>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C37FC6-D471-4F22-9CE7-F17AD26936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B975EB-502F-4789-B039-0CFCAD91D9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BBF084-D21B-4BFB-9509-700E2D4316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90168A2-DCAE-4965-B2FF-74008F4B0F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2AAE64-EDD5-4148-8B14-79CCDE7DF7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59" name="楕円 358">
          <a:extLst>
            <a:ext uri="{FF2B5EF4-FFF2-40B4-BE49-F238E27FC236}">
              <a16:creationId xmlns:a16="http://schemas.microsoft.com/office/drawing/2014/main" id="{1F8F9E72-4E13-484E-BAD1-0049315B1DB7}"/>
            </a:ext>
          </a:extLst>
        </xdr:cNvPr>
        <xdr:cNvSpPr/>
      </xdr:nvSpPr>
      <xdr:spPr>
        <a:xfrm>
          <a:off x="10426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124477</xdr:rowOff>
    </xdr:from>
    <xdr:ext cx="469744" cy="259045"/>
    <xdr:sp macro="" textlink="">
      <xdr:nvSpPr>
        <xdr:cNvPr id="360" name="【福祉施設】&#10;一人当たり面積該当値テキスト">
          <a:extLst>
            <a:ext uri="{FF2B5EF4-FFF2-40B4-BE49-F238E27FC236}">
              <a16:creationId xmlns:a16="http://schemas.microsoft.com/office/drawing/2014/main" id="{DB780944-3F71-4BBC-B32C-48331AF8E6C5}"/>
            </a:ext>
          </a:extLst>
        </xdr:cNvPr>
        <xdr:cNvSpPr txBox="1"/>
      </xdr:nvSpPr>
      <xdr:spPr>
        <a:xfrm>
          <a:off x="10515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113030</xdr:rowOff>
    </xdr:from>
    <xdr:to>
      <xdr:col>50</xdr:col>
      <xdr:colOff>165100</xdr:colOff>
      <xdr:row>78</xdr:row>
      <xdr:rowOff>43180</xdr:rowOff>
    </xdr:to>
    <xdr:sp macro="" textlink="">
      <xdr:nvSpPr>
        <xdr:cNvPr id="361" name="楕円 360">
          <a:extLst>
            <a:ext uri="{FF2B5EF4-FFF2-40B4-BE49-F238E27FC236}">
              <a16:creationId xmlns:a16="http://schemas.microsoft.com/office/drawing/2014/main" id="{EF173E1D-FB24-4551-83CF-509B65BC5283}"/>
            </a:ext>
          </a:extLst>
        </xdr:cNvPr>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79</xdr:row>
      <xdr:rowOff>152400</xdr:rowOff>
    </xdr:to>
    <xdr:cxnSp macro="">
      <xdr:nvCxnSpPr>
        <xdr:cNvPr id="362" name="直線コネクタ 361">
          <a:extLst>
            <a:ext uri="{FF2B5EF4-FFF2-40B4-BE49-F238E27FC236}">
              <a16:creationId xmlns:a16="http://schemas.microsoft.com/office/drawing/2014/main" id="{A89922EC-9AE0-44D1-91FA-68720811910C}"/>
            </a:ext>
          </a:extLst>
        </xdr:cNvPr>
        <xdr:cNvCxnSpPr/>
      </xdr:nvCxnSpPr>
      <xdr:spPr>
        <a:xfrm>
          <a:off x="9639300" y="1336548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135889</xdr:rowOff>
    </xdr:from>
    <xdr:to>
      <xdr:col>46</xdr:col>
      <xdr:colOff>38100</xdr:colOff>
      <xdr:row>78</xdr:row>
      <xdr:rowOff>66039</xdr:rowOff>
    </xdr:to>
    <xdr:sp macro="" textlink="">
      <xdr:nvSpPr>
        <xdr:cNvPr id="363" name="楕円 362">
          <a:extLst>
            <a:ext uri="{FF2B5EF4-FFF2-40B4-BE49-F238E27FC236}">
              <a16:creationId xmlns:a16="http://schemas.microsoft.com/office/drawing/2014/main" id="{28BC237A-9731-49E9-9B50-677FFBC78DD9}"/>
            </a:ext>
          </a:extLst>
        </xdr:cNvPr>
        <xdr:cNvSpPr/>
      </xdr:nvSpPr>
      <xdr:spPr>
        <a:xfrm>
          <a:off x="869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15239</xdr:rowOff>
    </xdr:to>
    <xdr:cxnSp macro="">
      <xdr:nvCxnSpPr>
        <xdr:cNvPr id="364" name="直線コネクタ 363">
          <a:extLst>
            <a:ext uri="{FF2B5EF4-FFF2-40B4-BE49-F238E27FC236}">
              <a16:creationId xmlns:a16="http://schemas.microsoft.com/office/drawing/2014/main" id="{6FE1C562-8D31-4E8F-B71C-97A6A644FE68}"/>
            </a:ext>
          </a:extLst>
        </xdr:cNvPr>
        <xdr:cNvCxnSpPr/>
      </xdr:nvCxnSpPr>
      <xdr:spPr>
        <a:xfrm flipV="1">
          <a:off x="8750300" y="13365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65" name="楕円 364">
          <a:extLst>
            <a:ext uri="{FF2B5EF4-FFF2-40B4-BE49-F238E27FC236}">
              <a16:creationId xmlns:a16="http://schemas.microsoft.com/office/drawing/2014/main" id="{2152106E-23AD-4170-96F0-C72A8236BE1F}"/>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15239</xdr:rowOff>
    </xdr:from>
    <xdr:to>
      <xdr:col>45</xdr:col>
      <xdr:colOff>177800</xdr:colOff>
      <xdr:row>78</xdr:row>
      <xdr:rowOff>38100</xdr:rowOff>
    </xdr:to>
    <xdr:cxnSp macro="">
      <xdr:nvCxnSpPr>
        <xdr:cNvPr id="366" name="直線コネクタ 365">
          <a:extLst>
            <a:ext uri="{FF2B5EF4-FFF2-40B4-BE49-F238E27FC236}">
              <a16:creationId xmlns:a16="http://schemas.microsoft.com/office/drawing/2014/main" id="{1122062B-6C1E-4642-8E61-4B0415DA38F3}"/>
            </a:ext>
          </a:extLst>
        </xdr:cNvPr>
        <xdr:cNvCxnSpPr/>
      </xdr:nvCxnSpPr>
      <xdr:spPr>
        <a:xfrm flipV="1">
          <a:off x="7861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6350</xdr:rowOff>
    </xdr:from>
    <xdr:to>
      <xdr:col>36</xdr:col>
      <xdr:colOff>165100</xdr:colOff>
      <xdr:row>78</xdr:row>
      <xdr:rowOff>107950</xdr:rowOff>
    </xdr:to>
    <xdr:sp macro="" textlink="">
      <xdr:nvSpPr>
        <xdr:cNvPr id="367" name="楕円 366">
          <a:extLst>
            <a:ext uri="{FF2B5EF4-FFF2-40B4-BE49-F238E27FC236}">
              <a16:creationId xmlns:a16="http://schemas.microsoft.com/office/drawing/2014/main" id="{5026AC7D-1842-43B8-AA9C-0815063221BF}"/>
            </a:ext>
          </a:extLst>
        </xdr:cNvPr>
        <xdr:cNvSpPr/>
      </xdr:nvSpPr>
      <xdr:spPr>
        <a:xfrm>
          <a:off x="692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38100</xdr:rowOff>
    </xdr:from>
    <xdr:to>
      <xdr:col>41</xdr:col>
      <xdr:colOff>50800</xdr:colOff>
      <xdr:row>78</xdr:row>
      <xdr:rowOff>57150</xdr:rowOff>
    </xdr:to>
    <xdr:cxnSp macro="">
      <xdr:nvCxnSpPr>
        <xdr:cNvPr id="368" name="直線コネクタ 367">
          <a:extLst>
            <a:ext uri="{FF2B5EF4-FFF2-40B4-BE49-F238E27FC236}">
              <a16:creationId xmlns:a16="http://schemas.microsoft.com/office/drawing/2014/main" id="{D82CF724-506E-4B9F-8230-9E8E60782745}"/>
            </a:ext>
          </a:extLst>
        </xdr:cNvPr>
        <xdr:cNvCxnSpPr/>
      </xdr:nvCxnSpPr>
      <xdr:spPr>
        <a:xfrm flipV="1">
          <a:off x="6972300" y="1341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3DB0442A-FF33-4803-988E-911516809073}"/>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A7C06E1B-0DFB-4560-8745-819B3CB3D76E}"/>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44635A01-4F0A-4619-879D-D50FA6C876D9}"/>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9EA60AD5-CBB8-45AA-98A9-E9929652CE41}"/>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59707</xdr:rowOff>
    </xdr:from>
    <xdr:ext cx="469744" cy="259045"/>
    <xdr:sp macro="" textlink="">
      <xdr:nvSpPr>
        <xdr:cNvPr id="373" name="n_1mainValue【福祉施設】&#10;一人当たり面積">
          <a:extLst>
            <a:ext uri="{FF2B5EF4-FFF2-40B4-BE49-F238E27FC236}">
              <a16:creationId xmlns:a16="http://schemas.microsoft.com/office/drawing/2014/main" id="{05855598-1F36-4843-B7B2-B57A6276125C}"/>
            </a:ext>
          </a:extLst>
        </xdr:cNvPr>
        <xdr:cNvSpPr txBox="1"/>
      </xdr:nvSpPr>
      <xdr:spPr>
        <a:xfrm>
          <a:off x="9391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82566</xdr:rowOff>
    </xdr:from>
    <xdr:ext cx="469744" cy="259045"/>
    <xdr:sp macro="" textlink="">
      <xdr:nvSpPr>
        <xdr:cNvPr id="374" name="n_2mainValue【福祉施設】&#10;一人当たり面積">
          <a:extLst>
            <a:ext uri="{FF2B5EF4-FFF2-40B4-BE49-F238E27FC236}">
              <a16:creationId xmlns:a16="http://schemas.microsoft.com/office/drawing/2014/main" id="{92E1C9FC-958D-4DAD-9837-A3E5693F4DBB}"/>
            </a:ext>
          </a:extLst>
        </xdr:cNvPr>
        <xdr:cNvSpPr txBox="1"/>
      </xdr:nvSpPr>
      <xdr:spPr>
        <a:xfrm>
          <a:off x="8515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75" name="n_3mainValue【福祉施設】&#10;一人当たり面積">
          <a:extLst>
            <a:ext uri="{FF2B5EF4-FFF2-40B4-BE49-F238E27FC236}">
              <a16:creationId xmlns:a16="http://schemas.microsoft.com/office/drawing/2014/main" id="{C20A8113-90FA-45E5-9194-BF8DF1CD7849}"/>
            </a:ext>
          </a:extLst>
        </xdr:cNvPr>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124477</xdr:rowOff>
    </xdr:from>
    <xdr:ext cx="469744" cy="259045"/>
    <xdr:sp macro="" textlink="">
      <xdr:nvSpPr>
        <xdr:cNvPr id="376" name="n_4mainValue【福祉施設】&#10;一人当たり面積">
          <a:extLst>
            <a:ext uri="{FF2B5EF4-FFF2-40B4-BE49-F238E27FC236}">
              <a16:creationId xmlns:a16="http://schemas.microsoft.com/office/drawing/2014/main" id="{0E880C59-176D-4520-A05F-C7F0516E6C20}"/>
            </a:ext>
          </a:extLst>
        </xdr:cNvPr>
        <xdr:cNvSpPr txBox="1"/>
      </xdr:nvSpPr>
      <xdr:spPr>
        <a:xfrm>
          <a:off x="6737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B6AD32F-3E69-41B6-91F6-3FAA036FA0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8D5B0E-DE3A-48A7-B427-A19D1B8B5C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C7B6F96-D178-495F-9B49-61F8D8EAA2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0CFBAAF-1ECB-422B-ADBE-7DD5D054DC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87C5B9A-FBDD-45B1-9E77-864FCA4B5E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48E2C29-9982-4403-9D0E-DD399D50DE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5BDAF9A-EC03-4C76-BF22-5F6BC9E6A2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52BA073-A4CA-4D84-A8A2-90D25DB187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399BC3C-82A5-4385-B86A-3AF568B57F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3BE3F97-0DD2-4515-985C-498BEF24A4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FA1406D-75DF-4EA6-B9C0-65545E7D114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206D9B7F-9E35-4DCB-8ADA-2031A187489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489B49C-E96C-452F-A7A7-8B8C8F9546A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1B875680-F0FB-4776-B178-97ACB258528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EDE3F02F-3CAF-4C3C-B2B6-0591EEAD4A1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D2CB1BAC-8A30-4122-833D-CA55C8D71EF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2E15803-82BA-49CC-82B8-E14AA7D20E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5329309C-B212-41E3-BB92-5EDF0E04EE6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B8BE1C2-277C-4F8C-B845-0352C37ABE8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E2C4B72-CBC1-4CBB-9D58-E61838C255E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3C6EC2AB-8A97-4C3F-9C13-788EBD66A58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7AC6BB7-8F65-43FC-9ACB-C132172849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AFCF01C-4F73-4937-8B0D-10475608566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C795BE0-EF87-4B7E-B2FB-E8B85C8CD2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76CC293A-13F9-492E-9D9E-7F0430C1351C}"/>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E209E206-9312-4003-9D25-EF855FA52A2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5391A0B-3328-439F-895A-1C5EAD08881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9EF1EEC-792F-4CE1-87C6-F0CBB28245F3}"/>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F63036CB-2613-4872-A218-A3D98CD40307}"/>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7BD0939C-BBA5-4764-8FBF-2B57E936904D}"/>
            </a:ext>
          </a:extLst>
        </xdr:cNvPr>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830A0237-991C-4E0D-B770-455E19AC142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99B5A4CA-41DE-41F7-B0D6-B8CC924C3BA5}"/>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A94C36C6-4976-4931-9BD7-783CA934A63C}"/>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66205EE5-37F2-46B1-A0E3-FE644DC91F5D}"/>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99AA51A9-72DF-4441-9444-0000392D8581}"/>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3600353-F678-43DF-BA76-B7B41F0ED0E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2175084-BEAA-4A39-8CCF-416FD53DB8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6F29852-76C4-45AD-BCD5-B542E638B5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8C571E8-E329-4527-827C-0AB150C2A9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88694A2-2521-4140-A789-3DF57BD552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145414</xdr:rowOff>
    </xdr:from>
    <xdr:to>
      <xdr:col>24</xdr:col>
      <xdr:colOff>114300</xdr:colOff>
      <xdr:row>103</xdr:row>
      <xdr:rowOff>75564</xdr:rowOff>
    </xdr:to>
    <xdr:sp macro="" textlink="">
      <xdr:nvSpPr>
        <xdr:cNvPr id="417" name="楕円 416">
          <a:extLst>
            <a:ext uri="{FF2B5EF4-FFF2-40B4-BE49-F238E27FC236}">
              <a16:creationId xmlns:a16="http://schemas.microsoft.com/office/drawing/2014/main" id="{243C1D8A-68E2-4F44-9240-F3E3E8C3C3AF}"/>
            </a:ext>
          </a:extLst>
        </xdr:cNvPr>
        <xdr:cNvSpPr/>
      </xdr:nvSpPr>
      <xdr:spPr>
        <a:xfrm>
          <a:off x="4584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168291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7F05A25-A4E2-4CEB-B251-CF5150D663B5}"/>
            </a:ext>
          </a:extLst>
        </xdr:cNvPr>
        <xdr:cNvSpPr txBox="1"/>
      </xdr:nvSpPr>
      <xdr:spPr>
        <a:xfrm>
          <a:off x="4673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61595</xdr:rowOff>
    </xdr:from>
    <xdr:to>
      <xdr:col>20</xdr:col>
      <xdr:colOff>38100</xdr:colOff>
      <xdr:row>102</xdr:row>
      <xdr:rowOff>163195</xdr:rowOff>
    </xdr:to>
    <xdr:sp macro="" textlink="">
      <xdr:nvSpPr>
        <xdr:cNvPr id="419" name="楕円 418">
          <a:extLst>
            <a:ext uri="{FF2B5EF4-FFF2-40B4-BE49-F238E27FC236}">
              <a16:creationId xmlns:a16="http://schemas.microsoft.com/office/drawing/2014/main" id="{4BD3E935-69D3-4737-B53B-7D59D61786F8}"/>
            </a:ext>
          </a:extLst>
        </xdr:cNvPr>
        <xdr:cNvSpPr/>
      </xdr:nvSpPr>
      <xdr:spPr>
        <a:xfrm>
          <a:off x="3746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112395</xdr:rowOff>
    </xdr:from>
    <xdr:to>
      <xdr:col>24</xdr:col>
      <xdr:colOff>63500</xdr:colOff>
      <xdr:row>103</xdr:row>
      <xdr:rowOff>24764</xdr:rowOff>
    </xdr:to>
    <xdr:cxnSp macro="">
      <xdr:nvCxnSpPr>
        <xdr:cNvPr id="420" name="直線コネクタ 419">
          <a:extLst>
            <a:ext uri="{FF2B5EF4-FFF2-40B4-BE49-F238E27FC236}">
              <a16:creationId xmlns:a16="http://schemas.microsoft.com/office/drawing/2014/main" id="{18EC7D3F-282E-42A5-85CF-648499DDD181}"/>
            </a:ext>
          </a:extLst>
        </xdr:cNvPr>
        <xdr:cNvCxnSpPr/>
      </xdr:nvCxnSpPr>
      <xdr:spPr>
        <a:xfrm>
          <a:off x="3797300" y="17600295"/>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421" name="楕円 420">
          <a:extLst>
            <a:ext uri="{FF2B5EF4-FFF2-40B4-BE49-F238E27FC236}">
              <a16:creationId xmlns:a16="http://schemas.microsoft.com/office/drawing/2014/main" id="{34EAF3FC-25DC-4DAA-A0BD-E68EAC241FE7}"/>
            </a:ext>
          </a:extLst>
        </xdr:cNvPr>
        <xdr:cNvSpPr/>
      </xdr:nvSpPr>
      <xdr:spPr>
        <a:xfrm>
          <a:off x="2857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102</xdr:row>
      <xdr:rowOff>112395</xdr:rowOff>
    </xdr:to>
    <xdr:cxnSp macro="">
      <xdr:nvCxnSpPr>
        <xdr:cNvPr id="422" name="直線コネクタ 421">
          <a:extLst>
            <a:ext uri="{FF2B5EF4-FFF2-40B4-BE49-F238E27FC236}">
              <a16:creationId xmlns:a16="http://schemas.microsoft.com/office/drawing/2014/main" id="{9DA00FE8-8A63-439A-BB6C-7341568DA55D}"/>
            </a:ext>
          </a:extLst>
        </xdr:cNvPr>
        <xdr:cNvCxnSpPr/>
      </xdr:nvCxnSpPr>
      <xdr:spPr>
        <a:xfrm>
          <a:off x="2908300" y="175164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65405</xdr:rowOff>
    </xdr:from>
    <xdr:to>
      <xdr:col>10</xdr:col>
      <xdr:colOff>165100</xdr:colOff>
      <xdr:row>101</xdr:row>
      <xdr:rowOff>167005</xdr:rowOff>
    </xdr:to>
    <xdr:sp macro="" textlink="">
      <xdr:nvSpPr>
        <xdr:cNvPr id="423" name="楕円 422">
          <a:extLst>
            <a:ext uri="{FF2B5EF4-FFF2-40B4-BE49-F238E27FC236}">
              <a16:creationId xmlns:a16="http://schemas.microsoft.com/office/drawing/2014/main" id="{0E678996-EB24-481B-9A65-EFB108D89006}"/>
            </a:ext>
          </a:extLst>
        </xdr:cNvPr>
        <xdr:cNvSpPr/>
      </xdr:nvSpPr>
      <xdr:spPr>
        <a:xfrm>
          <a:off x="1968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116205</xdr:rowOff>
    </xdr:from>
    <xdr:to>
      <xdr:col>15</xdr:col>
      <xdr:colOff>50800</xdr:colOff>
      <xdr:row>102</xdr:row>
      <xdr:rowOff>28575</xdr:rowOff>
    </xdr:to>
    <xdr:cxnSp macro="">
      <xdr:nvCxnSpPr>
        <xdr:cNvPr id="424" name="直線コネクタ 423">
          <a:extLst>
            <a:ext uri="{FF2B5EF4-FFF2-40B4-BE49-F238E27FC236}">
              <a16:creationId xmlns:a16="http://schemas.microsoft.com/office/drawing/2014/main" id="{10EC20A7-951D-4DF1-913E-6EEC5BC01962}"/>
            </a:ext>
          </a:extLst>
        </xdr:cNvPr>
        <xdr:cNvCxnSpPr/>
      </xdr:nvCxnSpPr>
      <xdr:spPr>
        <a:xfrm>
          <a:off x="2019300" y="17432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153036</xdr:rowOff>
    </xdr:from>
    <xdr:to>
      <xdr:col>6</xdr:col>
      <xdr:colOff>38100</xdr:colOff>
      <xdr:row>101</xdr:row>
      <xdr:rowOff>83186</xdr:rowOff>
    </xdr:to>
    <xdr:sp macro="" textlink="">
      <xdr:nvSpPr>
        <xdr:cNvPr id="425" name="楕円 424">
          <a:extLst>
            <a:ext uri="{FF2B5EF4-FFF2-40B4-BE49-F238E27FC236}">
              <a16:creationId xmlns:a16="http://schemas.microsoft.com/office/drawing/2014/main" id="{7E1B9B8A-1610-4943-96BE-D22567297A0F}"/>
            </a:ext>
          </a:extLst>
        </xdr:cNvPr>
        <xdr:cNvSpPr/>
      </xdr:nvSpPr>
      <xdr:spPr>
        <a:xfrm>
          <a:off x="1079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32386</xdr:rowOff>
    </xdr:from>
    <xdr:to>
      <xdr:col>10</xdr:col>
      <xdr:colOff>114300</xdr:colOff>
      <xdr:row>101</xdr:row>
      <xdr:rowOff>116205</xdr:rowOff>
    </xdr:to>
    <xdr:cxnSp macro="">
      <xdr:nvCxnSpPr>
        <xdr:cNvPr id="426" name="直線コネクタ 425">
          <a:extLst>
            <a:ext uri="{FF2B5EF4-FFF2-40B4-BE49-F238E27FC236}">
              <a16:creationId xmlns:a16="http://schemas.microsoft.com/office/drawing/2014/main" id="{80B613EC-471E-46F2-B704-76BF00F6EB43}"/>
            </a:ext>
          </a:extLst>
        </xdr:cNvPr>
        <xdr:cNvCxnSpPr/>
      </xdr:nvCxnSpPr>
      <xdr:spPr>
        <a:xfrm>
          <a:off x="1130300" y="173488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a:extLst>
            <a:ext uri="{FF2B5EF4-FFF2-40B4-BE49-F238E27FC236}">
              <a16:creationId xmlns:a16="http://schemas.microsoft.com/office/drawing/2014/main" id="{A219EDF4-44AA-4FEF-90DA-545C323378E4}"/>
            </a:ext>
          </a:extLst>
        </xdr:cNvPr>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a:extLst>
            <a:ext uri="{FF2B5EF4-FFF2-40B4-BE49-F238E27FC236}">
              <a16:creationId xmlns:a16="http://schemas.microsoft.com/office/drawing/2014/main" id="{D2DA8674-36BF-41EE-89BD-2908C9262C36}"/>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1855A99D-1E78-4039-9C4D-10EA2322823B}"/>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a:extLst>
            <a:ext uri="{FF2B5EF4-FFF2-40B4-BE49-F238E27FC236}">
              <a16:creationId xmlns:a16="http://schemas.microsoft.com/office/drawing/2014/main" id="{C1C20E8D-7BA3-43DE-8EA4-5128C5D4128C}"/>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8272</xdr:rowOff>
    </xdr:from>
    <xdr:ext cx="405111" cy="259045"/>
    <xdr:sp macro="" textlink="">
      <xdr:nvSpPr>
        <xdr:cNvPr id="431" name="n_1mainValue【市民会館】&#10;有形固定資産減価償却率">
          <a:extLst>
            <a:ext uri="{FF2B5EF4-FFF2-40B4-BE49-F238E27FC236}">
              <a16:creationId xmlns:a16="http://schemas.microsoft.com/office/drawing/2014/main" id="{78885B1B-3C81-4944-8EBC-8BD4F64BAE23}"/>
            </a:ext>
          </a:extLst>
        </xdr:cNvPr>
        <xdr:cNvSpPr txBox="1"/>
      </xdr:nvSpPr>
      <xdr:spPr>
        <a:xfrm>
          <a:off x="3582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432" name="n_2mainValue【市民会館】&#10;有形固定資産減価償却率">
          <a:extLst>
            <a:ext uri="{FF2B5EF4-FFF2-40B4-BE49-F238E27FC236}">
              <a16:creationId xmlns:a16="http://schemas.microsoft.com/office/drawing/2014/main" id="{586E519C-E53D-491E-802E-31F901BF7CA9}"/>
            </a:ext>
          </a:extLst>
        </xdr:cNvPr>
        <xdr:cNvSpPr txBox="1"/>
      </xdr:nvSpPr>
      <xdr:spPr>
        <a:xfrm>
          <a:off x="2705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12082</xdr:rowOff>
    </xdr:from>
    <xdr:ext cx="405111" cy="259045"/>
    <xdr:sp macro="" textlink="">
      <xdr:nvSpPr>
        <xdr:cNvPr id="433" name="n_3mainValue【市民会館】&#10;有形固定資産減価償却率">
          <a:extLst>
            <a:ext uri="{FF2B5EF4-FFF2-40B4-BE49-F238E27FC236}">
              <a16:creationId xmlns:a16="http://schemas.microsoft.com/office/drawing/2014/main" id="{4AD578D5-332A-4EB0-8239-D91B2CE0DE51}"/>
            </a:ext>
          </a:extLst>
        </xdr:cNvPr>
        <xdr:cNvSpPr txBox="1"/>
      </xdr:nvSpPr>
      <xdr:spPr>
        <a:xfrm>
          <a:off x="1816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99713</xdr:rowOff>
    </xdr:from>
    <xdr:ext cx="405111" cy="259045"/>
    <xdr:sp macro="" textlink="">
      <xdr:nvSpPr>
        <xdr:cNvPr id="434" name="n_4mainValue【市民会館】&#10;有形固定資産減価償却率">
          <a:extLst>
            <a:ext uri="{FF2B5EF4-FFF2-40B4-BE49-F238E27FC236}">
              <a16:creationId xmlns:a16="http://schemas.microsoft.com/office/drawing/2014/main" id="{E06CBA21-94F9-4F07-BD6D-4855DF47A901}"/>
            </a:ext>
          </a:extLst>
        </xdr:cNvPr>
        <xdr:cNvSpPr txBox="1"/>
      </xdr:nvSpPr>
      <xdr:spPr>
        <a:xfrm>
          <a:off x="927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E345ACA-B20D-4D4E-94BB-3305840CD6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E3E03C4E-6CE1-41D0-BD81-EE8FB4D61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CB09EFF-AF00-4686-B0EC-429C965B9C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6C3A48F-2973-46A7-B6CB-49FA66D8B7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87A5A1F8-6751-4645-A5B7-6A21D91E4C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26FA1A3-ACE7-46DB-8448-5F775DE397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FAD80B6-06E1-4902-A1C4-C49484AF3D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AC8A2B8-DF9C-468D-9F37-8D313EF70B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5F0A770-C71A-47FA-9368-B4E2317103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B9E035E-B782-4E67-9C4F-3BCB0A56F8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5B7CA6B-748E-4C97-A478-1BFC91630EA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DB55461-36B1-4C0F-B7AD-17ABA4D54F3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BD22C73-AE8A-4FBB-AB03-A6EA778F8E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EEB48C28-BE0E-4151-86B8-CDAC4ECBC56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A258940-C72A-4B3E-9A82-4FBB1E7F05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E4323694-7FF4-40BC-87B1-20FEC57A4BA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BD2516FF-8598-4AA8-8731-D679E1AF493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15A448B-1AD5-4B80-8BA5-320E512E812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80F18E9-B9A1-4A4A-A880-588CC7C2A0A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F17C0BB2-6AD8-4A1C-9F44-A0E2A363651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600E1F0-D8D3-4DDB-A3E0-699EEE9125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A2ACF778-36B6-4447-935E-6A25082BE3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C4663BD-BB43-450E-8181-591B34F82B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869B8988-77F1-4217-80C0-0908872D6ECF}"/>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B95F38F1-16F4-4BC8-9F92-3159B9F8AF24}"/>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CE051964-BAC5-497B-8515-26F6FB967BB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11019C3C-6594-4F4F-9817-CD795B439316}"/>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A1975454-3A29-40B7-81E9-C6A84B81822E}"/>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1400B594-3676-4C75-B173-850C4DB33A53}"/>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960CDB76-9C55-45E5-8636-CDCE0AFC4B1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3C0C5F72-5373-4643-9A35-A705B32E5A99}"/>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D3D948E0-7EF1-48DF-A74B-C11FD3952E1D}"/>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72039778-49CF-4FA9-840D-EF90B453ED11}"/>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D5C8BC6B-6E9C-4476-86F1-0216D58CDA65}"/>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85AFFA4-0D4C-4467-92F5-336179B301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69D9A3-2E54-457B-908F-A13E1D53A5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C9FBA86-DD67-4178-B834-9E526EC7D3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0750464-EAAA-4CC3-A244-522CFCF9C9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BE07D96-4E7C-4437-A883-503AD1696E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4" name="楕円 473">
          <a:extLst>
            <a:ext uri="{FF2B5EF4-FFF2-40B4-BE49-F238E27FC236}">
              <a16:creationId xmlns:a16="http://schemas.microsoft.com/office/drawing/2014/main" id="{8DA427C3-DAF3-4200-8FA5-ADFBEB5E45D7}"/>
            </a:ext>
          </a:extLst>
        </xdr:cNvPr>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5" name="【市民会館】&#10;一人当たり面積該当値テキスト">
          <a:extLst>
            <a:ext uri="{FF2B5EF4-FFF2-40B4-BE49-F238E27FC236}">
              <a16:creationId xmlns:a16="http://schemas.microsoft.com/office/drawing/2014/main" id="{F2A8E0BF-4312-42A6-A8E2-3AFECBE72A98}"/>
            </a:ext>
          </a:extLst>
        </xdr:cNvPr>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76" name="楕円 475">
          <a:extLst>
            <a:ext uri="{FF2B5EF4-FFF2-40B4-BE49-F238E27FC236}">
              <a16:creationId xmlns:a16="http://schemas.microsoft.com/office/drawing/2014/main" id="{F725B0C7-C906-4A03-9C8F-EDB1080CA6B5}"/>
            </a:ext>
          </a:extLst>
        </xdr:cNvPr>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60961</xdr:rowOff>
    </xdr:to>
    <xdr:cxnSp macro="">
      <xdr:nvCxnSpPr>
        <xdr:cNvPr id="477" name="直線コネクタ 476">
          <a:extLst>
            <a:ext uri="{FF2B5EF4-FFF2-40B4-BE49-F238E27FC236}">
              <a16:creationId xmlns:a16="http://schemas.microsoft.com/office/drawing/2014/main" id="{0CFF9CC2-3CCF-407D-A410-9B249ACD41DE}"/>
            </a:ext>
          </a:extLst>
        </xdr:cNvPr>
        <xdr:cNvCxnSpPr/>
      </xdr:nvCxnSpPr>
      <xdr:spPr>
        <a:xfrm flipV="1">
          <a:off x="9639300" y="1805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478" name="楕円 477">
          <a:extLst>
            <a:ext uri="{FF2B5EF4-FFF2-40B4-BE49-F238E27FC236}">
              <a16:creationId xmlns:a16="http://schemas.microsoft.com/office/drawing/2014/main" id="{FE4EC396-CDCB-457F-8D5E-D59739A6CF23}"/>
            </a:ext>
          </a:extLst>
        </xdr:cNvPr>
        <xdr:cNvSpPr/>
      </xdr:nvSpPr>
      <xdr:spPr>
        <a:xfrm>
          <a:off x="869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68580</xdr:rowOff>
    </xdr:to>
    <xdr:cxnSp macro="">
      <xdr:nvCxnSpPr>
        <xdr:cNvPr id="479" name="直線コネクタ 478">
          <a:extLst>
            <a:ext uri="{FF2B5EF4-FFF2-40B4-BE49-F238E27FC236}">
              <a16:creationId xmlns:a16="http://schemas.microsoft.com/office/drawing/2014/main" id="{D59126ED-ACA3-483E-ACAD-71B9693BD26D}"/>
            </a:ext>
          </a:extLst>
        </xdr:cNvPr>
        <xdr:cNvCxnSpPr/>
      </xdr:nvCxnSpPr>
      <xdr:spPr>
        <a:xfrm flipV="1">
          <a:off x="8750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0" name="楕円 479">
          <a:extLst>
            <a:ext uri="{FF2B5EF4-FFF2-40B4-BE49-F238E27FC236}">
              <a16:creationId xmlns:a16="http://schemas.microsoft.com/office/drawing/2014/main" id="{F2F41B17-47DA-4FEF-9FB2-399DE908250F}"/>
            </a:ext>
          </a:extLst>
        </xdr:cNvPr>
        <xdr:cNvSpPr/>
      </xdr:nvSpPr>
      <xdr:spPr>
        <a:xfrm>
          <a:off x="781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68580</xdr:rowOff>
    </xdr:from>
    <xdr:to>
      <xdr:col>45</xdr:col>
      <xdr:colOff>177800</xdr:colOff>
      <xdr:row>105</xdr:row>
      <xdr:rowOff>80011</xdr:rowOff>
    </xdr:to>
    <xdr:cxnSp macro="">
      <xdr:nvCxnSpPr>
        <xdr:cNvPr id="481" name="直線コネクタ 480">
          <a:extLst>
            <a:ext uri="{FF2B5EF4-FFF2-40B4-BE49-F238E27FC236}">
              <a16:creationId xmlns:a16="http://schemas.microsoft.com/office/drawing/2014/main" id="{AD38263B-A916-4B0E-BAE6-3E9A031F036D}"/>
            </a:ext>
          </a:extLst>
        </xdr:cNvPr>
        <xdr:cNvCxnSpPr/>
      </xdr:nvCxnSpPr>
      <xdr:spPr>
        <a:xfrm flipV="1">
          <a:off x="7861300" y="18070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82" name="楕円 481">
          <a:extLst>
            <a:ext uri="{FF2B5EF4-FFF2-40B4-BE49-F238E27FC236}">
              <a16:creationId xmlns:a16="http://schemas.microsoft.com/office/drawing/2014/main" id="{4DD0C849-E202-4342-8A2F-2A954C5E08C1}"/>
            </a:ext>
          </a:extLst>
        </xdr:cNvPr>
        <xdr:cNvSpPr/>
      </xdr:nvSpPr>
      <xdr:spPr>
        <a:xfrm>
          <a:off x="692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483" name="直線コネクタ 482">
          <a:extLst>
            <a:ext uri="{FF2B5EF4-FFF2-40B4-BE49-F238E27FC236}">
              <a16:creationId xmlns:a16="http://schemas.microsoft.com/office/drawing/2014/main" id="{00C1127A-29F3-49E3-B4DD-E07BAB9A3157}"/>
            </a:ext>
          </a:extLst>
        </xdr:cNvPr>
        <xdr:cNvCxnSpPr/>
      </xdr:nvCxnSpPr>
      <xdr:spPr>
        <a:xfrm flipV="1">
          <a:off x="6972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85B8E7E3-EA31-44EF-8DA9-1749EF363987}"/>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CB0638BC-F8DB-4351-BE19-C629DEAB8E8E}"/>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4C3B0750-DB41-4762-A1CC-D6DE047992F6}"/>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4B2B09BD-C144-4CBB-8777-28B1925B0CB3}"/>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88" name="n_1mainValue【市民会館】&#10;一人当たり面積">
          <a:extLst>
            <a:ext uri="{FF2B5EF4-FFF2-40B4-BE49-F238E27FC236}">
              <a16:creationId xmlns:a16="http://schemas.microsoft.com/office/drawing/2014/main" id="{A44EC083-63FE-41E6-8DF7-7BD7A1C8004C}"/>
            </a:ext>
          </a:extLst>
        </xdr:cNvPr>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489" name="n_2mainValue【市民会館】&#10;一人当たり面積">
          <a:extLst>
            <a:ext uri="{FF2B5EF4-FFF2-40B4-BE49-F238E27FC236}">
              <a16:creationId xmlns:a16="http://schemas.microsoft.com/office/drawing/2014/main" id="{66021B13-E757-4F9C-87A3-B6258195C28C}"/>
            </a:ext>
          </a:extLst>
        </xdr:cNvPr>
        <xdr:cNvSpPr txBox="1"/>
      </xdr:nvSpPr>
      <xdr:spPr>
        <a:xfrm>
          <a:off x="8515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0" name="n_3mainValue【市民会館】&#10;一人当たり面積">
          <a:extLst>
            <a:ext uri="{FF2B5EF4-FFF2-40B4-BE49-F238E27FC236}">
              <a16:creationId xmlns:a16="http://schemas.microsoft.com/office/drawing/2014/main" id="{67407897-21EA-47D4-B780-AE336FBFEF5D}"/>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mainValue【市民会館】&#10;一人当たり面積">
          <a:extLst>
            <a:ext uri="{FF2B5EF4-FFF2-40B4-BE49-F238E27FC236}">
              <a16:creationId xmlns:a16="http://schemas.microsoft.com/office/drawing/2014/main" id="{8B6BE549-8713-4EAB-9A8E-E12CD0122182}"/>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FA8BCD7-5E19-4347-B901-5572E5AEA6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DF77F082-B8F7-44C2-BE0E-3A5ACFFB12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8DA34B3-961E-487E-8525-2B65073581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39C9167-6D2A-499D-913C-07779C8C3E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9CF50066-8C35-4BAC-9AA3-686CF71C5A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6F393EC-EA17-471B-9452-18DD5DCD73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901966C-80E0-4107-8D2E-CAFC5DCEBF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D8F1E04-56CF-4D22-9087-4CAF25BB1F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D8E203B-4F67-4FA2-9F97-06EAD594EF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9C32A62-99B8-4C10-8AF4-EF2B42EBD5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48D3E9B-2E60-4229-B56A-E021A57B55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2475DBD6-9F26-4983-BEA3-6302884B46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4FD7DA29-6E88-4ED1-B63F-5407E7A059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A83A25F-0D15-4DB6-9D0E-5FCD54008A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B700738F-58BF-4DEA-B62F-2B83A954E7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CCCCEE52-D2C7-4704-A44D-66A0D7F6D93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829804A-AEA3-4E5B-B5FF-B7688AABC7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786845B5-17DE-4929-A429-C26218FB3C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BD7DA40B-7525-4E22-89A0-D710A07573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D04BFA8-6341-438A-9006-A067B52B25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F0C43018-F7D1-4996-B06F-805844241BE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64C160AC-F0A1-438B-BE02-EF3A910EB5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974AEFB-DFC3-4217-9BEC-30D0B6240A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C13673D3-70DA-42A6-B13F-D7D0202812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24A22614-9EBF-4FCA-B158-E8F06A638DFE}"/>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7CB6DC48-D66E-4AB4-A693-15BC93ADC211}"/>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27BB0428-2F81-458D-A4B9-A22C8F62089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35891F54-A198-4E82-9AE6-2296EB9E6386}"/>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1B4C42A1-C8E7-4FF2-884C-FBBD8D195AD4}"/>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ACEEC3D8-0B7C-47C7-9C39-CA0ED42E4AC8}"/>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177A6B49-6D70-463B-A5F9-E60851991511}"/>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CC01134A-5224-4F01-BE31-D1C0C1C8DF22}"/>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9C260335-FF7A-438D-9B2A-A324E3889D16}"/>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5B78009A-3DD0-4E3D-A297-4E598163A4D9}"/>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9F4DB3D7-8FCF-4B47-B6F7-7CC18CE17F81}"/>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A4A8F43-5A50-4D0A-938D-9DEF10A487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C9A87EB-20ED-4AE7-B21E-33A020C1E2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F5AEAA-26A4-4783-876C-135C71A21F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1EB9D65-FDB8-4FD2-8947-A44A38FFA6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E3449E0-2805-4935-BC52-3831808192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532" name="楕円 531">
          <a:extLst>
            <a:ext uri="{FF2B5EF4-FFF2-40B4-BE49-F238E27FC236}">
              <a16:creationId xmlns:a16="http://schemas.microsoft.com/office/drawing/2014/main" id="{D99B8863-7212-4436-89C1-BDC07B0DEB40}"/>
            </a:ext>
          </a:extLst>
        </xdr:cNvPr>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97AFA1A-ADD8-4599-94F2-2375D7F629C9}"/>
            </a:ext>
          </a:extLst>
        </xdr:cNvPr>
        <xdr:cNvSpPr txBox="1"/>
      </xdr:nvSpPr>
      <xdr:spPr>
        <a:xfrm>
          <a:off x="16357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4" name="楕円 533">
          <a:extLst>
            <a:ext uri="{FF2B5EF4-FFF2-40B4-BE49-F238E27FC236}">
              <a16:creationId xmlns:a16="http://schemas.microsoft.com/office/drawing/2014/main" id="{D99193DA-4E08-4D07-A07D-F95F5215B659}"/>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148590</xdr:rowOff>
    </xdr:to>
    <xdr:cxnSp macro="">
      <xdr:nvCxnSpPr>
        <xdr:cNvPr id="535" name="直線コネクタ 534">
          <a:extLst>
            <a:ext uri="{FF2B5EF4-FFF2-40B4-BE49-F238E27FC236}">
              <a16:creationId xmlns:a16="http://schemas.microsoft.com/office/drawing/2014/main" id="{484C2D87-8017-4321-A89B-2E3975C7C6AB}"/>
            </a:ext>
          </a:extLst>
        </xdr:cNvPr>
        <xdr:cNvCxnSpPr/>
      </xdr:nvCxnSpPr>
      <xdr:spPr>
        <a:xfrm>
          <a:off x="15481300" y="6642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6" name="楕円 535">
          <a:extLst>
            <a:ext uri="{FF2B5EF4-FFF2-40B4-BE49-F238E27FC236}">
              <a16:creationId xmlns:a16="http://schemas.microsoft.com/office/drawing/2014/main" id="{496B51FE-1208-4B49-9582-02CCAFE0E4C0}"/>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127635</xdr:rowOff>
    </xdr:to>
    <xdr:cxnSp macro="">
      <xdr:nvCxnSpPr>
        <xdr:cNvPr id="537" name="直線コネクタ 536">
          <a:extLst>
            <a:ext uri="{FF2B5EF4-FFF2-40B4-BE49-F238E27FC236}">
              <a16:creationId xmlns:a16="http://schemas.microsoft.com/office/drawing/2014/main" id="{7CCFCB7D-BCEF-49E9-B804-9356721C150A}"/>
            </a:ext>
          </a:extLst>
        </xdr:cNvPr>
        <xdr:cNvCxnSpPr/>
      </xdr:nvCxnSpPr>
      <xdr:spPr>
        <a:xfrm>
          <a:off x="14592300" y="6591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38" name="楕円 537">
          <a:extLst>
            <a:ext uri="{FF2B5EF4-FFF2-40B4-BE49-F238E27FC236}">
              <a16:creationId xmlns:a16="http://schemas.microsoft.com/office/drawing/2014/main" id="{4C48B868-229B-4C16-8B6B-85A2123F4323}"/>
            </a:ext>
          </a:extLst>
        </xdr:cNvPr>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76200</xdr:rowOff>
    </xdr:to>
    <xdr:cxnSp macro="">
      <xdr:nvCxnSpPr>
        <xdr:cNvPr id="539" name="直線コネクタ 538">
          <a:extLst>
            <a:ext uri="{FF2B5EF4-FFF2-40B4-BE49-F238E27FC236}">
              <a16:creationId xmlns:a16="http://schemas.microsoft.com/office/drawing/2014/main" id="{8F7A73C7-ACCA-451A-8F23-64B031894B91}"/>
            </a:ext>
          </a:extLst>
        </xdr:cNvPr>
        <xdr:cNvCxnSpPr/>
      </xdr:nvCxnSpPr>
      <xdr:spPr>
        <a:xfrm>
          <a:off x="13703300" y="6541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540" name="楕円 539">
          <a:extLst>
            <a:ext uri="{FF2B5EF4-FFF2-40B4-BE49-F238E27FC236}">
              <a16:creationId xmlns:a16="http://schemas.microsoft.com/office/drawing/2014/main" id="{C5B26874-B9A5-4B9E-B9FC-BE1A1EE73629}"/>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38</xdr:row>
      <xdr:rowOff>26670</xdr:rowOff>
    </xdr:to>
    <xdr:cxnSp macro="">
      <xdr:nvCxnSpPr>
        <xdr:cNvPr id="541" name="直線コネクタ 540">
          <a:extLst>
            <a:ext uri="{FF2B5EF4-FFF2-40B4-BE49-F238E27FC236}">
              <a16:creationId xmlns:a16="http://schemas.microsoft.com/office/drawing/2014/main" id="{48E63BEF-CDE6-4DA5-BB2A-2B923BCA3A9D}"/>
            </a:ext>
          </a:extLst>
        </xdr:cNvPr>
        <xdr:cNvCxnSpPr/>
      </xdr:nvCxnSpPr>
      <xdr:spPr>
        <a:xfrm>
          <a:off x="12814300" y="6490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F12D143-A7B6-4B82-97D1-AF5113B39E99}"/>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2A8B778D-BF5C-4C7D-83FF-C61575C195A4}"/>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AA78674D-73EF-420E-82E0-4EC92F0B2AC9}"/>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D431EAA-877B-4270-97C1-40643435BB2D}"/>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825752A-DBF6-43C4-B6DA-8637F4679295}"/>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424AF56F-E36B-4107-8E87-8ADE6C3DC0AB}"/>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DA6CCD80-67EB-45B4-96F9-9CA75E6AA918}"/>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17162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92BC5CC-96EB-45F5-BD69-35E6FE60DDEA}"/>
            </a:ext>
          </a:extLst>
        </xdr:cNvPr>
        <xdr:cNvSpPr txBox="1"/>
      </xdr:nvSpPr>
      <xdr:spPr>
        <a:xfrm>
          <a:off x="12611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B1B46D8-72E9-4697-AC21-E331B2CE3A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19FAF38-BDFE-4D9B-AD8C-BD7487D1F7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2A65041-3B4A-4BD6-AB0A-E5EDD64DE7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9E527C4-FA82-4B7E-B698-1E8179E26F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24074EB8-2813-4E94-9C29-352843EB6C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A933BF8-F756-4F00-BE66-91B491B851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FB4AED36-CA3D-4246-B482-595439118D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F8E7AD2-87A9-45A6-B842-348B2BACAB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ADE2411A-0DD7-455A-B52A-5D6C55667E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907D6E6-319B-440C-A518-C0DF49CDB0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3AA8043-26CD-4863-9DA9-8F0A6327A5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E3A87E2E-2FC2-4AA9-8F8D-31D2C134DD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25FFD203-664D-4F2C-A277-17279F7E0D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40997753-98DF-4CF4-8C42-BB8BBB1F17D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3B54B8F9-B410-488F-8FCD-878D72407C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B7286E06-795D-492A-B9EA-727082DB70F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2F68EC66-A8A8-433E-8C5E-7A0E89AB7B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4CA77C5-D9D5-4026-96D1-C641A8CCE1D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7199CCE-BE81-424F-B37D-8BFC0A8B81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F264557-138C-4972-9B96-39CA50BA7D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74B42C43-F426-4F32-81D8-55AC3B1126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BA78C434-D39C-4CF9-8D29-21171A384BF1}"/>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D1530C6A-BDBA-48B9-970A-28B1714C944E}"/>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199D7CFD-7295-4856-99A9-DEA88CDE95EA}"/>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F1BCAF14-AF76-4767-AC6D-CC298F477EF1}"/>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94DAE94-5BD3-42E3-8323-D53EBE889ACE}"/>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67CFFB36-9A88-4FC8-A659-4C875AEAA10C}"/>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B29FD999-8BE9-4C0E-A19E-2A8852D1A01D}"/>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165F502-F5AD-470D-B4B1-09E10C944D83}"/>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C1DD38BB-CCB1-4B92-8625-C8A63D5176B5}"/>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34BF479-5E66-48FF-9D79-09B20BDD08DE}"/>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E0692987-CD5E-4F89-BE78-8F558FE2A366}"/>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76CBB6C-E65F-447E-96FE-FFB6FABAD6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25DF8C6-29A1-4D38-A954-B0773A8D59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0CBF035-8885-48BB-8DC1-E87368EF04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98052EC-609E-4632-A25C-825F38CD6F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E578FCA-05BA-4F8A-8FD9-5FCE4BF3EC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9119</xdr:rowOff>
    </xdr:from>
    <xdr:to>
      <xdr:col>116</xdr:col>
      <xdr:colOff>114300</xdr:colOff>
      <xdr:row>39</xdr:row>
      <xdr:rowOff>110719</xdr:rowOff>
    </xdr:to>
    <xdr:sp macro="" textlink="">
      <xdr:nvSpPr>
        <xdr:cNvPr id="587" name="楕円 586">
          <a:extLst>
            <a:ext uri="{FF2B5EF4-FFF2-40B4-BE49-F238E27FC236}">
              <a16:creationId xmlns:a16="http://schemas.microsoft.com/office/drawing/2014/main" id="{9062C09B-21E7-4BA2-8205-4D1EC43136E7}"/>
            </a:ext>
          </a:extLst>
        </xdr:cNvPr>
        <xdr:cNvSpPr/>
      </xdr:nvSpPr>
      <xdr:spPr>
        <a:xfrm>
          <a:off x="22110700" y="66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158996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3D38A941-84E0-4E69-9921-4E869430D6F8}"/>
            </a:ext>
          </a:extLst>
        </xdr:cNvPr>
        <xdr:cNvSpPr txBox="1"/>
      </xdr:nvSpPr>
      <xdr:spPr>
        <a:xfrm>
          <a:off x="22199600" y="66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26730</xdr:rowOff>
    </xdr:from>
    <xdr:to>
      <xdr:col>112</xdr:col>
      <xdr:colOff>38100</xdr:colOff>
      <xdr:row>39</xdr:row>
      <xdr:rowOff>128330</xdr:rowOff>
    </xdr:to>
    <xdr:sp macro="" textlink="">
      <xdr:nvSpPr>
        <xdr:cNvPr id="589" name="楕円 588">
          <a:extLst>
            <a:ext uri="{FF2B5EF4-FFF2-40B4-BE49-F238E27FC236}">
              <a16:creationId xmlns:a16="http://schemas.microsoft.com/office/drawing/2014/main" id="{22EB0187-4EDB-4E5D-A27D-F06271DFBC38}"/>
            </a:ext>
          </a:extLst>
        </xdr:cNvPr>
        <xdr:cNvSpPr/>
      </xdr:nvSpPr>
      <xdr:spPr>
        <a:xfrm>
          <a:off x="21272500" y="6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59919</xdr:rowOff>
    </xdr:from>
    <xdr:to>
      <xdr:col>116</xdr:col>
      <xdr:colOff>63500</xdr:colOff>
      <xdr:row>39</xdr:row>
      <xdr:rowOff>77530</xdr:rowOff>
    </xdr:to>
    <xdr:cxnSp macro="">
      <xdr:nvCxnSpPr>
        <xdr:cNvPr id="590" name="直線コネクタ 589">
          <a:extLst>
            <a:ext uri="{FF2B5EF4-FFF2-40B4-BE49-F238E27FC236}">
              <a16:creationId xmlns:a16="http://schemas.microsoft.com/office/drawing/2014/main" id="{D50DDB5A-122C-4252-895D-43C8B484FA24}"/>
            </a:ext>
          </a:extLst>
        </xdr:cNvPr>
        <xdr:cNvCxnSpPr/>
      </xdr:nvCxnSpPr>
      <xdr:spPr>
        <a:xfrm flipV="1">
          <a:off x="21323300" y="6746469"/>
          <a:ext cx="8382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32569</xdr:rowOff>
    </xdr:from>
    <xdr:to>
      <xdr:col>107</xdr:col>
      <xdr:colOff>101600</xdr:colOff>
      <xdr:row>39</xdr:row>
      <xdr:rowOff>134169</xdr:rowOff>
    </xdr:to>
    <xdr:sp macro="" textlink="">
      <xdr:nvSpPr>
        <xdr:cNvPr id="591" name="楕円 590">
          <a:extLst>
            <a:ext uri="{FF2B5EF4-FFF2-40B4-BE49-F238E27FC236}">
              <a16:creationId xmlns:a16="http://schemas.microsoft.com/office/drawing/2014/main" id="{37EC6879-5E40-4890-B4D4-6D671BCE17E1}"/>
            </a:ext>
          </a:extLst>
        </xdr:cNvPr>
        <xdr:cNvSpPr/>
      </xdr:nvSpPr>
      <xdr:spPr>
        <a:xfrm>
          <a:off x="20383500" y="67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77530</xdr:rowOff>
    </xdr:from>
    <xdr:to>
      <xdr:col>111</xdr:col>
      <xdr:colOff>177800</xdr:colOff>
      <xdr:row>39</xdr:row>
      <xdr:rowOff>83369</xdr:rowOff>
    </xdr:to>
    <xdr:cxnSp macro="">
      <xdr:nvCxnSpPr>
        <xdr:cNvPr id="592" name="直線コネクタ 591">
          <a:extLst>
            <a:ext uri="{FF2B5EF4-FFF2-40B4-BE49-F238E27FC236}">
              <a16:creationId xmlns:a16="http://schemas.microsoft.com/office/drawing/2014/main" id="{8D962DEB-72C0-4094-8572-3BD056FE47B4}"/>
            </a:ext>
          </a:extLst>
        </xdr:cNvPr>
        <xdr:cNvCxnSpPr/>
      </xdr:nvCxnSpPr>
      <xdr:spPr>
        <a:xfrm flipV="1">
          <a:off x="20434300" y="6764080"/>
          <a:ext cx="8890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38462</xdr:rowOff>
    </xdr:from>
    <xdr:to>
      <xdr:col>102</xdr:col>
      <xdr:colOff>165100</xdr:colOff>
      <xdr:row>39</xdr:row>
      <xdr:rowOff>140062</xdr:rowOff>
    </xdr:to>
    <xdr:sp macro="" textlink="">
      <xdr:nvSpPr>
        <xdr:cNvPr id="593" name="楕円 592">
          <a:extLst>
            <a:ext uri="{FF2B5EF4-FFF2-40B4-BE49-F238E27FC236}">
              <a16:creationId xmlns:a16="http://schemas.microsoft.com/office/drawing/2014/main" id="{347D6FA7-9BB6-439F-B999-677484335350}"/>
            </a:ext>
          </a:extLst>
        </xdr:cNvPr>
        <xdr:cNvSpPr/>
      </xdr:nvSpPr>
      <xdr:spPr>
        <a:xfrm>
          <a:off x="194945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83369</xdr:rowOff>
    </xdr:from>
    <xdr:to>
      <xdr:col>107</xdr:col>
      <xdr:colOff>50800</xdr:colOff>
      <xdr:row>39</xdr:row>
      <xdr:rowOff>89262</xdr:rowOff>
    </xdr:to>
    <xdr:cxnSp macro="">
      <xdr:nvCxnSpPr>
        <xdr:cNvPr id="594" name="直線コネクタ 593">
          <a:extLst>
            <a:ext uri="{FF2B5EF4-FFF2-40B4-BE49-F238E27FC236}">
              <a16:creationId xmlns:a16="http://schemas.microsoft.com/office/drawing/2014/main" id="{73285D39-4E65-49FA-898E-D8C8AD998392}"/>
            </a:ext>
          </a:extLst>
        </xdr:cNvPr>
        <xdr:cNvCxnSpPr/>
      </xdr:nvCxnSpPr>
      <xdr:spPr>
        <a:xfrm flipV="1">
          <a:off x="19545300" y="67699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44090</xdr:rowOff>
    </xdr:from>
    <xdr:to>
      <xdr:col>98</xdr:col>
      <xdr:colOff>38100</xdr:colOff>
      <xdr:row>39</xdr:row>
      <xdr:rowOff>145690</xdr:rowOff>
    </xdr:to>
    <xdr:sp macro="" textlink="">
      <xdr:nvSpPr>
        <xdr:cNvPr id="595" name="楕円 594">
          <a:extLst>
            <a:ext uri="{FF2B5EF4-FFF2-40B4-BE49-F238E27FC236}">
              <a16:creationId xmlns:a16="http://schemas.microsoft.com/office/drawing/2014/main" id="{30185EEF-46B1-4836-B1B9-9561334120FC}"/>
            </a:ext>
          </a:extLst>
        </xdr:cNvPr>
        <xdr:cNvSpPr/>
      </xdr:nvSpPr>
      <xdr:spPr>
        <a:xfrm>
          <a:off x="18605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89262</xdr:rowOff>
    </xdr:from>
    <xdr:to>
      <xdr:col>102</xdr:col>
      <xdr:colOff>114300</xdr:colOff>
      <xdr:row>39</xdr:row>
      <xdr:rowOff>94890</xdr:rowOff>
    </xdr:to>
    <xdr:cxnSp macro="">
      <xdr:nvCxnSpPr>
        <xdr:cNvPr id="596" name="直線コネクタ 595">
          <a:extLst>
            <a:ext uri="{FF2B5EF4-FFF2-40B4-BE49-F238E27FC236}">
              <a16:creationId xmlns:a16="http://schemas.microsoft.com/office/drawing/2014/main" id="{72218D40-D596-4F58-AEAD-E6E669476B8D}"/>
            </a:ext>
          </a:extLst>
        </xdr:cNvPr>
        <xdr:cNvCxnSpPr/>
      </xdr:nvCxnSpPr>
      <xdr:spPr>
        <a:xfrm flipV="1">
          <a:off x="18656300" y="6775812"/>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8C11155-2647-4ADE-BFBD-3907E6EA0E31}"/>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12BAA2BA-8953-4ABA-A493-5837AEB20033}"/>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1CB3632-D0C0-4866-A5E8-09AD865BFB6A}"/>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C9CE23A8-C16E-45C5-A549-5DCF268A6B03}"/>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119457</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35CBF757-E630-455E-978D-66E96758560D}"/>
            </a:ext>
          </a:extLst>
        </xdr:cNvPr>
        <xdr:cNvSpPr txBox="1"/>
      </xdr:nvSpPr>
      <xdr:spPr>
        <a:xfrm>
          <a:off x="21043411" y="68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125296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8114AF8C-73E4-48AC-B36F-9F772E1336AD}"/>
            </a:ext>
          </a:extLst>
        </xdr:cNvPr>
        <xdr:cNvSpPr txBox="1"/>
      </xdr:nvSpPr>
      <xdr:spPr>
        <a:xfrm>
          <a:off x="20167111" y="68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131189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6EAD7E11-8433-4BF1-B967-955682057DF7}"/>
            </a:ext>
          </a:extLst>
        </xdr:cNvPr>
        <xdr:cNvSpPr txBox="1"/>
      </xdr:nvSpPr>
      <xdr:spPr>
        <a:xfrm>
          <a:off x="19278111" y="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136817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47E6B60A-A823-4E91-9E8B-598CAB7CB4AA}"/>
            </a:ext>
          </a:extLst>
        </xdr:cNvPr>
        <xdr:cNvSpPr txBox="1"/>
      </xdr:nvSpPr>
      <xdr:spPr>
        <a:xfrm>
          <a:off x="183891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11879BD8-E097-4041-9B6A-02D3A01276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301EB32-D739-4A07-9744-CD1C8B0164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F105EFD9-9AA9-45B7-9787-0F2E9F3BF7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FE8F4D1-CAB4-4AC2-920C-018F54D19B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1F0369E2-5C89-412F-93D3-FD6EA2FA7E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6619280-59F2-492D-BA6F-B6534461F6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A6B23CDC-4E50-4D36-8392-0DEA1B1042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3145BC61-29CE-4AF6-867A-8D6B8249AF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EF4FBA9-0DC4-41FA-9225-E702751D80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3A70647-91E1-46BF-A003-13E22D21AB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D432DE88-B199-475E-829D-A8DE2F19A8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4DCF8B83-31F9-443D-8D7F-CCA12251B5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8C2D761-441C-40B1-B116-ECB23E3BFB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AC554EA2-FA35-4DFF-A74D-F2AC857D46C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1FAA5E8B-BFCB-45E9-B6FD-2D26C7D042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2808C389-254B-49BB-83E7-0D5C3B6F5E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E2CF4D-7469-417A-A176-BFF783DF83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7FB462B-ED66-4A71-8F9D-AC3B231E00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30E4A33E-578D-4EA4-8E49-BD0BE3EC3C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66CEA89C-E3CB-446E-9EBF-95BD37EE2A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EDD4688C-4436-470F-867B-93D0FAAE3C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1DF0B773-0BFA-48C9-AC9B-F87FEB3F29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7A3C0FB9-70F5-4A1A-A1EB-DF74A15E873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2235F01-9D16-4CA9-B679-BA714B9BF4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DA4E3BC7-F8E3-426C-83F2-7FDBC6C00CD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F5A85AC8-6A63-43DF-90F4-0E8D42158DCA}"/>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FF94AD97-CEB1-4427-AF99-98ADD55BA3F1}"/>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29960828-FA64-4830-9742-6A624DB6E4BB}"/>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8802F611-8A6C-482C-AAA0-0633F7929D61}"/>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1BAB5DE3-19A6-42DE-97E9-AA29F078AFE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1F029D4-9513-434C-A974-FC0999BB4D06}"/>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51404990-C21F-45ED-8431-138FE5F66B51}"/>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F9ECB70C-C235-498E-A65F-7734103BE41D}"/>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9EF0153F-2531-42AD-9902-E55A803A9499}"/>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E6AF010B-8E4C-4C86-A2D2-0E9358F08BEC}"/>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ACA1043-1153-493C-9A9C-90097E8CE8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805B5B7-D3E9-4F4B-8920-04C5043F58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30B31AC-0569-47E9-B604-6AAD165123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263CEF8-5F8F-469D-B789-0788D592D4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9899847-E3D7-4980-AF21-FFB96361F0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645" name="楕円 644">
          <a:extLst>
            <a:ext uri="{FF2B5EF4-FFF2-40B4-BE49-F238E27FC236}">
              <a16:creationId xmlns:a16="http://schemas.microsoft.com/office/drawing/2014/main" id="{87D20804-B38F-415F-ABB8-5A3B681E7F1A}"/>
            </a:ext>
          </a:extLst>
        </xdr:cNvPr>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427F3F83-B16B-418C-9664-89EA1B9DCB39}"/>
            </a:ext>
          </a:extLst>
        </xdr:cNvPr>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47" name="楕円 646">
          <a:extLst>
            <a:ext uri="{FF2B5EF4-FFF2-40B4-BE49-F238E27FC236}">
              <a16:creationId xmlns:a16="http://schemas.microsoft.com/office/drawing/2014/main" id="{4304253F-70CA-4793-9105-09310F7CB9D7}"/>
            </a:ext>
          </a:extLst>
        </xdr:cNvPr>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83820</xdr:rowOff>
    </xdr:to>
    <xdr:cxnSp macro="">
      <xdr:nvCxnSpPr>
        <xdr:cNvPr id="648" name="直線コネクタ 647">
          <a:extLst>
            <a:ext uri="{FF2B5EF4-FFF2-40B4-BE49-F238E27FC236}">
              <a16:creationId xmlns:a16="http://schemas.microsoft.com/office/drawing/2014/main" id="{9BA5F1D0-E3B3-436A-9BE6-87FEDA98F097}"/>
            </a:ext>
          </a:extLst>
        </xdr:cNvPr>
        <xdr:cNvCxnSpPr/>
      </xdr:nvCxnSpPr>
      <xdr:spPr>
        <a:xfrm>
          <a:off x="15481300" y="10498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649" name="楕円 648">
          <a:extLst>
            <a:ext uri="{FF2B5EF4-FFF2-40B4-BE49-F238E27FC236}">
              <a16:creationId xmlns:a16="http://schemas.microsoft.com/office/drawing/2014/main" id="{645A865F-20FD-4C77-A884-8063892382AF}"/>
            </a:ext>
          </a:extLst>
        </xdr:cNvPr>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40005</xdr:rowOff>
    </xdr:to>
    <xdr:cxnSp macro="">
      <xdr:nvCxnSpPr>
        <xdr:cNvPr id="650" name="直線コネクタ 649">
          <a:extLst>
            <a:ext uri="{FF2B5EF4-FFF2-40B4-BE49-F238E27FC236}">
              <a16:creationId xmlns:a16="http://schemas.microsoft.com/office/drawing/2014/main" id="{F23B6469-504E-4BB6-BC1D-2AA394F109A4}"/>
            </a:ext>
          </a:extLst>
        </xdr:cNvPr>
        <xdr:cNvCxnSpPr/>
      </xdr:nvCxnSpPr>
      <xdr:spPr>
        <a:xfrm>
          <a:off x="14592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51" name="楕円 650">
          <a:extLst>
            <a:ext uri="{FF2B5EF4-FFF2-40B4-BE49-F238E27FC236}">
              <a16:creationId xmlns:a16="http://schemas.microsoft.com/office/drawing/2014/main" id="{9AD971B4-F3B0-4704-ADA1-F2697328C6CF}"/>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167640</xdr:rowOff>
    </xdr:to>
    <xdr:cxnSp macro="">
      <xdr:nvCxnSpPr>
        <xdr:cNvPr id="652" name="直線コネクタ 651">
          <a:extLst>
            <a:ext uri="{FF2B5EF4-FFF2-40B4-BE49-F238E27FC236}">
              <a16:creationId xmlns:a16="http://schemas.microsoft.com/office/drawing/2014/main" id="{C628787B-C385-4D1C-800F-363960864908}"/>
            </a:ext>
          </a:extLst>
        </xdr:cNvPr>
        <xdr:cNvCxnSpPr/>
      </xdr:nvCxnSpPr>
      <xdr:spPr>
        <a:xfrm>
          <a:off x="13703300" y="1041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3" name="楕円 652">
          <a:extLst>
            <a:ext uri="{FF2B5EF4-FFF2-40B4-BE49-F238E27FC236}">
              <a16:creationId xmlns:a16="http://schemas.microsoft.com/office/drawing/2014/main" id="{C495A740-82A4-4CE4-9F09-58F55054FA51}"/>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125730</xdr:rowOff>
    </xdr:to>
    <xdr:cxnSp macro="">
      <xdr:nvCxnSpPr>
        <xdr:cNvPr id="654" name="直線コネクタ 653">
          <a:extLst>
            <a:ext uri="{FF2B5EF4-FFF2-40B4-BE49-F238E27FC236}">
              <a16:creationId xmlns:a16="http://schemas.microsoft.com/office/drawing/2014/main" id="{64C6ACE2-644F-4655-9BE6-6AD1BB4FBFC4}"/>
            </a:ext>
          </a:extLst>
        </xdr:cNvPr>
        <xdr:cNvCxnSpPr/>
      </xdr:nvCxnSpPr>
      <xdr:spPr>
        <a:xfrm>
          <a:off x="12814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95966898-B613-43C3-B37B-FC981393A926}"/>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96FF855-486D-4DBA-ADD5-31401882474A}"/>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C0F87F8A-A01C-4BDF-ABA0-7D896BC5106D}"/>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47C11C9-A22B-4226-BAE6-148653F3304B}"/>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04797C3-B9A4-4D32-B226-3BD8E6D1161D}"/>
            </a:ext>
          </a:extLst>
        </xdr:cNvPr>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68FD2865-324D-41B0-8B25-4BF71BA38614}"/>
            </a:ext>
          </a:extLst>
        </xdr:cNvPr>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792D678-9F56-4E62-8C85-2466A42F18DE}"/>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7AE0A5B-ABBC-41E0-8E1C-0F95F0B563E3}"/>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B50FCD5F-A510-474D-9F71-8725FB2D74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9EFE48C1-825C-467D-B935-ECE1838E0B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E284187-785D-4FF3-9E5C-F0EA0F106E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D15A632-984E-4671-A17C-112E2C800A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D93990B-0D96-4460-8757-4D6210E5D7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E1F08BA-B29C-4569-AF46-3E7E93D103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F29701D-F5FD-4E35-952A-B778F59C1B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3FA8520-4362-4A0B-B935-AA7ACE5E6A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506B252-87D6-4FCE-B8DA-09C10A8A50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7369E2BA-DA12-4743-B721-7D2F754937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B3BAC050-7AC7-4AFF-9CF6-22DA277449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FF3826FD-317C-4EDD-A908-3FB769D48A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CA3508D0-8AF3-4635-97E7-E0C41315DB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EC3999DF-0D57-424E-B9AC-74208B020F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A3DC8C23-BBFA-4C32-A10B-C275605106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F5E9CCE-AC08-4EAF-A0EF-C7B9696D927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8ED813C1-73D9-4E03-9942-6F46BA9C1EA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980AFBBD-9D4E-4137-929D-DB00B9C5B1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CBF933FA-C8EE-4FDD-96DD-F80951FC39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A0EC30F-1A84-4DC7-805E-F36B5E1EAD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191F30CF-F2FC-4AFF-85F1-AB1BB8C345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F0F885C-59A2-4E28-B813-68DBF0F825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51805ECD-1C1F-4C45-ADD6-726FAFA16C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77FB88A6-3B28-4F89-A6CE-B5CAE38CF41B}"/>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4503D698-C4E7-4C6D-9E58-05EC42DEF873}"/>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AF3AA246-15E1-4BC0-A856-B30C5A4A0DD8}"/>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A5E13940-462E-488F-8F3D-7DA9210A4BFA}"/>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F39009F5-F095-4F17-8754-08811E99519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E5C631F4-F551-4B15-85FB-D13CC418D96B}"/>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D5721F3A-B12A-44F6-A853-00712E1CDFFC}"/>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4040AFD3-8BFB-43C4-869D-C58B5A1FAAC8}"/>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7D696C1A-A512-41E4-B8BA-8FDD0E6FC79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5C17C1FC-79D5-481A-A1CC-340D806B5EEE}"/>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32CE54A4-6CC6-4912-A346-1B0415F74454}"/>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0D0883F-B3D1-43D3-9024-9A2AF9653F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F1BDD85-4422-42D0-8DDF-01B4662481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04DAEC1-020A-43AA-9A5E-90EC4B07A6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0D24AB0-295F-4DDC-94EA-6F1BEA2818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5F01C16-3099-4614-8F28-AA9E3914E5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702" name="楕円 701">
          <a:extLst>
            <a:ext uri="{FF2B5EF4-FFF2-40B4-BE49-F238E27FC236}">
              <a16:creationId xmlns:a16="http://schemas.microsoft.com/office/drawing/2014/main" id="{3CB332B6-D956-4A99-8007-169F4791B0C8}"/>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1494D34F-C028-493D-84E0-E5851387383C}"/>
            </a:ext>
          </a:extLst>
        </xdr:cNvPr>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4" name="楕円 703">
          <a:extLst>
            <a:ext uri="{FF2B5EF4-FFF2-40B4-BE49-F238E27FC236}">
              <a16:creationId xmlns:a16="http://schemas.microsoft.com/office/drawing/2014/main" id="{9F875A24-5312-44B5-90FF-E12C1228B193}"/>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705" name="直線コネクタ 704">
          <a:extLst>
            <a:ext uri="{FF2B5EF4-FFF2-40B4-BE49-F238E27FC236}">
              <a16:creationId xmlns:a16="http://schemas.microsoft.com/office/drawing/2014/main" id="{76B8C74D-3B79-4656-B59A-571ED7112A84}"/>
            </a:ext>
          </a:extLst>
        </xdr:cNvPr>
        <xdr:cNvCxnSpPr/>
      </xdr:nvCxnSpPr>
      <xdr:spPr>
        <a:xfrm flipV="1">
          <a:off x="21323300" y="1053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706" name="楕円 705">
          <a:extLst>
            <a:ext uri="{FF2B5EF4-FFF2-40B4-BE49-F238E27FC236}">
              <a16:creationId xmlns:a16="http://schemas.microsoft.com/office/drawing/2014/main" id="{45805F17-74E4-4E75-AAAA-7D0AF9B9BAD0}"/>
            </a:ext>
          </a:extLst>
        </xdr:cNvPr>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707" name="直線コネクタ 706">
          <a:extLst>
            <a:ext uri="{FF2B5EF4-FFF2-40B4-BE49-F238E27FC236}">
              <a16:creationId xmlns:a16="http://schemas.microsoft.com/office/drawing/2014/main" id="{C15071F4-F514-4760-BFA3-1D7F36C9B168}"/>
            </a:ext>
          </a:extLst>
        </xdr:cNvPr>
        <xdr:cNvCxnSpPr/>
      </xdr:nvCxnSpPr>
      <xdr:spPr>
        <a:xfrm flipV="1">
          <a:off x="2043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8" name="楕円 707">
          <a:extLst>
            <a:ext uri="{FF2B5EF4-FFF2-40B4-BE49-F238E27FC236}">
              <a16:creationId xmlns:a16="http://schemas.microsoft.com/office/drawing/2014/main" id="{435B3B1C-5EDF-4A65-B2A8-067B656D1EA3}"/>
            </a:ext>
          </a:extLst>
        </xdr:cNvPr>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95250</xdr:rowOff>
    </xdr:to>
    <xdr:cxnSp macro="">
      <xdr:nvCxnSpPr>
        <xdr:cNvPr id="709" name="直線コネクタ 708">
          <a:extLst>
            <a:ext uri="{FF2B5EF4-FFF2-40B4-BE49-F238E27FC236}">
              <a16:creationId xmlns:a16="http://schemas.microsoft.com/office/drawing/2014/main" id="{D1A2D468-8498-44AB-ADD5-DFC4848B2C06}"/>
            </a:ext>
          </a:extLst>
        </xdr:cNvPr>
        <xdr:cNvCxnSpPr/>
      </xdr:nvCxnSpPr>
      <xdr:spPr>
        <a:xfrm flipV="1">
          <a:off x="19545300" y="1054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0" name="楕円 709">
          <a:extLst>
            <a:ext uri="{FF2B5EF4-FFF2-40B4-BE49-F238E27FC236}">
              <a16:creationId xmlns:a16="http://schemas.microsoft.com/office/drawing/2014/main" id="{7B8C2FE0-7208-463D-AB11-F54C1F4B0BCF}"/>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102870</xdr:rowOff>
    </xdr:to>
    <xdr:cxnSp macro="">
      <xdr:nvCxnSpPr>
        <xdr:cNvPr id="711" name="直線コネクタ 710">
          <a:extLst>
            <a:ext uri="{FF2B5EF4-FFF2-40B4-BE49-F238E27FC236}">
              <a16:creationId xmlns:a16="http://schemas.microsoft.com/office/drawing/2014/main" id="{5B06A4F6-50C8-47B9-9C3D-82B45CF3769E}"/>
            </a:ext>
          </a:extLst>
        </xdr:cNvPr>
        <xdr:cNvCxnSpPr/>
      </xdr:nvCxnSpPr>
      <xdr:spPr>
        <a:xfrm flipV="1">
          <a:off x="18656300" y="1055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376E95F5-6383-4B2F-BD9A-B545A6A72C27}"/>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0A0E8710-1C3E-434C-81E2-F61303FC1ADF}"/>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09F1AAEE-57BD-46E9-B8AA-433F9A499D22}"/>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E7A30A13-EEE9-49C1-BD94-379701E19976}"/>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16" name="n_1mainValue【保健センター・保健所】&#10;一人当たり面積">
          <a:extLst>
            <a:ext uri="{FF2B5EF4-FFF2-40B4-BE49-F238E27FC236}">
              <a16:creationId xmlns:a16="http://schemas.microsoft.com/office/drawing/2014/main" id="{63309B59-BD80-4F52-94CE-9561671C634E}"/>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717" name="n_2mainValue【保健センター・保健所】&#10;一人当たり面積">
          <a:extLst>
            <a:ext uri="{FF2B5EF4-FFF2-40B4-BE49-F238E27FC236}">
              <a16:creationId xmlns:a16="http://schemas.microsoft.com/office/drawing/2014/main" id="{A5552635-8115-4F1E-9D73-784EB076AC4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8" name="n_3mainValue【保健センター・保健所】&#10;一人当たり面積">
          <a:extLst>
            <a:ext uri="{FF2B5EF4-FFF2-40B4-BE49-F238E27FC236}">
              <a16:creationId xmlns:a16="http://schemas.microsoft.com/office/drawing/2014/main" id="{989A6CB5-28F8-4805-AF73-25C6377A10AA}"/>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19" name="n_4mainValue【保健センター・保健所】&#10;一人当たり面積">
          <a:extLst>
            <a:ext uri="{FF2B5EF4-FFF2-40B4-BE49-F238E27FC236}">
              <a16:creationId xmlns:a16="http://schemas.microsoft.com/office/drawing/2014/main" id="{EB552898-374C-4F37-867C-438F809EEEA0}"/>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EC05535-FF0B-4B37-80EA-A6CE45F984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422DA941-4528-490E-BB84-D3853723FD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E7B59C9B-CC0F-4083-9888-455AEDF841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BBC67CA9-7BA9-4EBC-A994-029228BC39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C02A87CE-AD77-4B42-99DE-763EF8C632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97DE395-A773-432A-A6E6-D68E30876D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2F07DFC8-896A-43D6-81CA-91A962D4AD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CB35039-5F63-46FA-8AF7-1A38415615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276C238-C57C-49D2-9EDB-CCDECB8307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FCD2583B-6B42-48D9-8E65-181E0B40E9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2FC7B818-9E52-486F-92A6-C78C6436F6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8411A8F2-0C6E-4EF5-939C-A7874D60025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5730037C-0187-45A2-A87D-9B624D4DA70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981F91B1-3C01-4298-A127-8E10B3B268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CA8CA49C-E897-494E-AE90-2C4930D913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C2474F77-A4D8-4CB6-8365-ECF017E9D5F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90C7553-B0E0-464E-8481-85999DEBF25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A5588DD1-5C35-4284-9B32-30C63E626CA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66F9E0E1-AB8E-4412-8241-501BDD6B13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27C95D34-8346-4DE1-BC64-E0D43E0C49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C09BE70B-BB13-4EF8-8DF9-96DAFE6349B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CDA3AFB1-D641-428D-8209-767EF20B17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ACEC3E4E-748E-4B7F-B2BC-2F21B846104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F149F41E-ECF9-480D-8BD9-8EC07A0FDB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256B62A5-7F0D-4246-8D33-E1E136256A45}"/>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C4219243-A4B1-4FD3-B881-FCB5B11B3925}"/>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B75140B3-AD26-4444-9A02-0D17AB8E2739}"/>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B4EA1B40-C70A-48A1-8A70-BFE697A18DA5}"/>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C02308FA-2FDE-4072-AC49-36B34B3684B3}"/>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4D53AF8-2510-4D93-AEB8-92872451F623}"/>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F54F4EC-333C-48C4-B602-13C3596BCE5B}"/>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E436B508-37C0-411D-AA4B-EC69BF55B631}"/>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72D1C2BF-6F93-405A-941F-C4D5321CA694}"/>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22DDCCF7-FC90-4687-B49E-5953C5C021FF}"/>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25D44ACC-1B54-4F90-8DA9-A64A077BA0B6}"/>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CAA35E3-A109-4798-BC9B-B2B4DDE948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6A0F1EB-764E-4300-9C1B-35844E3168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C15474A-B666-496F-AAF5-AC2C7C6A7C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19A485C-16C8-4E73-8EDA-825F363D73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A058E07-CE4B-437A-89B7-B7C6A26770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760" name="楕円 759">
          <a:extLst>
            <a:ext uri="{FF2B5EF4-FFF2-40B4-BE49-F238E27FC236}">
              <a16:creationId xmlns:a16="http://schemas.microsoft.com/office/drawing/2014/main" id="{7C4A2E06-04B5-4558-8F80-40E313C1CFA4}"/>
            </a:ext>
          </a:extLst>
        </xdr:cNvPr>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86377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D4BC6F6A-6484-4260-9CAE-2A6E56575812}"/>
            </a:ext>
          </a:extLst>
        </xdr:cNvPr>
        <xdr:cNvSpPr txBox="1"/>
      </xdr:nvSpPr>
      <xdr:spPr>
        <a:xfrm>
          <a:off x="16357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34925</xdr:rowOff>
    </xdr:from>
    <xdr:to>
      <xdr:col>81</xdr:col>
      <xdr:colOff>101600</xdr:colOff>
      <xdr:row>78</xdr:row>
      <xdr:rowOff>136525</xdr:rowOff>
    </xdr:to>
    <xdr:sp macro="" textlink="">
      <xdr:nvSpPr>
        <xdr:cNvPr id="762" name="楕円 761">
          <a:extLst>
            <a:ext uri="{FF2B5EF4-FFF2-40B4-BE49-F238E27FC236}">
              <a16:creationId xmlns:a16="http://schemas.microsoft.com/office/drawing/2014/main" id="{580A2DEC-4EFF-44F3-AAB1-788FB4913CC4}"/>
            </a:ext>
          </a:extLst>
        </xdr:cNvPr>
        <xdr:cNvSpPr/>
      </xdr:nvSpPr>
      <xdr:spPr>
        <a:xfrm>
          <a:off x="1543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85725</xdr:rowOff>
    </xdr:from>
    <xdr:to>
      <xdr:col>85</xdr:col>
      <xdr:colOff>127000</xdr:colOff>
      <xdr:row>78</xdr:row>
      <xdr:rowOff>114300</xdr:rowOff>
    </xdr:to>
    <xdr:cxnSp macro="">
      <xdr:nvCxnSpPr>
        <xdr:cNvPr id="763" name="直線コネクタ 762">
          <a:extLst>
            <a:ext uri="{FF2B5EF4-FFF2-40B4-BE49-F238E27FC236}">
              <a16:creationId xmlns:a16="http://schemas.microsoft.com/office/drawing/2014/main" id="{34E7F856-CFF7-4751-946C-337C0C1DF182}"/>
            </a:ext>
          </a:extLst>
        </xdr:cNvPr>
        <xdr:cNvCxnSpPr/>
      </xdr:nvCxnSpPr>
      <xdr:spPr>
        <a:xfrm>
          <a:off x="15481300" y="13458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164464</xdr:rowOff>
    </xdr:from>
    <xdr:to>
      <xdr:col>76</xdr:col>
      <xdr:colOff>165100</xdr:colOff>
      <xdr:row>78</xdr:row>
      <xdr:rowOff>94614</xdr:rowOff>
    </xdr:to>
    <xdr:sp macro="" textlink="">
      <xdr:nvSpPr>
        <xdr:cNvPr id="764" name="楕円 763">
          <a:extLst>
            <a:ext uri="{FF2B5EF4-FFF2-40B4-BE49-F238E27FC236}">
              <a16:creationId xmlns:a16="http://schemas.microsoft.com/office/drawing/2014/main" id="{6F839D2B-C6B6-4DDD-87DF-A08780CD64DB}"/>
            </a:ext>
          </a:extLst>
        </xdr:cNvPr>
        <xdr:cNvSpPr/>
      </xdr:nvSpPr>
      <xdr:spPr>
        <a:xfrm>
          <a:off x="14541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43814</xdr:rowOff>
    </xdr:from>
    <xdr:to>
      <xdr:col>81</xdr:col>
      <xdr:colOff>50800</xdr:colOff>
      <xdr:row>78</xdr:row>
      <xdr:rowOff>85725</xdr:rowOff>
    </xdr:to>
    <xdr:cxnSp macro="">
      <xdr:nvCxnSpPr>
        <xdr:cNvPr id="765" name="直線コネクタ 764">
          <a:extLst>
            <a:ext uri="{FF2B5EF4-FFF2-40B4-BE49-F238E27FC236}">
              <a16:creationId xmlns:a16="http://schemas.microsoft.com/office/drawing/2014/main" id="{B1E5AD84-C6EE-45D4-9F0E-EED1B463A8B7}"/>
            </a:ext>
          </a:extLst>
        </xdr:cNvPr>
        <xdr:cNvCxnSpPr/>
      </xdr:nvCxnSpPr>
      <xdr:spPr>
        <a:xfrm>
          <a:off x="14592300" y="134169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132080</xdr:rowOff>
    </xdr:from>
    <xdr:to>
      <xdr:col>72</xdr:col>
      <xdr:colOff>38100</xdr:colOff>
      <xdr:row>78</xdr:row>
      <xdr:rowOff>62230</xdr:rowOff>
    </xdr:to>
    <xdr:sp macro="" textlink="">
      <xdr:nvSpPr>
        <xdr:cNvPr id="766" name="楕円 765">
          <a:extLst>
            <a:ext uri="{FF2B5EF4-FFF2-40B4-BE49-F238E27FC236}">
              <a16:creationId xmlns:a16="http://schemas.microsoft.com/office/drawing/2014/main" id="{1F386670-2477-4CF0-97D3-96D6E8C4ECE8}"/>
            </a:ext>
          </a:extLst>
        </xdr:cNvPr>
        <xdr:cNvSpPr/>
      </xdr:nvSpPr>
      <xdr:spPr>
        <a:xfrm>
          <a:off x="1365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xdr:rowOff>
    </xdr:from>
    <xdr:to>
      <xdr:col>76</xdr:col>
      <xdr:colOff>114300</xdr:colOff>
      <xdr:row>78</xdr:row>
      <xdr:rowOff>43814</xdr:rowOff>
    </xdr:to>
    <xdr:cxnSp macro="">
      <xdr:nvCxnSpPr>
        <xdr:cNvPr id="767" name="直線コネクタ 766">
          <a:extLst>
            <a:ext uri="{FF2B5EF4-FFF2-40B4-BE49-F238E27FC236}">
              <a16:creationId xmlns:a16="http://schemas.microsoft.com/office/drawing/2014/main" id="{A124E1C7-C91A-4C15-A09C-FBFB4A307484}"/>
            </a:ext>
          </a:extLst>
        </xdr:cNvPr>
        <xdr:cNvCxnSpPr/>
      </xdr:nvCxnSpPr>
      <xdr:spPr>
        <a:xfrm>
          <a:off x="13703300" y="133845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103505</xdr:rowOff>
    </xdr:from>
    <xdr:to>
      <xdr:col>67</xdr:col>
      <xdr:colOff>101600</xdr:colOff>
      <xdr:row>78</xdr:row>
      <xdr:rowOff>33655</xdr:rowOff>
    </xdr:to>
    <xdr:sp macro="" textlink="">
      <xdr:nvSpPr>
        <xdr:cNvPr id="768" name="楕円 767">
          <a:extLst>
            <a:ext uri="{FF2B5EF4-FFF2-40B4-BE49-F238E27FC236}">
              <a16:creationId xmlns:a16="http://schemas.microsoft.com/office/drawing/2014/main" id="{D16328E7-9BAA-477E-AFFA-D51260255083}"/>
            </a:ext>
          </a:extLst>
        </xdr:cNvPr>
        <xdr:cNvSpPr/>
      </xdr:nvSpPr>
      <xdr:spPr>
        <a:xfrm>
          <a:off x="12763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154305</xdr:rowOff>
    </xdr:from>
    <xdr:to>
      <xdr:col>71</xdr:col>
      <xdr:colOff>177800</xdr:colOff>
      <xdr:row>78</xdr:row>
      <xdr:rowOff>11430</xdr:rowOff>
    </xdr:to>
    <xdr:cxnSp macro="">
      <xdr:nvCxnSpPr>
        <xdr:cNvPr id="769" name="直線コネクタ 768">
          <a:extLst>
            <a:ext uri="{FF2B5EF4-FFF2-40B4-BE49-F238E27FC236}">
              <a16:creationId xmlns:a16="http://schemas.microsoft.com/office/drawing/2014/main" id="{B40E349D-9082-4EF8-9CD5-D0DC84D6781A}"/>
            </a:ext>
          </a:extLst>
        </xdr:cNvPr>
        <xdr:cNvCxnSpPr/>
      </xdr:nvCxnSpPr>
      <xdr:spPr>
        <a:xfrm>
          <a:off x="12814300" y="13355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325FA359-714E-4FFD-8598-62C99DB9964B}"/>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a:extLst>
            <a:ext uri="{FF2B5EF4-FFF2-40B4-BE49-F238E27FC236}">
              <a16:creationId xmlns:a16="http://schemas.microsoft.com/office/drawing/2014/main" id="{3A62C859-9F3E-4B88-9D9C-5F905F9B8A7A}"/>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a:extLst>
            <a:ext uri="{FF2B5EF4-FFF2-40B4-BE49-F238E27FC236}">
              <a16:creationId xmlns:a16="http://schemas.microsoft.com/office/drawing/2014/main" id="{6897401F-C7AA-4BB5-A7C7-307F7932EF86}"/>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a:extLst>
            <a:ext uri="{FF2B5EF4-FFF2-40B4-BE49-F238E27FC236}">
              <a16:creationId xmlns:a16="http://schemas.microsoft.com/office/drawing/2014/main" id="{FE8D5C86-5808-4337-A7C9-9E2A01896169}"/>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153052</xdr:rowOff>
    </xdr:from>
    <xdr:ext cx="405111" cy="259045"/>
    <xdr:sp macro="" textlink="">
      <xdr:nvSpPr>
        <xdr:cNvPr id="774" name="n_1mainValue【消防施設】&#10;有形固定資産減価償却率">
          <a:extLst>
            <a:ext uri="{FF2B5EF4-FFF2-40B4-BE49-F238E27FC236}">
              <a16:creationId xmlns:a16="http://schemas.microsoft.com/office/drawing/2014/main" id="{336BA78F-FCE9-4EF6-872A-3E0F6C973D96}"/>
            </a:ext>
          </a:extLst>
        </xdr:cNvPr>
        <xdr:cNvSpPr txBox="1"/>
      </xdr:nvSpPr>
      <xdr:spPr>
        <a:xfrm>
          <a:off x="152660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111141</xdr:rowOff>
    </xdr:from>
    <xdr:ext cx="405111" cy="259045"/>
    <xdr:sp macro="" textlink="">
      <xdr:nvSpPr>
        <xdr:cNvPr id="775" name="n_2mainValue【消防施設】&#10;有形固定資産減価償却率">
          <a:extLst>
            <a:ext uri="{FF2B5EF4-FFF2-40B4-BE49-F238E27FC236}">
              <a16:creationId xmlns:a16="http://schemas.microsoft.com/office/drawing/2014/main" id="{45FE4813-EF01-4459-A044-61AEA56E023A}"/>
            </a:ext>
          </a:extLst>
        </xdr:cNvPr>
        <xdr:cNvSpPr txBox="1"/>
      </xdr:nvSpPr>
      <xdr:spPr>
        <a:xfrm>
          <a:off x="14389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78757</xdr:rowOff>
    </xdr:from>
    <xdr:ext cx="405111" cy="259045"/>
    <xdr:sp macro="" textlink="">
      <xdr:nvSpPr>
        <xdr:cNvPr id="776" name="n_3mainValue【消防施設】&#10;有形固定資産減価償却率">
          <a:extLst>
            <a:ext uri="{FF2B5EF4-FFF2-40B4-BE49-F238E27FC236}">
              <a16:creationId xmlns:a16="http://schemas.microsoft.com/office/drawing/2014/main" id="{9F96C8F0-8A9B-410E-B20F-3F79CC102684}"/>
            </a:ext>
          </a:extLst>
        </xdr:cNvPr>
        <xdr:cNvSpPr txBox="1"/>
      </xdr:nvSpPr>
      <xdr:spPr>
        <a:xfrm>
          <a:off x="13500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50182</xdr:rowOff>
    </xdr:from>
    <xdr:ext cx="405111" cy="259045"/>
    <xdr:sp macro="" textlink="">
      <xdr:nvSpPr>
        <xdr:cNvPr id="777" name="n_4mainValue【消防施設】&#10;有形固定資産減価償却率">
          <a:extLst>
            <a:ext uri="{FF2B5EF4-FFF2-40B4-BE49-F238E27FC236}">
              <a16:creationId xmlns:a16="http://schemas.microsoft.com/office/drawing/2014/main" id="{9CD309AA-98A2-4FE5-BE00-DE85B4EA21B7}"/>
            </a:ext>
          </a:extLst>
        </xdr:cNvPr>
        <xdr:cNvSpPr txBox="1"/>
      </xdr:nvSpPr>
      <xdr:spPr>
        <a:xfrm>
          <a:off x="12611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41A5F2D7-E887-4947-8C2C-A832DC5955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68A56CD-383D-47B5-8AD1-CC8BCD5B96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ADDADC3-C323-4816-9B53-C87FAD91AE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A37D0B75-81BC-41A3-943B-05C0A0025A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7F0BC0AD-6950-4C41-9E60-9D9E976C6B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3A6F77BB-66B5-4E38-A40B-05743AC638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31FA4CE0-9B0D-4F23-AD8A-2C49B69987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19C45BBD-C0BF-41FE-B885-A21AC10B3B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3FC80B58-E308-45BB-BDC5-96EA7B48C4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85541D43-C93D-4DF6-BC8F-D15470CEEC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2F85063B-06F7-44E9-AA12-E5F5A1E897E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8D21DBF8-45AE-4DBF-98E9-D126D4795A6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F93C1431-98AA-4339-9BE8-CA525EBB7D9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6F65F615-52D2-4C78-B330-94CC3DD8FA3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DEDADAFB-B7AE-4656-8577-AAF98A7C4E0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B3B2B9BB-2728-49C7-AB51-A628BA60E95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20FD04BF-35D7-49F8-B8F8-95AD5483AA6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CC0AE399-026A-44FD-B21A-FBAB6894F0D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34175133-BB39-4FC6-BB95-C102D89F60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43B7668-B64C-48A6-9437-E1E2866BA10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93591636-F81E-475F-B423-73302CF8506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8AA5E4F5-06F3-4BBE-B356-54A2F3E306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46C6B302-D98B-4111-B2F1-CB58877128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8CBDF750-8BC6-4EBA-9697-3E96BF863C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CA8EE963-F19D-4529-B757-76FBE4C5E3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CB9A1B76-CA1A-4082-8BF6-DB6F1F94249E}"/>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EA0A6B08-5A5A-47D8-AA75-5B3028CC177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9F696F55-CB32-4320-8CA2-0D30B08EC8CB}"/>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67ED80BF-24CD-454D-9BAE-1AB630DBD14F}"/>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8AE9BEA-2918-4C53-B3FB-F544C44D31E2}"/>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7A8D04C1-E5EE-462C-BEEB-F2467BB2EA06}"/>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83E621C3-3D2F-44DA-A2A2-7D56B5D9A259}"/>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492F895B-5939-4B84-9AE4-A1E042567FA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5F0DF274-437A-438B-9A5A-3250C337BBC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48B1560A-5BD2-46F9-9B04-D30942C5F1FE}"/>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FD146B2A-46C5-4EC5-8ED1-A9FC5C1B451D}"/>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A160673-A3D0-441A-8A83-C019AFDA1F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C2C5461-312A-4125-9C6B-2D080E61A2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19615F1-A53E-4825-BF21-E7F9B4CE94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4D190D1-6BF5-4929-BC5B-A862050165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BF40371-27A6-4C65-A136-55009BC3EA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111398</xdr:rowOff>
    </xdr:from>
    <xdr:to>
      <xdr:col>116</xdr:col>
      <xdr:colOff>114300</xdr:colOff>
      <xdr:row>79</xdr:row>
      <xdr:rowOff>41548</xdr:rowOff>
    </xdr:to>
    <xdr:sp macro="" textlink="">
      <xdr:nvSpPr>
        <xdr:cNvPr id="819" name="楕円 818">
          <a:extLst>
            <a:ext uri="{FF2B5EF4-FFF2-40B4-BE49-F238E27FC236}">
              <a16:creationId xmlns:a16="http://schemas.microsoft.com/office/drawing/2014/main" id="{FBFBB067-57A9-4A8F-84A6-90A38E387F85}"/>
            </a:ext>
          </a:extLst>
        </xdr:cNvPr>
        <xdr:cNvSpPr/>
      </xdr:nvSpPr>
      <xdr:spPr>
        <a:xfrm>
          <a:off x="22110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26325</xdr:rowOff>
    </xdr:from>
    <xdr:ext cx="469744" cy="259045"/>
    <xdr:sp macro="" textlink="">
      <xdr:nvSpPr>
        <xdr:cNvPr id="820" name="【消防施設】&#10;一人当たり面積該当値テキスト">
          <a:extLst>
            <a:ext uri="{FF2B5EF4-FFF2-40B4-BE49-F238E27FC236}">
              <a16:creationId xmlns:a16="http://schemas.microsoft.com/office/drawing/2014/main" id="{AC61A4C4-BF4A-4F23-903C-749BC5BD39F4}"/>
            </a:ext>
          </a:extLst>
        </xdr:cNvPr>
        <xdr:cNvSpPr txBox="1"/>
      </xdr:nvSpPr>
      <xdr:spPr>
        <a:xfrm>
          <a:off x="22199600" y="133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157118</xdr:rowOff>
    </xdr:from>
    <xdr:to>
      <xdr:col>112</xdr:col>
      <xdr:colOff>38100</xdr:colOff>
      <xdr:row>79</xdr:row>
      <xdr:rowOff>87268</xdr:rowOff>
    </xdr:to>
    <xdr:sp macro="" textlink="">
      <xdr:nvSpPr>
        <xdr:cNvPr id="821" name="楕円 820">
          <a:extLst>
            <a:ext uri="{FF2B5EF4-FFF2-40B4-BE49-F238E27FC236}">
              <a16:creationId xmlns:a16="http://schemas.microsoft.com/office/drawing/2014/main" id="{74689A94-831C-4542-8E2F-450F51C7DE6E}"/>
            </a:ext>
          </a:extLst>
        </xdr:cNvPr>
        <xdr:cNvSpPr/>
      </xdr:nvSpPr>
      <xdr:spPr>
        <a:xfrm>
          <a:off x="2127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162198</xdr:rowOff>
    </xdr:from>
    <xdr:to>
      <xdr:col>116</xdr:col>
      <xdr:colOff>63500</xdr:colOff>
      <xdr:row>79</xdr:row>
      <xdr:rowOff>36468</xdr:rowOff>
    </xdr:to>
    <xdr:cxnSp macro="">
      <xdr:nvCxnSpPr>
        <xdr:cNvPr id="822" name="直線コネクタ 821">
          <a:extLst>
            <a:ext uri="{FF2B5EF4-FFF2-40B4-BE49-F238E27FC236}">
              <a16:creationId xmlns:a16="http://schemas.microsoft.com/office/drawing/2014/main" id="{8F713184-7783-4A6C-8155-F7472E5D7A57}"/>
            </a:ext>
          </a:extLst>
        </xdr:cNvPr>
        <xdr:cNvCxnSpPr/>
      </xdr:nvCxnSpPr>
      <xdr:spPr>
        <a:xfrm flipV="1">
          <a:off x="21323300" y="135352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823" name="楕円 822">
          <a:extLst>
            <a:ext uri="{FF2B5EF4-FFF2-40B4-BE49-F238E27FC236}">
              <a16:creationId xmlns:a16="http://schemas.microsoft.com/office/drawing/2014/main" id="{9034B016-8D7D-4339-90C7-C41A78A8A30A}"/>
            </a:ext>
          </a:extLst>
        </xdr:cNvPr>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36468</xdr:rowOff>
    </xdr:from>
    <xdr:to>
      <xdr:col>111</xdr:col>
      <xdr:colOff>177800</xdr:colOff>
      <xdr:row>79</xdr:row>
      <xdr:rowOff>49530</xdr:rowOff>
    </xdr:to>
    <xdr:cxnSp macro="">
      <xdr:nvCxnSpPr>
        <xdr:cNvPr id="824" name="直線コネクタ 823">
          <a:extLst>
            <a:ext uri="{FF2B5EF4-FFF2-40B4-BE49-F238E27FC236}">
              <a16:creationId xmlns:a16="http://schemas.microsoft.com/office/drawing/2014/main" id="{9B712447-A3A1-423E-9210-0247CADC7BB7}"/>
            </a:ext>
          </a:extLst>
        </xdr:cNvPr>
        <xdr:cNvCxnSpPr/>
      </xdr:nvCxnSpPr>
      <xdr:spPr>
        <a:xfrm flipV="1">
          <a:off x="20434300" y="13581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25" name="楕円 824">
          <a:extLst>
            <a:ext uri="{FF2B5EF4-FFF2-40B4-BE49-F238E27FC236}">
              <a16:creationId xmlns:a16="http://schemas.microsoft.com/office/drawing/2014/main" id="{198A77AF-5397-443F-AC82-B234DEDC95DE}"/>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62593</xdr:rowOff>
    </xdr:to>
    <xdr:cxnSp macro="">
      <xdr:nvCxnSpPr>
        <xdr:cNvPr id="826" name="直線コネクタ 825">
          <a:extLst>
            <a:ext uri="{FF2B5EF4-FFF2-40B4-BE49-F238E27FC236}">
              <a16:creationId xmlns:a16="http://schemas.microsoft.com/office/drawing/2014/main" id="{2D61CE12-059F-4F73-AB89-9BB7C665D873}"/>
            </a:ext>
          </a:extLst>
        </xdr:cNvPr>
        <xdr:cNvCxnSpPr/>
      </xdr:nvCxnSpPr>
      <xdr:spPr>
        <a:xfrm flipV="1">
          <a:off x="19545300" y="13594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150586</xdr:rowOff>
    </xdr:from>
    <xdr:to>
      <xdr:col>98</xdr:col>
      <xdr:colOff>38100</xdr:colOff>
      <xdr:row>79</xdr:row>
      <xdr:rowOff>80736</xdr:rowOff>
    </xdr:to>
    <xdr:sp macro="" textlink="">
      <xdr:nvSpPr>
        <xdr:cNvPr id="827" name="楕円 826">
          <a:extLst>
            <a:ext uri="{FF2B5EF4-FFF2-40B4-BE49-F238E27FC236}">
              <a16:creationId xmlns:a16="http://schemas.microsoft.com/office/drawing/2014/main" id="{124E4C84-3BCD-4DD5-966A-A7DD435A83BC}"/>
            </a:ext>
          </a:extLst>
        </xdr:cNvPr>
        <xdr:cNvSpPr/>
      </xdr:nvSpPr>
      <xdr:spPr>
        <a:xfrm>
          <a:off x="18605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29936</xdr:rowOff>
    </xdr:from>
    <xdr:to>
      <xdr:col>102</xdr:col>
      <xdr:colOff>114300</xdr:colOff>
      <xdr:row>79</xdr:row>
      <xdr:rowOff>62593</xdr:rowOff>
    </xdr:to>
    <xdr:cxnSp macro="">
      <xdr:nvCxnSpPr>
        <xdr:cNvPr id="828" name="直線コネクタ 827">
          <a:extLst>
            <a:ext uri="{FF2B5EF4-FFF2-40B4-BE49-F238E27FC236}">
              <a16:creationId xmlns:a16="http://schemas.microsoft.com/office/drawing/2014/main" id="{7B030C83-E876-4E8A-98A3-989F6980848A}"/>
            </a:ext>
          </a:extLst>
        </xdr:cNvPr>
        <xdr:cNvCxnSpPr/>
      </xdr:nvCxnSpPr>
      <xdr:spPr>
        <a:xfrm>
          <a:off x="18656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136D22C9-30F2-4F61-859E-6978CEAC3AFF}"/>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074B8BB5-1839-4C18-9501-5AAE30B49745}"/>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AB0FFC51-9F0C-432E-9D77-C90C89AB3C3A}"/>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00CE3B66-377B-4845-A2F9-2FB1DAE46E4B}"/>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103795</xdr:rowOff>
    </xdr:from>
    <xdr:ext cx="469744" cy="259045"/>
    <xdr:sp macro="" textlink="">
      <xdr:nvSpPr>
        <xdr:cNvPr id="833" name="n_1mainValue【消防施設】&#10;一人当たり面積">
          <a:extLst>
            <a:ext uri="{FF2B5EF4-FFF2-40B4-BE49-F238E27FC236}">
              <a16:creationId xmlns:a16="http://schemas.microsoft.com/office/drawing/2014/main" id="{78412B27-F801-4186-A1DC-AF9DD24B86B1}"/>
            </a:ext>
          </a:extLst>
        </xdr:cNvPr>
        <xdr:cNvSpPr txBox="1"/>
      </xdr:nvSpPr>
      <xdr:spPr>
        <a:xfrm>
          <a:off x="210757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834" name="n_2mainValue【消防施設】&#10;一人当たり面積">
          <a:extLst>
            <a:ext uri="{FF2B5EF4-FFF2-40B4-BE49-F238E27FC236}">
              <a16:creationId xmlns:a16="http://schemas.microsoft.com/office/drawing/2014/main" id="{9AD25C23-B184-46E1-B77E-63524867E426}"/>
            </a:ext>
          </a:extLst>
        </xdr:cNvPr>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35" name="n_3mainValue【消防施設】&#10;一人当たり面積">
          <a:extLst>
            <a:ext uri="{FF2B5EF4-FFF2-40B4-BE49-F238E27FC236}">
              <a16:creationId xmlns:a16="http://schemas.microsoft.com/office/drawing/2014/main" id="{ADBACE91-5059-4212-BA8F-0E29C537F661}"/>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97263</xdr:rowOff>
    </xdr:from>
    <xdr:ext cx="469744" cy="259045"/>
    <xdr:sp macro="" textlink="">
      <xdr:nvSpPr>
        <xdr:cNvPr id="836" name="n_4mainValue【消防施設】&#10;一人当たり面積">
          <a:extLst>
            <a:ext uri="{FF2B5EF4-FFF2-40B4-BE49-F238E27FC236}">
              <a16:creationId xmlns:a16="http://schemas.microsoft.com/office/drawing/2014/main" id="{C052109A-092E-4C92-B597-AD68513E8F09}"/>
            </a:ext>
          </a:extLst>
        </xdr:cNvPr>
        <xdr:cNvSpPr txBox="1"/>
      </xdr:nvSpPr>
      <xdr:spPr>
        <a:xfrm>
          <a:off x="18421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57E1DE9-7D33-4F18-B6E4-FBDF00CB58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FBB2FD80-BB01-4CAD-AF0B-2AD9C7878B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8CED7A2D-A505-4B80-BE6B-9E18F33183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B04622A-86F2-4F56-BF0E-4CC38B740C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92B33271-5585-4006-B2D7-2767C6B758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F7A0AB6-BD4C-491F-9AFE-38E509B987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7E9FE9AC-8D89-4293-8EFF-96077322B0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108513D6-0AF2-4CFE-8842-D567CFD630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1A7B7022-86BF-4D25-99DB-4AFEA7CF6C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F9BDBF8-AE45-48DA-A633-94E5A65426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6B8FFA0-61B1-4FD4-B3C4-3847A2AB07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E2246BB5-A4E5-4342-AE80-444BAF2A2D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7276DBA7-ED91-4CA7-8BBC-549AA61E1A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FCED751F-4326-4108-93AB-E077D7D161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453B5F03-143D-403F-9293-2F0021C281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8E3C7FC1-E7E5-4535-886F-507840EE2C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14F0389A-08C8-4B04-A1F9-AAD1FA64DD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134C3C0B-27D8-4E16-B660-52B5833306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46C66104-5941-4D1E-8D8C-EA24091E18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EB5A78C5-C110-4334-B885-34642B885E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2AD822C0-D535-4316-B811-F0322CA1E47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E4F3284F-2DFA-4A2A-9DBE-E441AC32BB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D8CAE856-69BB-4723-B4FD-BE971F2654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81351DA-A2B8-4DB2-8A7C-BADA4F3B68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7ADA43E9-A738-48E1-8906-7CF021BDD1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B6A29F29-6BB9-4662-AED6-5C5BEEE0B61B}"/>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400D4A44-F1D4-4B99-A6C8-4F0CBDF9633C}"/>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721D1480-A7DA-45AD-95AA-9B5A77A811F4}"/>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DA6CB11C-4A39-49BE-B7AE-9C36AC02EC95}"/>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328AB1BC-AA2F-49BD-B19C-630006EB7F53}"/>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B14DD87D-74AB-4C33-A4D3-79EF082DF831}"/>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BC5C74E4-236F-49AB-9225-434F2B51D02A}"/>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9C9FBD2F-91FB-4C8C-A57A-946C99CA67F7}"/>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D0593C5C-9341-40B3-B28F-0B5F2F2DCB63}"/>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B0F64F96-5D77-4E11-8E68-566639A38DAE}"/>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510DF6B3-D41E-4524-82D3-26B20F772D07}"/>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486D3B1-1604-454D-A7AD-6D8F7FB091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EFE7070-CFD3-416A-A5D7-6250A71557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384C0A-67A3-4C9E-9069-A428478ED2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AD77781-77F0-4970-8725-96F89A7096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2711D6-1A4C-4C54-9A6B-DEF8D665C0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8" name="楕円 877">
          <a:extLst>
            <a:ext uri="{FF2B5EF4-FFF2-40B4-BE49-F238E27FC236}">
              <a16:creationId xmlns:a16="http://schemas.microsoft.com/office/drawing/2014/main" id="{04E2A31F-4F37-48FE-8BD8-F571FDD8A554}"/>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79" name="【庁舎】&#10;有形固定資産減価償却率該当値テキスト">
          <a:extLst>
            <a:ext uri="{FF2B5EF4-FFF2-40B4-BE49-F238E27FC236}">
              <a16:creationId xmlns:a16="http://schemas.microsoft.com/office/drawing/2014/main" id="{C5A2AA6E-D0FE-4BDA-9D79-06A7B795218B}"/>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880" name="楕円 879">
          <a:extLst>
            <a:ext uri="{FF2B5EF4-FFF2-40B4-BE49-F238E27FC236}">
              <a16:creationId xmlns:a16="http://schemas.microsoft.com/office/drawing/2014/main" id="{7346C3D3-93B1-41F4-90F6-990AD84ED2AC}"/>
            </a:ext>
          </a:extLst>
        </xdr:cNvPr>
        <xdr:cNvSpPr/>
      </xdr:nvSpPr>
      <xdr:spPr>
        <a:xfrm>
          <a:off x="15430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139881</xdr:rowOff>
    </xdr:to>
    <xdr:cxnSp macro="">
      <xdr:nvCxnSpPr>
        <xdr:cNvPr id="881" name="直線コネクタ 880">
          <a:extLst>
            <a:ext uri="{FF2B5EF4-FFF2-40B4-BE49-F238E27FC236}">
              <a16:creationId xmlns:a16="http://schemas.microsoft.com/office/drawing/2014/main" id="{A032ADBD-C7CF-4564-A2FC-DBA58D8C4D72}"/>
            </a:ext>
          </a:extLst>
        </xdr:cNvPr>
        <xdr:cNvCxnSpPr/>
      </xdr:nvCxnSpPr>
      <xdr:spPr>
        <a:xfrm flipV="1">
          <a:off x="15481300" y="179527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2" name="楕円 881">
          <a:extLst>
            <a:ext uri="{FF2B5EF4-FFF2-40B4-BE49-F238E27FC236}">
              <a16:creationId xmlns:a16="http://schemas.microsoft.com/office/drawing/2014/main" id="{ED407304-8E79-4C4A-A82D-D4C381A5AFF3}"/>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139881</xdr:rowOff>
    </xdr:to>
    <xdr:cxnSp macro="">
      <xdr:nvCxnSpPr>
        <xdr:cNvPr id="883" name="直線コネクタ 882">
          <a:extLst>
            <a:ext uri="{FF2B5EF4-FFF2-40B4-BE49-F238E27FC236}">
              <a16:creationId xmlns:a16="http://schemas.microsoft.com/office/drawing/2014/main" id="{2534E138-413F-4457-903D-27D7866D8420}"/>
            </a:ext>
          </a:extLst>
        </xdr:cNvPr>
        <xdr:cNvCxnSpPr/>
      </xdr:nvCxnSpPr>
      <xdr:spPr>
        <a:xfrm>
          <a:off x="14592300" y="179363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884" name="楕円 883">
          <a:extLst>
            <a:ext uri="{FF2B5EF4-FFF2-40B4-BE49-F238E27FC236}">
              <a16:creationId xmlns:a16="http://schemas.microsoft.com/office/drawing/2014/main" id="{9D76045C-3CBC-4B4D-A350-C2320E6B7A04}"/>
            </a:ext>
          </a:extLst>
        </xdr:cNvPr>
        <xdr:cNvSpPr/>
      </xdr:nvSpPr>
      <xdr:spPr>
        <a:xfrm>
          <a:off x="1365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120287</xdr:rowOff>
    </xdr:to>
    <xdr:cxnSp macro="">
      <xdr:nvCxnSpPr>
        <xdr:cNvPr id="885" name="直線コネクタ 884">
          <a:extLst>
            <a:ext uri="{FF2B5EF4-FFF2-40B4-BE49-F238E27FC236}">
              <a16:creationId xmlns:a16="http://schemas.microsoft.com/office/drawing/2014/main" id="{5196DE7A-DE3B-4585-8594-329352ED0903}"/>
            </a:ext>
          </a:extLst>
        </xdr:cNvPr>
        <xdr:cNvCxnSpPr/>
      </xdr:nvCxnSpPr>
      <xdr:spPr>
        <a:xfrm flipV="1">
          <a:off x="13703300" y="179363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886" name="楕円 885">
          <a:extLst>
            <a:ext uri="{FF2B5EF4-FFF2-40B4-BE49-F238E27FC236}">
              <a16:creationId xmlns:a16="http://schemas.microsoft.com/office/drawing/2014/main" id="{9ACF3EA5-11FF-4AA5-97D6-C7D8FDE53FC7}"/>
            </a:ext>
          </a:extLst>
        </xdr:cNvPr>
        <xdr:cNvSpPr/>
      </xdr:nvSpPr>
      <xdr:spPr>
        <a:xfrm>
          <a:off x="12763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120287</xdr:rowOff>
    </xdr:to>
    <xdr:cxnSp macro="">
      <xdr:nvCxnSpPr>
        <xdr:cNvPr id="887" name="直線コネクタ 886">
          <a:extLst>
            <a:ext uri="{FF2B5EF4-FFF2-40B4-BE49-F238E27FC236}">
              <a16:creationId xmlns:a16="http://schemas.microsoft.com/office/drawing/2014/main" id="{64592C4F-BE5C-4481-8D04-6B5606483A2D}"/>
            </a:ext>
          </a:extLst>
        </xdr:cNvPr>
        <xdr:cNvCxnSpPr/>
      </xdr:nvCxnSpPr>
      <xdr:spPr>
        <a:xfrm>
          <a:off x="12814300" y="1792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C493D4DA-C767-4AF6-A05C-AA70E26BBC61}"/>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619AE207-BA0C-4E65-8ED7-09E20D32B7A5}"/>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2A8F7696-B302-4142-A012-CE8FE0B5A885}"/>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36817569-7F68-4F57-9BCC-5CAB33DEBE52}"/>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10358</xdr:rowOff>
    </xdr:from>
    <xdr:ext cx="405111" cy="259045"/>
    <xdr:sp macro="" textlink="">
      <xdr:nvSpPr>
        <xdr:cNvPr id="892" name="n_1mainValue【庁舎】&#10;有形固定資産減価償却率">
          <a:extLst>
            <a:ext uri="{FF2B5EF4-FFF2-40B4-BE49-F238E27FC236}">
              <a16:creationId xmlns:a16="http://schemas.microsoft.com/office/drawing/2014/main" id="{B78BD2D7-DC0F-423F-934A-F4B815D09245}"/>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893" name="n_2mainValue【庁舎】&#10;有形固定資産減価償却率">
          <a:extLst>
            <a:ext uri="{FF2B5EF4-FFF2-40B4-BE49-F238E27FC236}">
              <a16:creationId xmlns:a16="http://schemas.microsoft.com/office/drawing/2014/main" id="{4AE64F70-D283-40CC-B836-1CA6D60D605C}"/>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162214</xdr:rowOff>
    </xdr:from>
    <xdr:ext cx="405111" cy="259045"/>
    <xdr:sp macro="" textlink="">
      <xdr:nvSpPr>
        <xdr:cNvPr id="894" name="n_3mainValue【庁舎】&#10;有形固定資産減価償却率">
          <a:extLst>
            <a:ext uri="{FF2B5EF4-FFF2-40B4-BE49-F238E27FC236}">
              <a16:creationId xmlns:a16="http://schemas.microsoft.com/office/drawing/2014/main" id="{24AC8A8B-258E-42E5-B9F5-1BF52E6C227C}"/>
            </a:ext>
          </a:extLst>
        </xdr:cNvPr>
        <xdr:cNvSpPr txBox="1"/>
      </xdr:nvSpPr>
      <xdr:spPr>
        <a:xfrm>
          <a:off x="13500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95" name="n_4mainValue【庁舎】&#10;有形固定資産減価償却率">
          <a:extLst>
            <a:ext uri="{FF2B5EF4-FFF2-40B4-BE49-F238E27FC236}">
              <a16:creationId xmlns:a16="http://schemas.microsoft.com/office/drawing/2014/main" id="{46391DAC-7188-4086-AA88-8DD37974A35F}"/>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95E5A453-27F3-4D3C-9831-0FCF75AA9A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9C31DD98-8875-4B1D-BA80-1CAAE96ED9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1EC6EC04-015D-4307-BBDB-43131D9C2C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C75F9BD-9E18-4BC1-8D04-8AFD0EC980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9D6860D5-5BE2-435D-BAE2-8EDB09C069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A55722B2-D5A2-4D8E-87F1-C84272178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237E9163-3265-46DC-B2D2-CE8802FA11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AE98557B-C329-4EC7-9E23-1FE78CFB3D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17A0776A-21ED-4F1E-B616-D73AEFF4EA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AE864FCA-6272-40ED-A3B8-2ACBC0300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839E8F45-3506-4F60-9763-E47A58D6F5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263E8593-76E6-4698-926F-43564998FFA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1A3A38BC-F82C-40A3-A5B9-F81A2445F2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12F78B33-0ABC-4AD5-872E-A07E38896F8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DE1840C7-C756-42F1-977F-53C8E9CED2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A92444-FB4F-4188-8626-E842D49199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358C1EF7-0795-47CF-B72F-40BD745642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CB8E3FBB-6D45-4C44-A842-7DFBB8CB8F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245F60C2-E91B-4969-8F51-D1F39233A7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1DBC4270-3B61-4264-816C-8248F876055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12B0F56-9CB3-4161-87BE-C3D5C0E142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BA85104-3440-4601-948B-2BD2176A3C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7906AA51-2918-49C4-B198-08A0A36BA0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4420C14E-982B-4436-A6D7-DABEEF2A4A99}"/>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165E7432-AA32-4DF1-B83B-FFC3825F966E}"/>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F11BD3A7-364B-49AA-B0B3-9F94A09C7A6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3DCEC780-612E-49F4-915E-4C512BF3FA5F}"/>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E23C90B8-18A5-4F64-9A73-A1A95CAA647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53CD1D64-4F27-4EB2-82BF-3372037999C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A1649867-4874-4D75-A22C-1490EB124A83}"/>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E284FFC9-A783-47D4-B527-FE97BA9A3A95}"/>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F581AA76-BB4A-451B-A5CC-8D979BF4605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A2F0E806-4561-485A-BE63-34BE15D8BEA3}"/>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5EF70D1A-71E4-4F71-9B60-5B6AFD4F99F6}"/>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16B2538-B722-4973-99E2-C9BBC749A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83BB59C-70DE-49CA-85D1-13D992D597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0BEA8ED-A32D-4C5C-BDAA-CFD181F4C7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4B3E48E-AA75-4E30-BA47-95074BA6E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277F56A-106C-4DF8-B11C-BACC33F6E1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35" name="楕円 934">
          <a:extLst>
            <a:ext uri="{FF2B5EF4-FFF2-40B4-BE49-F238E27FC236}">
              <a16:creationId xmlns:a16="http://schemas.microsoft.com/office/drawing/2014/main" id="{E919BDCA-E0F8-43CD-9EAB-4A62377BC9BD}"/>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36" name="【庁舎】&#10;一人当たり面積該当値テキスト">
          <a:extLst>
            <a:ext uri="{FF2B5EF4-FFF2-40B4-BE49-F238E27FC236}">
              <a16:creationId xmlns:a16="http://schemas.microsoft.com/office/drawing/2014/main" id="{BFDB2A7E-0463-4F8F-B4AE-148ED4ADE107}"/>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37" name="楕円 936">
          <a:extLst>
            <a:ext uri="{FF2B5EF4-FFF2-40B4-BE49-F238E27FC236}">
              <a16:creationId xmlns:a16="http://schemas.microsoft.com/office/drawing/2014/main" id="{BED2E9DE-57FD-4538-A685-513E5D8FE251}"/>
            </a:ext>
          </a:extLst>
        </xdr:cNvPr>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60961</xdr:rowOff>
    </xdr:to>
    <xdr:cxnSp macro="">
      <xdr:nvCxnSpPr>
        <xdr:cNvPr id="938" name="直線コネクタ 937">
          <a:extLst>
            <a:ext uri="{FF2B5EF4-FFF2-40B4-BE49-F238E27FC236}">
              <a16:creationId xmlns:a16="http://schemas.microsoft.com/office/drawing/2014/main" id="{077200A8-2041-4C8D-8A19-D70A9C28CDBB}"/>
            </a:ext>
          </a:extLst>
        </xdr:cNvPr>
        <xdr:cNvCxnSpPr/>
      </xdr:nvCxnSpPr>
      <xdr:spPr>
        <a:xfrm flipV="1">
          <a:off x="21323300" y="17880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xdr:rowOff>
    </xdr:from>
    <xdr:to>
      <xdr:col>107</xdr:col>
      <xdr:colOff>101600</xdr:colOff>
      <xdr:row>104</xdr:row>
      <xdr:rowOff>109855</xdr:rowOff>
    </xdr:to>
    <xdr:sp macro="" textlink="">
      <xdr:nvSpPr>
        <xdr:cNvPr id="939" name="楕円 938">
          <a:extLst>
            <a:ext uri="{FF2B5EF4-FFF2-40B4-BE49-F238E27FC236}">
              <a16:creationId xmlns:a16="http://schemas.microsoft.com/office/drawing/2014/main" id="{E82251C7-83FF-457C-A1E0-999AE28E4C29}"/>
            </a:ext>
          </a:extLst>
        </xdr:cNvPr>
        <xdr:cNvSpPr/>
      </xdr:nvSpPr>
      <xdr:spPr>
        <a:xfrm>
          <a:off x="20383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59055</xdr:rowOff>
    </xdr:from>
    <xdr:to>
      <xdr:col>111</xdr:col>
      <xdr:colOff>177800</xdr:colOff>
      <xdr:row>104</xdr:row>
      <xdr:rowOff>60961</xdr:rowOff>
    </xdr:to>
    <xdr:cxnSp macro="">
      <xdr:nvCxnSpPr>
        <xdr:cNvPr id="940" name="直線コネクタ 939">
          <a:extLst>
            <a:ext uri="{FF2B5EF4-FFF2-40B4-BE49-F238E27FC236}">
              <a16:creationId xmlns:a16="http://schemas.microsoft.com/office/drawing/2014/main" id="{C3C0C071-F743-4644-AC52-3A35B1AFC188}"/>
            </a:ext>
          </a:extLst>
        </xdr:cNvPr>
        <xdr:cNvCxnSpPr/>
      </xdr:nvCxnSpPr>
      <xdr:spPr>
        <a:xfrm>
          <a:off x="20434300" y="17889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23495</xdr:rowOff>
    </xdr:from>
    <xdr:to>
      <xdr:col>102</xdr:col>
      <xdr:colOff>165100</xdr:colOff>
      <xdr:row>104</xdr:row>
      <xdr:rowOff>125095</xdr:rowOff>
    </xdr:to>
    <xdr:sp macro="" textlink="">
      <xdr:nvSpPr>
        <xdr:cNvPr id="941" name="楕円 940">
          <a:extLst>
            <a:ext uri="{FF2B5EF4-FFF2-40B4-BE49-F238E27FC236}">
              <a16:creationId xmlns:a16="http://schemas.microsoft.com/office/drawing/2014/main" id="{8A407FF3-29DD-4453-829C-47FD5DAC8994}"/>
            </a:ext>
          </a:extLst>
        </xdr:cNvPr>
        <xdr:cNvSpPr/>
      </xdr:nvSpPr>
      <xdr:spPr>
        <a:xfrm>
          <a:off x="19494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59055</xdr:rowOff>
    </xdr:from>
    <xdr:to>
      <xdr:col>107</xdr:col>
      <xdr:colOff>50800</xdr:colOff>
      <xdr:row>104</xdr:row>
      <xdr:rowOff>74295</xdr:rowOff>
    </xdr:to>
    <xdr:cxnSp macro="">
      <xdr:nvCxnSpPr>
        <xdr:cNvPr id="942" name="直線コネクタ 941">
          <a:extLst>
            <a:ext uri="{FF2B5EF4-FFF2-40B4-BE49-F238E27FC236}">
              <a16:creationId xmlns:a16="http://schemas.microsoft.com/office/drawing/2014/main" id="{1200D02F-D8A8-4AEB-9302-8C9406DFA8F1}"/>
            </a:ext>
          </a:extLst>
        </xdr:cNvPr>
        <xdr:cNvCxnSpPr/>
      </xdr:nvCxnSpPr>
      <xdr:spPr>
        <a:xfrm flipV="1">
          <a:off x="19545300" y="17889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38736</xdr:rowOff>
    </xdr:from>
    <xdr:to>
      <xdr:col>98</xdr:col>
      <xdr:colOff>38100</xdr:colOff>
      <xdr:row>104</xdr:row>
      <xdr:rowOff>140336</xdr:rowOff>
    </xdr:to>
    <xdr:sp macro="" textlink="">
      <xdr:nvSpPr>
        <xdr:cNvPr id="943" name="楕円 942">
          <a:extLst>
            <a:ext uri="{FF2B5EF4-FFF2-40B4-BE49-F238E27FC236}">
              <a16:creationId xmlns:a16="http://schemas.microsoft.com/office/drawing/2014/main" id="{9392FF0A-1AA2-4B95-847C-DF840DA66B09}"/>
            </a:ext>
          </a:extLst>
        </xdr:cNvPr>
        <xdr:cNvSpPr/>
      </xdr:nvSpPr>
      <xdr:spPr>
        <a:xfrm>
          <a:off x="18605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74295</xdr:rowOff>
    </xdr:from>
    <xdr:to>
      <xdr:col>102</xdr:col>
      <xdr:colOff>114300</xdr:colOff>
      <xdr:row>104</xdr:row>
      <xdr:rowOff>89536</xdr:rowOff>
    </xdr:to>
    <xdr:cxnSp macro="">
      <xdr:nvCxnSpPr>
        <xdr:cNvPr id="944" name="直線コネクタ 943">
          <a:extLst>
            <a:ext uri="{FF2B5EF4-FFF2-40B4-BE49-F238E27FC236}">
              <a16:creationId xmlns:a16="http://schemas.microsoft.com/office/drawing/2014/main" id="{A594EA51-E2AF-4278-B386-ED418832E1D1}"/>
            </a:ext>
          </a:extLst>
        </xdr:cNvPr>
        <xdr:cNvCxnSpPr/>
      </xdr:nvCxnSpPr>
      <xdr:spPr>
        <a:xfrm flipV="1">
          <a:off x="18656300" y="17905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57C0C034-9CD2-4DCA-B930-99B7C2EE6008}"/>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2EC9C4B5-85F5-4C89-BA8F-0E7F57DD4D2D}"/>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3FF9FFFB-622C-4479-89FE-D56B9024D264}"/>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6261E309-84BC-4352-AA78-2A093B5B8C23}"/>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49" name="n_1mainValue【庁舎】&#10;一人当たり面積">
          <a:extLst>
            <a:ext uri="{FF2B5EF4-FFF2-40B4-BE49-F238E27FC236}">
              <a16:creationId xmlns:a16="http://schemas.microsoft.com/office/drawing/2014/main" id="{344BA5B4-1DF2-44F8-A8C1-33BADA802B2E}"/>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950" name="n_2mainValue【庁舎】&#10;一人当たり面積">
          <a:extLst>
            <a:ext uri="{FF2B5EF4-FFF2-40B4-BE49-F238E27FC236}">
              <a16:creationId xmlns:a16="http://schemas.microsoft.com/office/drawing/2014/main" id="{ACC7D7CB-89B3-4CC8-A3D6-276A8E491AEB}"/>
            </a:ext>
          </a:extLst>
        </xdr:cNvPr>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141622</xdr:rowOff>
    </xdr:from>
    <xdr:ext cx="469744" cy="259045"/>
    <xdr:sp macro="" textlink="">
      <xdr:nvSpPr>
        <xdr:cNvPr id="951" name="n_3mainValue【庁舎】&#10;一人当たり面積">
          <a:extLst>
            <a:ext uri="{FF2B5EF4-FFF2-40B4-BE49-F238E27FC236}">
              <a16:creationId xmlns:a16="http://schemas.microsoft.com/office/drawing/2014/main" id="{30405087-BF8A-47B4-85A1-1F3DA5EBA225}"/>
            </a:ext>
          </a:extLst>
        </xdr:cNvPr>
        <xdr:cNvSpPr txBox="1"/>
      </xdr:nvSpPr>
      <xdr:spPr>
        <a:xfrm>
          <a:off x="1931042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156863</xdr:rowOff>
    </xdr:from>
    <xdr:ext cx="469744" cy="259045"/>
    <xdr:sp macro="" textlink="">
      <xdr:nvSpPr>
        <xdr:cNvPr id="952" name="n_4mainValue【庁舎】&#10;一人当たり面積">
          <a:extLst>
            <a:ext uri="{FF2B5EF4-FFF2-40B4-BE49-F238E27FC236}">
              <a16:creationId xmlns:a16="http://schemas.microsoft.com/office/drawing/2014/main" id="{77718525-DB81-4037-963D-4324A026DCF9}"/>
            </a:ext>
          </a:extLst>
        </xdr:cNvPr>
        <xdr:cNvSpPr txBox="1"/>
      </xdr:nvSpPr>
      <xdr:spPr>
        <a:xfrm>
          <a:off x="1842142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FAD68DAE-8FC6-4F20-A013-DAA4B07EE4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52F8591-2AD3-42F4-8456-5D00F6E684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4EFA385-FC8C-45C2-A32E-BD5CDA54D1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類似団体平均と比較して特に有形固定資産減価償却率が高くなっている施設は、「保健センター・保健所」であり、特に低くなっている施設は「消防施設」である。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「体育館・プール」について、由利本荘アリーナ</a:t>
          </a:r>
          <a:r>
            <a:rPr kumimoji="0" lang="ja-JP" altLang="en-US" sz="900" b="0" i="0" u="none" strike="noStrike" kern="0" cap="none" spc="0" normalizeH="0" baseline="0" noProof="0">
              <a:ln>
                <a:noFill/>
              </a:ln>
              <a:solidFill>
                <a:prstClr val="black"/>
              </a:solidFill>
              <a:effectLst/>
              <a:uLnTx/>
              <a:uFillTx/>
              <a:latin typeface="+mn-lt"/>
              <a:ea typeface="+mn-ea"/>
              <a:cs typeface="+mn-cs"/>
            </a:rPr>
            <a:t>の完成により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有形固定資産減価償却率が大幅に</a:t>
          </a:r>
          <a:r>
            <a:rPr kumimoji="1" lang="ja-JP" altLang="en-US" sz="900" b="0" i="0" u="none" strike="noStrike" kern="0" cap="none" spc="0" normalizeH="0" baseline="0" noProof="0">
              <a:ln>
                <a:noFill/>
              </a:ln>
              <a:solidFill>
                <a:prstClr val="black"/>
              </a:solidFill>
              <a:effectLst/>
              <a:uLnTx/>
              <a:uFillTx/>
              <a:latin typeface="+mn-lt"/>
              <a:ea typeface="+mn-ea"/>
              <a:cs typeface="+mn-cs"/>
            </a:rPr>
            <a:t>増加したが、</a:t>
          </a:r>
          <a:r>
            <a:rPr kumimoji="1" lang="ja-JP" altLang="ja-JP" sz="900" b="0" i="0" u="none" strike="noStrike" kern="0" cap="none" spc="0" normalizeH="0" baseline="0" noProof="0">
              <a:ln>
                <a:noFill/>
              </a:ln>
              <a:solidFill>
                <a:prstClr val="black"/>
              </a:solidFill>
              <a:effectLst/>
              <a:uLnTx/>
              <a:uFillTx/>
              <a:latin typeface="+mn-lt"/>
              <a:ea typeface="+mn-ea"/>
              <a:cs typeface="+mn-cs"/>
            </a:rPr>
            <a:t>施設の多くが更新時期を迎え老朽化が著しい施設が多いことから、由利本荘市公共施設等総合管理計画により集約や廃止を進める。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「図書館」、「保健センター・保健所」については、有形固定資産減価償却率が類似団体より高い水準であるが、建築から</a:t>
          </a:r>
          <a:r>
            <a:rPr kumimoji="1" lang="en-US" altLang="ja-JP" sz="900" b="0" i="0" u="none" strike="noStrike" kern="0" cap="none" spc="0" normalizeH="0" baseline="0" noProof="0">
              <a:ln>
                <a:noFill/>
              </a:ln>
              <a:solidFill>
                <a:prstClr val="black"/>
              </a:solidFill>
              <a:effectLst/>
              <a:uLnTx/>
              <a:uFillTx/>
              <a:latin typeface="+mn-lt"/>
              <a:ea typeface="+mn-ea"/>
              <a:cs typeface="+mn-cs"/>
            </a:rPr>
            <a:t>20</a:t>
          </a:r>
          <a:r>
            <a:rPr kumimoji="1" lang="ja-JP" altLang="ja-JP" sz="900" b="0" i="0" u="none" strike="noStrike" kern="0" cap="none" spc="0" normalizeH="0" baseline="0" noProof="0">
              <a:ln>
                <a:noFill/>
              </a:ln>
              <a:solidFill>
                <a:prstClr val="black"/>
              </a:solidFill>
              <a:effectLst/>
              <a:uLnTx/>
              <a:uFillTx/>
              <a:latin typeface="+mn-lt"/>
              <a:ea typeface="+mn-ea"/>
              <a:cs typeface="+mn-cs"/>
            </a:rPr>
            <a:t>年以上経過した施設が多く老朽化が進んでいることが要因である。</a:t>
          </a:r>
          <a:r>
            <a:rPr kumimoji="1" lang="ja-JP" altLang="en-US" sz="9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900" b="0" i="0" u="none" strike="noStrike" kern="0" cap="none" spc="0" normalizeH="0" baseline="0" noProof="0">
              <a:ln>
                <a:noFill/>
              </a:ln>
              <a:solidFill>
                <a:prstClr val="black"/>
              </a:solidFill>
              <a:effectLst/>
              <a:uLnTx/>
              <a:uFillTx/>
              <a:latin typeface="+mn-lt"/>
              <a:ea typeface="+mn-ea"/>
              <a:cs typeface="+mn-cs"/>
            </a:rPr>
            <a:t>個別施設計画に基づき利用状況に応じて集約や統合の検討を行う。</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「福祉施設」</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一般会計と特別会計とで資産を整理し固定資産台帳について異動等の整備を</a:t>
          </a:r>
          <a:r>
            <a:rPr kumimoji="1" lang="ja-JP" altLang="en-US" sz="900" b="0" i="0" u="none" strike="noStrike" kern="0" cap="none" spc="0" normalizeH="0" baseline="0" noProof="0">
              <a:ln>
                <a:noFill/>
              </a:ln>
              <a:solidFill>
                <a:prstClr val="black"/>
              </a:solidFill>
              <a:effectLst/>
              <a:uLnTx/>
              <a:uFillTx/>
              <a:latin typeface="+mn-lt"/>
              <a:ea typeface="+mn-ea"/>
              <a:cs typeface="+mn-cs"/>
            </a:rPr>
            <a:t>行ったため</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、有形固定資産減価償却率がやや減少した</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類似団体よりやや高い水準</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高齢者福祉施設のうち民間法人へ貸借しているデイサービスセンターは大規模修繕が必要な時点で廃止を協議し、その他福祉施設</a:t>
          </a:r>
          <a:r>
            <a:rPr kumimoji="1" lang="ja-JP" altLang="en-US" sz="9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900" b="0" i="0" u="none" strike="noStrike" kern="0" cap="none" spc="0" normalizeH="0" baseline="0" noProof="0">
              <a:ln>
                <a:noFill/>
              </a:ln>
              <a:solidFill>
                <a:prstClr val="black"/>
              </a:solidFill>
              <a:effectLst/>
              <a:uLnTx/>
              <a:uFillTx/>
              <a:latin typeface="+mn-lt"/>
              <a:ea typeface="+mn-ea"/>
              <a:cs typeface="+mn-cs"/>
            </a:rPr>
            <a:t>耐用年数ま</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で存続しそれ以降新たな投資を行わないなど、由利本荘市公共施設等総合管理計画により集約や廃止を進める。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「消防施設」については、老朽化していた消防本庁舎、各地域の分署</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について、計画的に改築を進めた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有形固定資産減価償却率が類似団体</a:t>
          </a:r>
          <a:r>
            <a:rPr kumimoji="1" lang="ja-JP" altLang="en-US" sz="900" b="0" i="0" u="none" strike="noStrike" kern="0" cap="none" spc="0" normalizeH="0" baseline="0" noProof="0">
              <a:ln>
                <a:noFill/>
              </a:ln>
              <a:solidFill>
                <a:prstClr val="black"/>
              </a:solidFill>
              <a:effectLst/>
              <a:uLnTx/>
              <a:uFillTx/>
              <a:latin typeface="+mn-lt"/>
              <a:ea typeface="+mn-ea"/>
              <a:cs typeface="+mn-cs"/>
            </a:rPr>
            <a:t>と比較し</a:t>
          </a:r>
          <a:r>
            <a:rPr kumimoji="1" lang="ja-JP" altLang="ja-JP" sz="900" b="0" i="0" u="none" strike="noStrike" kern="0" cap="none" spc="0" normalizeH="0" baseline="0" noProof="0">
              <a:ln>
                <a:noFill/>
              </a:ln>
              <a:solidFill>
                <a:prstClr val="black"/>
              </a:solidFill>
              <a:effectLst/>
              <a:uLnTx/>
              <a:uFillTx/>
              <a:latin typeface="+mn-lt"/>
              <a:ea typeface="+mn-ea"/>
              <a:cs typeface="+mn-cs"/>
            </a:rPr>
            <a:t>低くなっている。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8" t="s">
        <v>135</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4" x14ac:dyDescent="0.15">
      <c r="B2" s="3" t="s">
        <v>136</v>
      </c>
      <c r="C2" s="3"/>
      <c r="D2" s="10"/>
    </row>
    <row r="3" spans="1:119" ht="18.75" customHeight="1" x14ac:dyDescent="0.15">
      <c r="A3" s="2"/>
      <c r="B3" s="402" t="s">
        <v>139</v>
      </c>
      <c r="C3" s="403"/>
      <c r="D3" s="403"/>
      <c r="E3" s="404"/>
      <c r="F3" s="404"/>
      <c r="G3" s="404"/>
      <c r="H3" s="404"/>
      <c r="I3" s="404"/>
      <c r="J3" s="404"/>
      <c r="K3" s="404"/>
      <c r="L3" s="404" t="s">
        <v>123</v>
      </c>
      <c r="M3" s="404"/>
      <c r="N3" s="404"/>
      <c r="O3" s="404"/>
      <c r="P3" s="404"/>
      <c r="Q3" s="404"/>
      <c r="R3" s="410"/>
      <c r="S3" s="410"/>
      <c r="T3" s="410"/>
      <c r="U3" s="410"/>
      <c r="V3" s="411"/>
      <c r="W3" s="415" t="s">
        <v>141</v>
      </c>
      <c r="X3" s="416"/>
      <c r="Y3" s="416"/>
      <c r="Z3" s="416"/>
      <c r="AA3" s="416"/>
      <c r="AB3" s="403"/>
      <c r="AC3" s="410" t="s">
        <v>143</v>
      </c>
      <c r="AD3" s="416"/>
      <c r="AE3" s="416"/>
      <c r="AF3" s="416"/>
      <c r="AG3" s="416"/>
      <c r="AH3" s="416"/>
      <c r="AI3" s="416"/>
      <c r="AJ3" s="416"/>
      <c r="AK3" s="416"/>
      <c r="AL3" s="420"/>
      <c r="AM3" s="415" t="s">
        <v>145</v>
      </c>
      <c r="AN3" s="416"/>
      <c r="AO3" s="416"/>
      <c r="AP3" s="416"/>
      <c r="AQ3" s="416"/>
      <c r="AR3" s="416"/>
      <c r="AS3" s="416"/>
      <c r="AT3" s="416"/>
      <c r="AU3" s="416"/>
      <c r="AV3" s="416"/>
      <c r="AW3" s="416"/>
      <c r="AX3" s="420"/>
      <c r="AY3" s="443" t="s">
        <v>5</v>
      </c>
      <c r="AZ3" s="444"/>
      <c r="BA3" s="444"/>
      <c r="BB3" s="444"/>
      <c r="BC3" s="444"/>
      <c r="BD3" s="444"/>
      <c r="BE3" s="444"/>
      <c r="BF3" s="444"/>
      <c r="BG3" s="444"/>
      <c r="BH3" s="444"/>
      <c r="BI3" s="444"/>
      <c r="BJ3" s="444"/>
      <c r="BK3" s="444"/>
      <c r="BL3" s="444"/>
      <c r="BM3" s="569"/>
      <c r="BN3" s="415" t="s">
        <v>149</v>
      </c>
      <c r="BO3" s="416"/>
      <c r="BP3" s="416"/>
      <c r="BQ3" s="416"/>
      <c r="BR3" s="416"/>
      <c r="BS3" s="416"/>
      <c r="BT3" s="416"/>
      <c r="BU3" s="420"/>
      <c r="BV3" s="415" t="s">
        <v>151</v>
      </c>
      <c r="BW3" s="416"/>
      <c r="BX3" s="416"/>
      <c r="BY3" s="416"/>
      <c r="BZ3" s="416"/>
      <c r="CA3" s="416"/>
      <c r="CB3" s="416"/>
      <c r="CC3" s="420"/>
      <c r="CD3" s="443" t="s">
        <v>5</v>
      </c>
      <c r="CE3" s="444"/>
      <c r="CF3" s="444"/>
      <c r="CG3" s="444"/>
      <c r="CH3" s="444"/>
      <c r="CI3" s="444"/>
      <c r="CJ3" s="444"/>
      <c r="CK3" s="444"/>
      <c r="CL3" s="444"/>
      <c r="CM3" s="444"/>
      <c r="CN3" s="444"/>
      <c r="CO3" s="444"/>
      <c r="CP3" s="444"/>
      <c r="CQ3" s="444"/>
      <c r="CR3" s="444"/>
      <c r="CS3" s="569"/>
      <c r="CT3" s="415" t="s">
        <v>153</v>
      </c>
      <c r="CU3" s="416"/>
      <c r="CV3" s="416"/>
      <c r="CW3" s="416"/>
      <c r="CX3" s="416"/>
      <c r="CY3" s="416"/>
      <c r="CZ3" s="416"/>
      <c r="DA3" s="420"/>
      <c r="DB3" s="415" t="s">
        <v>131</v>
      </c>
      <c r="DC3" s="416"/>
      <c r="DD3" s="416"/>
      <c r="DE3" s="416"/>
      <c r="DF3" s="416"/>
      <c r="DG3" s="416"/>
      <c r="DH3" s="416"/>
      <c r="DI3" s="420"/>
    </row>
    <row r="4" spans="1:119" ht="18.75" customHeight="1" x14ac:dyDescent="0.15">
      <c r="A4" s="2"/>
      <c r="B4" s="405"/>
      <c r="C4" s="406"/>
      <c r="D4" s="406"/>
      <c r="E4" s="407"/>
      <c r="F4" s="407"/>
      <c r="G4" s="407"/>
      <c r="H4" s="407"/>
      <c r="I4" s="407"/>
      <c r="J4" s="407"/>
      <c r="K4" s="407"/>
      <c r="L4" s="407"/>
      <c r="M4" s="407"/>
      <c r="N4" s="407"/>
      <c r="O4" s="407"/>
      <c r="P4" s="407"/>
      <c r="Q4" s="407"/>
      <c r="R4" s="412"/>
      <c r="S4" s="412"/>
      <c r="T4" s="412"/>
      <c r="U4" s="412"/>
      <c r="V4" s="413"/>
      <c r="W4" s="417"/>
      <c r="X4" s="418"/>
      <c r="Y4" s="418"/>
      <c r="Z4" s="418"/>
      <c r="AA4" s="418"/>
      <c r="AB4" s="406"/>
      <c r="AC4" s="412"/>
      <c r="AD4" s="418"/>
      <c r="AE4" s="418"/>
      <c r="AF4" s="418"/>
      <c r="AG4" s="418"/>
      <c r="AH4" s="418"/>
      <c r="AI4" s="418"/>
      <c r="AJ4" s="418"/>
      <c r="AK4" s="418"/>
      <c r="AL4" s="421"/>
      <c r="AM4" s="419"/>
      <c r="AN4" s="366"/>
      <c r="AO4" s="366"/>
      <c r="AP4" s="366"/>
      <c r="AQ4" s="366"/>
      <c r="AR4" s="366"/>
      <c r="AS4" s="366"/>
      <c r="AT4" s="366"/>
      <c r="AU4" s="366"/>
      <c r="AV4" s="366"/>
      <c r="AW4" s="366"/>
      <c r="AX4" s="422"/>
      <c r="AY4" s="398" t="s">
        <v>154</v>
      </c>
      <c r="AZ4" s="399"/>
      <c r="BA4" s="399"/>
      <c r="BB4" s="399"/>
      <c r="BC4" s="399"/>
      <c r="BD4" s="399"/>
      <c r="BE4" s="399"/>
      <c r="BF4" s="399"/>
      <c r="BG4" s="399"/>
      <c r="BH4" s="399"/>
      <c r="BI4" s="399"/>
      <c r="BJ4" s="399"/>
      <c r="BK4" s="399"/>
      <c r="BL4" s="399"/>
      <c r="BM4" s="400"/>
      <c r="BN4" s="359">
        <v>54367057</v>
      </c>
      <c r="BO4" s="360"/>
      <c r="BP4" s="360"/>
      <c r="BQ4" s="360"/>
      <c r="BR4" s="360"/>
      <c r="BS4" s="360"/>
      <c r="BT4" s="360"/>
      <c r="BU4" s="361"/>
      <c r="BV4" s="359">
        <v>54943641</v>
      </c>
      <c r="BW4" s="360"/>
      <c r="BX4" s="360"/>
      <c r="BY4" s="360"/>
      <c r="BZ4" s="360"/>
      <c r="CA4" s="360"/>
      <c r="CB4" s="360"/>
      <c r="CC4" s="361"/>
      <c r="CD4" s="536" t="s">
        <v>150</v>
      </c>
      <c r="CE4" s="537"/>
      <c r="CF4" s="537"/>
      <c r="CG4" s="537"/>
      <c r="CH4" s="537"/>
      <c r="CI4" s="537"/>
      <c r="CJ4" s="537"/>
      <c r="CK4" s="537"/>
      <c r="CL4" s="537"/>
      <c r="CM4" s="537"/>
      <c r="CN4" s="537"/>
      <c r="CO4" s="537"/>
      <c r="CP4" s="537"/>
      <c r="CQ4" s="537"/>
      <c r="CR4" s="537"/>
      <c r="CS4" s="538"/>
      <c r="CT4" s="570">
        <v>3.7</v>
      </c>
      <c r="CU4" s="571"/>
      <c r="CV4" s="571"/>
      <c r="CW4" s="571"/>
      <c r="CX4" s="571"/>
      <c r="CY4" s="571"/>
      <c r="CZ4" s="571"/>
      <c r="DA4" s="572"/>
      <c r="DB4" s="570">
        <v>1.1000000000000001</v>
      </c>
      <c r="DC4" s="571"/>
      <c r="DD4" s="571"/>
      <c r="DE4" s="571"/>
      <c r="DF4" s="571"/>
      <c r="DG4" s="571"/>
      <c r="DH4" s="571"/>
      <c r="DI4" s="572"/>
    </row>
    <row r="5" spans="1:119" ht="18.75" customHeight="1" x14ac:dyDescent="0.15">
      <c r="A5" s="2"/>
      <c r="B5" s="408"/>
      <c r="C5" s="367"/>
      <c r="D5" s="367"/>
      <c r="E5" s="409"/>
      <c r="F5" s="409"/>
      <c r="G5" s="409"/>
      <c r="H5" s="409"/>
      <c r="I5" s="409"/>
      <c r="J5" s="409"/>
      <c r="K5" s="409"/>
      <c r="L5" s="409"/>
      <c r="M5" s="409"/>
      <c r="N5" s="409"/>
      <c r="O5" s="409"/>
      <c r="P5" s="409"/>
      <c r="Q5" s="409"/>
      <c r="R5" s="365"/>
      <c r="S5" s="365"/>
      <c r="T5" s="365"/>
      <c r="U5" s="365"/>
      <c r="V5" s="414"/>
      <c r="W5" s="419"/>
      <c r="X5" s="366"/>
      <c r="Y5" s="366"/>
      <c r="Z5" s="366"/>
      <c r="AA5" s="366"/>
      <c r="AB5" s="367"/>
      <c r="AC5" s="365"/>
      <c r="AD5" s="366"/>
      <c r="AE5" s="366"/>
      <c r="AF5" s="366"/>
      <c r="AG5" s="366"/>
      <c r="AH5" s="366"/>
      <c r="AI5" s="366"/>
      <c r="AJ5" s="366"/>
      <c r="AK5" s="366"/>
      <c r="AL5" s="422"/>
      <c r="AM5" s="507" t="s">
        <v>155</v>
      </c>
      <c r="AN5" s="392"/>
      <c r="AO5" s="392"/>
      <c r="AP5" s="392"/>
      <c r="AQ5" s="392"/>
      <c r="AR5" s="392"/>
      <c r="AS5" s="392"/>
      <c r="AT5" s="393"/>
      <c r="AU5" s="508" t="s">
        <v>75</v>
      </c>
      <c r="AV5" s="509"/>
      <c r="AW5" s="509"/>
      <c r="AX5" s="509"/>
      <c r="AY5" s="481" t="s">
        <v>146</v>
      </c>
      <c r="AZ5" s="482"/>
      <c r="BA5" s="482"/>
      <c r="BB5" s="482"/>
      <c r="BC5" s="482"/>
      <c r="BD5" s="482"/>
      <c r="BE5" s="482"/>
      <c r="BF5" s="482"/>
      <c r="BG5" s="482"/>
      <c r="BH5" s="482"/>
      <c r="BI5" s="482"/>
      <c r="BJ5" s="482"/>
      <c r="BK5" s="482"/>
      <c r="BL5" s="482"/>
      <c r="BM5" s="483"/>
      <c r="BN5" s="353">
        <v>52937413</v>
      </c>
      <c r="BO5" s="354"/>
      <c r="BP5" s="354"/>
      <c r="BQ5" s="354"/>
      <c r="BR5" s="354"/>
      <c r="BS5" s="354"/>
      <c r="BT5" s="354"/>
      <c r="BU5" s="355"/>
      <c r="BV5" s="353">
        <v>54351417</v>
      </c>
      <c r="BW5" s="354"/>
      <c r="BX5" s="354"/>
      <c r="BY5" s="354"/>
      <c r="BZ5" s="354"/>
      <c r="CA5" s="354"/>
      <c r="CB5" s="354"/>
      <c r="CC5" s="355"/>
      <c r="CD5" s="489" t="s">
        <v>157</v>
      </c>
      <c r="CE5" s="459"/>
      <c r="CF5" s="459"/>
      <c r="CG5" s="459"/>
      <c r="CH5" s="459"/>
      <c r="CI5" s="459"/>
      <c r="CJ5" s="459"/>
      <c r="CK5" s="459"/>
      <c r="CL5" s="459"/>
      <c r="CM5" s="459"/>
      <c r="CN5" s="459"/>
      <c r="CO5" s="459"/>
      <c r="CP5" s="459"/>
      <c r="CQ5" s="459"/>
      <c r="CR5" s="459"/>
      <c r="CS5" s="490"/>
      <c r="CT5" s="341">
        <v>91.5</v>
      </c>
      <c r="CU5" s="342"/>
      <c r="CV5" s="342"/>
      <c r="CW5" s="342"/>
      <c r="CX5" s="342"/>
      <c r="CY5" s="342"/>
      <c r="CZ5" s="342"/>
      <c r="DA5" s="343"/>
      <c r="DB5" s="341">
        <v>88.5</v>
      </c>
      <c r="DC5" s="342"/>
      <c r="DD5" s="342"/>
      <c r="DE5" s="342"/>
      <c r="DF5" s="342"/>
      <c r="DG5" s="342"/>
      <c r="DH5" s="342"/>
      <c r="DI5" s="343"/>
    </row>
    <row r="6" spans="1:119" ht="18.75" customHeight="1" x14ac:dyDescent="0.15">
      <c r="A6" s="2"/>
      <c r="B6" s="423" t="s">
        <v>159</v>
      </c>
      <c r="C6" s="364"/>
      <c r="D6" s="364"/>
      <c r="E6" s="424"/>
      <c r="F6" s="424"/>
      <c r="G6" s="424"/>
      <c r="H6" s="424"/>
      <c r="I6" s="424"/>
      <c r="J6" s="424"/>
      <c r="K6" s="424"/>
      <c r="L6" s="424" t="s">
        <v>16</v>
      </c>
      <c r="M6" s="424"/>
      <c r="N6" s="424"/>
      <c r="O6" s="424"/>
      <c r="P6" s="424"/>
      <c r="Q6" s="424"/>
      <c r="R6" s="362"/>
      <c r="S6" s="362"/>
      <c r="T6" s="362"/>
      <c r="U6" s="362"/>
      <c r="V6" s="428"/>
      <c r="W6" s="431" t="s">
        <v>161</v>
      </c>
      <c r="X6" s="363"/>
      <c r="Y6" s="363"/>
      <c r="Z6" s="363"/>
      <c r="AA6" s="363"/>
      <c r="AB6" s="364"/>
      <c r="AC6" s="434" t="s">
        <v>162</v>
      </c>
      <c r="AD6" s="435"/>
      <c r="AE6" s="435"/>
      <c r="AF6" s="435"/>
      <c r="AG6" s="435"/>
      <c r="AH6" s="435"/>
      <c r="AI6" s="435"/>
      <c r="AJ6" s="435"/>
      <c r="AK6" s="435"/>
      <c r="AL6" s="436"/>
      <c r="AM6" s="507" t="s">
        <v>79</v>
      </c>
      <c r="AN6" s="392"/>
      <c r="AO6" s="392"/>
      <c r="AP6" s="392"/>
      <c r="AQ6" s="392"/>
      <c r="AR6" s="392"/>
      <c r="AS6" s="392"/>
      <c r="AT6" s="393"/>
      <c r="AU6" s="508" t="s">
        <v>75</v>
      </c>
      <c r="AV6" s="509"/>
      <c r="AW6" s="509"/>
      <c r="AX6" s="509"/>
      <c r="AY6" s="481" t="s">
        <v>163</v>
      </c>
      <c r="AZ6" s="482"/>
      <c r="BA6" s="482"/>
      <c r="BB6" s="482"/>
      <c r="BC6" s="482"/>
      <c r="BD6" s="482"/>
      <c r="BE6" s="482"/>
      <c r="BF6" s="482"/>
      <c r="BG6" s="482"/>
      <c r="BH6" s="482"/>
      <c r="BI6" s="482"/>
      <c r="BJ6" s="482"/>
      <c r="BK6" s="482"/>
      <c r="BL6" s="482"/>
      <c r="BM6" s="483"/>
      <c r="BN6" s="353">
        <v>1429644</v>
      </c>
      <c r="BO6" s="354"/>
      <c r="BP6" s="354"/>
      <c r="BQ6" s="354"/>
      <c r="BR6" s="354"/>
      <c r="BS6" s="354"/>
      <c r="BT6" s="354"/>
      <c r="BU6" s="355"/>
      <c r="BV6" s="353">
        <v>592224</v>
      </c>
      <c r="BW6" s="354"/>
      <c r="BX6" s="354"/>
      <c r="BY6" s="354"/>
      <c r="BZ6" s="354"/>
      <c r="CA6" s="354"/>
      <c r="CB6" s="354"/>
      <c r="CC6" s="355"/>
      <c r="CD6" s="489" t="s">
        <v>166</v>
      </c>
      <c r="CE6" s="459"/>
      <c r="CF6" s="459"/>
      <c r="CG6" s="459"/>
      <c r="CH6" s="459"/>
      <c r="CI6" s="459"/>
      <c r="CJ6" s="459"/>
      <c r="CK6" s="459"/>
      <c r="CL6" s="459"/>
      <c r="CM6" s="459"/>
      <c r="CN6" s="459"/>
      <c r="CO6" s="459"/>
      <c r="CP6" s="459"/>
      <c r="CQ6" s="459"/>
      <c r="CR6" s="459"/>
      <c r="CS6" s="490"/>
      <c r="CT6" s="565">
        <v>92.5</v>
      </c>
      <c r="CU6" s="566"/>
      <c r="CV6" s="566"/>
      <c r="CW6" s="566"/>
      <c r="CX6" s="566"/>
      <c r="CY6" s="566"/>
      <c r="CZ6" s="566"/>
      <c r="DA6" s="567"/>
      <c r="DB6" s="565">
        <v>92.1</v>
      </c>
      <c r="DC6" s="566"/>
      <c r="DD6" s="566"/>
      <c r="DE6" s="566"/>
      <c r="DF6" s="566"/>
      <c r="DG6" s="566"/>
      <c r="DH6" s="566"/>
      <c r="DI6" s="567"/>
    </row>
    <row r="7" spans="1:119" ht="18.75" customHeight="1" x14ac:dyDescent="0.15">
      <c r="A7" s="2"/>
      <c r="B7" s="405"/>
      <c r="C7" s="406"/>
      <c r="D7" s="406"/>
      <c r="E7" s="407"/>
      <c r="F7" s="407"/>
      <c r="G7" s="407"/>
      <c r="H7" s="407"/>
      <c r="I7" s="407"/>
      <c r="J7" s="407"/>
      <c r="K7" s="407"/>
      <c r="L7" s="407"/>
      <c r="M7" s="407"/>
      <c r="N7" s="407"/>
      <c r="O7" s="407"/>
      <c r="P7" s="407"/>
      <c r="Q7" s="407"/>
      <c r="R7" s="412"/>
      <c r="S7" s="412"/>
      <c r="T7" s="412"/>
      <c r="U7" s="412"/>
      <c r="V7" s="413"/>
      <c r="W7" s="417"/>
      <c r="X7" s="418"/>
      <c r="Y7" s="418"/>
      <c r="Z7" s="418"/>
      <c r="AA7" s="418"/>
      <c r="AB7" s="406"/>
      <c r="AC7" s="437"/>
      <c r="AD7" s="438"/>
      <c r="AE7" s="438"/>
      <c r="AF7" s="438"/>
      <c r="AG7" s="438"/>
      <c r="AH7" s="438"/>
      <c r="AI7" s="438"/>
      <c r="AJ7" s="438"/>
      <c r="AK7" s="438"/>
      <c r="AL7" s="439"/>
      <c r="AM7" s="507" t="s">
        <v>167</v>
      </c>
      <c r="AN7" s="392"/>
      <c r="AO7" s="392"/>
      <c r="AP7" s="392"/>
      <c r="AQ7" s="392"/>
      <c r="AR7" s="392"/>
      <c r="AS7" s="392"/>
      <c r="AT7" s="393"/>
      <c r="AU7" s="508" t="s">
        <v>75</v>
      </c>
      <c r="AV7" s="509"/>
      <c r="AW7" s="509"/>
      <c r="AX7" s="509"/>
      <c r="AY7" s="481" t="s">
        <v>169</v>
      </c>
      <c r="AZ7" s="482"/>
      <c r="BA7" s="482"/>
      <c r="BB7" s="482"/>
      <c r="BC7" s="482"/>
      <c r="BD7" s="482"/>
      <c r="BE7" s="482"/>
      <c r="BF7" s="482"/>
      <c r="BG7" s="482"/>
      <c r="BH7" s="482"/>
      <c r="BI7" s="482"/>
      <c r="BJ7" s="482"/>
      <c r="BK7" s="482"/>
      <c r="BL7" s="482"/>
      <c r="BM7" s="483"/>
      <c r="BN7" s="353">
        <v>387530</v>
      </c>
      <c r="BO7" s="354"/>
      <c r="BP7" s="354"/>
      <c r="BQ7" s="354"/>
      <c r="BR7" s="354"/>
      <c r="BS7" s="354"/>
      <c r="BT7" s="354"/>
      <c r="BU7" s="355"/>
      <c r="BV7" s="353">
        <v>281244</v>
      </c>
      <c r="BW7" s="354"/>
      <c r="BX7" s="354"/>
      <c r="BY7" s="354"/>
      <c r="BZ7" s="354"/>
      <c r="CA7" s="354"/>
      <c r="CB7" s="354"/>
      <c r="CC7" s="355"/>
      <c r="CD7" s="489" t="s">
        <v>170</v>
      </c>
      <c r="CE7" s="459"/>
      <c r="CF7" s="459"/>
      <c r="CG7" s="459"/>
      <c r="CH7" s="459"/>
      <c r="CI7" s="459"/>
      <c r="CJ7" s="459"/>
      <c r="CK7" s="459"/>
      <c r="CL7" s="459"/>
      <c r="CM7" s="459"/>
      <c r="CN7" s="459"/>
      <c r="CO7" s="459"/>
      <c r="CP7" s="459"/>
      <c r="CQ7" s="459"/>
      <c r="CR7" s="459"/>
      <c r="CS7" s="490"/>
      <c r="CT7" s="353">
        <v>28227858</v>
      </c>
      <c r="CU7" s="354"/>
      <c r="CV7" s="354"/>
      <c r="CW7" s="354"/>
      <c r="CX7" s="354"/>
      <c r="CY7" s="354"/>
      <c r="CZ7" s="354"/>
      <c r="DA7" s="355"/>
      <c r="DB7" s="353">
        <v>29040177</v>
      </c>
      <c r="DC7" s="354"/>
      <c r="DD7" s="354"/>
      <c r="DE7" s="354"/>
      <c r="DF7" s="354"/>
      <c r="DG7" s="354"/>
      <c r="DH7" s="354"/>
      <c r="DI7" s="355"/>
    </row>
    <row r="8" spans="1:119" ht="18.75" customHeight="1" x14ac:dyDescent="0.15">
      <c r="A8" s="2"/>
      <c r="B8" s="425"/>
      <c r="C8" s="426"/>
      <c r="D8" s="426"/>
      <c r="E8" s="427"/>
      <c r="F8" s="427"/>
      <c r="G8" s="427"/>
      <c r="H8" s="427"/>
      <c r="I8" s="427"/>
      <c r="J8" s="427"/>
      <c r="K8" s="427"/>
      <c r="L8" s="427"/>
      <c r="M8" s="427"/>
      <c r="N8" s="427"/>
      <c r="O8" s="427"/>
      <c r="P8" s="427"/>
      <c r="Q8" s="427"/>
      <c r="R8" s="429"/>
      <c r="S8" s="429"/>
      <c r="T8" s="429"/>
      <c r="U8" s="429"/>
      <c r="V8" s="430"/>
      <c r="W8" s="432"/>
      <c r="X8" s="433"/>
      <c r="Y8" s="433"/>
      <c r="Z8" s="433"/>
      <c r="AA8" s="433"/>
      <c r="AB8" s="426"/>
      <c r="AC8" s="440"/>
      <c r="AD8" s="441"/>
      <c r="AE8" s="441"/>
      <c r="AF8" s="441"/>
      <c r="AG8" s="441"/>
      <c r="AH8" s="441"/>
      <c r="AI8" s="441"/>
      <c r="AJ8" s="441"/>
      <c r="AK8" s="441"/>
      <c r="AL8" s="442"/>
      <c r="AM8" s="507" t="s">
        <v>172</v>
      </c>
      <c r="AN8" s="392"/>
      <c r="AO8" s="392"/>
      <c r="AP8" s="392"/>
      <c r="AQ8" s="392"/>
      <c r="AR8" s="392"/>
      <c r="AS8" s="392"/>
      <c r="AT8" s="393"/>
      <c r="AU8" s="508" t="s">
        <v>75</v>
      </c>
      <c r="AV8" s="509"/>
      <c r="AW8" s="509"/>
      <c r="AX8" s="509"/>
      <c r="AY8" s="481" t="s">
        <v>174</v>
      </c>
      <c r="AZ8" s="482"/>
      <c r="BA8" s="482"/>
      <c r="BB8" s="482"/>
      <c r="BC8" s="482"/>
      <c r="BD8" s="482"/>
      <c r="BE8" s="482"/>
      <c r="BF8" s="482"/>
      <c r="BG8" s="482"/>
      <c r="BH8" s="482"/>
      <c r="BI8" s="482"/>
      <c r="BJ8" s="482"/>
      <c r="BK8" s="482"/>
      <c r="BL8" s="482"/>
      <c r="BM8" s="483"/>
      <c r="BN8" s="353">
        <v>1042114</v>
      </c>
      <c r="BO8" s="354"/>
      <c r="BP8" s="354"/>
      <c r="BQ8" s="354"/>
      <c r="BR8" s="354"/>
      <c r="BS8" s="354"/>
      <c r="BT8" s="354"/>
      <c r="BU8" s="355"/>
      <c r="BV8" s="353">
        <v>310980</v>
      </c>
      <c r="BW8" s="354"/>
      <c r="BX8" s="354"/>
      <c r="BY8" s="354"/>
      <c r="BZ8" s="354"/>
      <c r="CA8" s="354"/>
      <c r="CB8" s="354"/>
      <c r="CC8" s="355"/>
      <c r="CD8" s="489" t="s">
        <v>175</v>
      </c>
      <c r="CE8" s="459"/>
      <c r="CF8" s="459"/>
      <c r="CG8" s="459"/>
      <c r="CH8" s="459"/>
      <c r="CI8" s="459"/>
      <c r="CJ8" s="459"/>
      <c r="CK8" s="459"/>
      <c r="CL8" s="459"/>
      <c r="CM8" s="459"/>
      <c r="CN8" s="459"/>
      <c r="CO8" s="459"/>
      <c r="CP8" s="459"/>
      <c r="CQ8" s="459"/>
      <c r="CR8" s="459"/>
      <c r="CS8" s="490"/>
      <c r="CT8" s="541">
        <v>0.34</v>
      </c>
      <c r="CU8" s="542"/>
      <c r="CV8" s="542"/>
      <c r="CW8" s="542"/>
      <c r="CX8" s="542"/>
      <c r="CY8" s="542"/>
      <c r="CZ8" s="542"/>
      <c r="DA8" s="543"/>
      <c r="DB8" s="541">
        <v>0.34</v>
      </c>
      <c r="DC8" s="542"/>
      <c r="DD8" s="542"/>
      <c r="DE8" s="542"/>
      <c r="DF8" s="542"/>
      <c r="DG8" s="542"/>
      <c r="DH8" s="542"/>
      <c r="DI8" s="543"/>
    </row>
    <row r="9" spans="1:119" ht="18.75" customHeight="1" x14ac:dyDescent="0.15">
      <c r="A9" s="2"/>
      <c r="B9" s="443" t="s">
        <v>22</v>
      </c>
      <c r="C9" s="444"/>
      <c r="D9" s="444"/>
      <c r="E9" s="444"/>
      <c r="F9" s="444"/>
      <c r="G9" s="444"/>
      <c r="H9" s="444"/>
      <c r="I9" s="444"/>
      <c r="J9" s="444"/>
      <c r="K9" s="445"/>
      <c r="L9" s="559" t="s">
        <v>10</v>
      </c>
      <c r="M9" s="560"/>
      <c r="N9" s="560"/>
      <c r="O9" s="560"/>
      <c r="P9" s="560"/>
      <c r="Q9" s="561"/>
      <c r="R9" s="562">
        <v>74707</v>
      </c>
      <c r="S9" s="563"/>
      <c r="T9" s="563"/>
      <c r="U9" s="563"/>
      <c r="V9" s="564"/>
      <c r="W9" s="415" t="s">
        <v>176</v>
      </c>
      <c r="X9" s="416"/>
      <c r="Y9" s="416"/>
      <c r="Z9" s="416"/>
      <c r="AA9" s="416"/>
      <c r="AB9" s="416"/>
      <c r="AC9" s="416"/>
      <c r="AD9" s="416"/>
      <c r="AE9" s="416"/>
      <c r="AF9" s="416"/>
      <c r="AG9" s="416"/>
      <c r="AH9" s="416"/>
      <c r="AI9" s="416"/>
      <c r="AJ9" s="416"/>
      <c r="AK9" s="416"/>
      <c r="AL9" s="420"/>
      <c r="AM9" s="507" t="s">
        <v>178</v>
      </c>
      <c r="AN9" s="392"/>
      <c r="AO9" s="392"/>
      <c r="AP9" s="392"/>
      <c r="AQ9" s="392"/>
      <c r="AR9" s="392"/>
      <c r="AS9" s="392"/>
      <c r="AT9" s="393"/>
      <c r="AU9" s="508" t="s">
        <v>75</v>
      </c>
      <c r="AV9" s="509"/>
      <c r="AW9" s="509"/>
      <c r="AX9" s="509"/>
      <c r="AY9" s="481" t="s">
        <v>77</v>
      </c>
      <c r="AZ9" s="482"/>
      <c r="BA9" s="482"/>
      <c r="BB9" s="482"/>
      <c r="BC9" s="482"/>
      <c r="BD9" s="482"/>
      <c r="BE9" s="482"/>
      <c r="BF9" s="482"/>
      <c r="BG9" s="482"/>
      <c r="BH9" s="482"/>
      <c r="BI9" s="482"/>
      <c r="BJ9" s="482"/>
      <c r="BK9" s="482"/>
      <c r="BL9" s="482"/>
      <c r="BM9" s="483"/>
      <c r="BN9" s="353">
        <v>731134</v>
      </c>
      <c r="BO9" s="354"/>
      <c r="BP9" s="354"/>
      <c r="BQ9" s="354"/>
      <c r="BR9" s="354"/>
      <c r="BS9" s="354"/>
      <c r="BT9" s="354"/>
      <c r="BU9" s="355"/>
      <c r="BV9" s="353">
        <v>-1380722</v>
      </c>
      <c r="BW9" s="354"/>
      <c r="BX9" s="354"/>
      <c r="BY9" s="354"/>
      <c r="BZ9" s="354"/>
      <c r="CA9" s="354"/>
      <c r="CB9" s="354"/>
      <c r="CC9" s="355"/>
      <c r="CD9" s="489" t="s">
        <v>73</v>
      </c>
      <c r="CE9" s="459"/>
      <c r="CF9" s="459"/>
      <c r="CG9" s="459"/>
      <c r="CH9" s="459"/>
      <c r="CI9" s="459"/>
      <c r="CJ9" s="459"/>
      <c r="CK9" s="459"/>
      <c r="CL9" s="459"/>
      <c r="CM9" s="459"/>
      <c r="CN9" s="459"/>
      <c r="CO9" s="459"/>
      <c r="CP9" s="459"/>
      <c r="CQ9" s="459"/>
      <c r="CR9" s="459"/>
      <c r="CS9" s="490"/>
      <c r="CT9" s="341">
        <v>18.899999999999999</v>
      </c>
      <c r="CU9" s="342"/>
      <c r="CV9" s="342"/>
      <c r="CW9" s="342"/>
      <c r="CX9" s="342"/>
      <c r="CY9" s="342"/>
      <c r="CZ9" s="342"/>
      <c r="DA9" s="343"/>
      <c r="DB9" s="341">
        <v>18.600000000000001</v>
      </c>
      <c r="DC9" s="342"/>
      <c r="DD9" s="342"/>
      <c r="DE9" s="342"/>
      <c r="DF9" s="342"/>
      <c r="DG9" s="342"/>
      <c r="DH9" s="342"/>
      <c r="DI9" s="343"/>
    </row>
    <row r="10" spans="1:119" ht="18.75" customHeight="1" x14ac:dyDescent="0.15">
      <c r="A10" s="2"/>
      <c r="B10" s="443"/>
      <c r="C10" s="444"/>
      <c r="D10" s="444"/>
      <c r="E10" s="444"/>
      <c r="F10" s="444"/>
      <c r="G10" s="444"/>
      <c r="H10" s="444"/>
      <c r="I10" s="444"/>
      <c r="J10" s="444"/>
      <c r="K10" s="445"/>
      <c r="L10" s="391" t="s">
        <v>180</v>
      </c>
      <c r="M10" s="392"/>
      <c r="N10" s="392"/>
      <c r="O10" s="392"/>
      <c r="P10" s="392"/>
      <c r="Q10" s="393"/>
      <c r="R10" s="394">
        <v>79927</v>
      </c>
      <c r="S10" s="395"/>
      <c r="T10" s="395"/>
      <c r="U10" s="395"/>
      <c r="V10" s="397"/>
      <c r="W10" s="417"/>
      <c r="X10" s="418"/>
      <c r="Y10" s="418"/>
      <c r="Z10" s="418"/>
      <c r="AA10" s="418"/>
      <c r="AB10" s="418"/>
      <c r="AC10" s="418"/>
      <c r="AD10" s="418"/>
      <c r="AE10" s="418"/>
      <c r="AF10" s="418"/>
      <c r="AG10" s="418"/>
      <c r="AH10" s="418"/>
      <c r="AI10" s="418"/>
      <c r="AJ10" s="418"/>
      <c r="AK10" s="418"/>
      <c r="AL10" s="421"/>
      <c r="AM10" s="507" t="s">
        <v>182</v>
      </c>
      <c r="AN10" s="392"/>
      <c r="AO10" s="392"/>
      <c r="AP10" s="392"/>
      <c r="AQ10" s="392"/>
      <c r="AR10" s="392"/>
      <c r="AS10" s="392"/>
      <c r="AT10" s="393"/>
      <c r="AU10" s="508" t="s">
        <v>184</v>
      </c>
      <c r="AV10" s="509"/>
      <c r="AW10" s="509"/>
      <c r="AX10" s="509"/>
      <c r="AY10" s="481" t="s">
        <v>186</v>
      </c>
      <c r="AZ10" s="482"/>
      <c r="BA10" s="482"/>
      <c r="BB10" s="482"/>
      <c r="BC10" s="482"/>
      <c r="BD10" s="482"/>
      <c r="BE10" s="482"/>
      <c r="BF10" s="482"/>
      <c r="BG10" s="482"/>
      <c r="BH10" s="482"/>
      <c r="BI10" s="482"/>
      <c r="BJ10" s="482"/>
      <c r="BK10" s="482"/>
      <c r="BL10" s="482"/>
      <c r="BM10" s="483"/>
      <c r="BN10" s="353">
        <v>1308689</v>
      </c>
      <c r="BO10" s="354"/>
      <c r="BP10" s="354"/>
      <c r="BQ10" s="354"/>
      <c r="BR10" s="354"/>
      <c r="BS10" s="354"/>
      <c r="BT10" s="354"/>
      <c r="BU10" s="355"/>
      <c r="BV10" s="353">
        <v>1749094</v>
      </c>
      <c r="BW10" s="354"/>
      <c r="BX10" s="354"/>
      <c r="BY10" s="354"/>
      <c r="BZ10" s="354"/>
      <c r="CA10" s="354"/>
      <c r="CB10" s="354"/>
      <c r="CC10" s="35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43"/>
      <c r="C11" s="444"/>
      <c r="D11" s="444"/>
      <c r="E11" s="444"/>
      <c r="F11" s="444"/>
      <c r="G11" s="444"/>
      <c r="H11" s="444"/>
      <c r="I11" s="444"/>
      <c r="J11" s="444"/>
      <c r="K11" s="445"/>
      <c r="L11" s="460" t="s">
        <v>189</v>
      </c>
      <c r="M11" s="461"/>
      <c r="N11" s="461"/>
      <c r="O11" s="461"/>
      <c r="P11" s="461"/>
      <c r="Q11" s="462"/>
      <c r="R11" s="556" t="s">
        <v>192</v>
      </c>
      <c r="S11" s="557"/>
      <c r="T11" s="557"/>
      <c r="U11" s="557"/>
      <c r="V11" s="558"/>
      <c r="W11" s="417"/>
      <c r="X11" s="418"/>
      <c r="Y11" s="418"/>
      <c r="Z11" s="418"/>
      <c r="AA11" s="418"/>
      <c r="AB11" s="418"/>
      <c r="AC11" s="418"/>
      <c r="AD11" s="418"/>
      <c r="AE11" s="418"/>
      <c r="AF11" s="418"/>
      <c r="AG11" s="418"/>
      <c r="AH11" s="418"/>
      <c r="AI11" s="418"/>
      <c r="AJ11" s="418"/>
      <c r="AK11" s="418"/>
      <c r="AL11" s="421"/>
      <c r="AM11" s="507" t="s">
        <v>194</v>
      </c>
      <c r="AN11" s="392"/>
      <c r="AO11" s="392"/>
      <c r="AP11" s="392"/>
      <c r="AQ11" s="392"/>
      <c r="AR11" s="392"/>
      <c r="AS11" s="392"/>
      <c r="AT11" s="393"/>
      <c r="AU11" s="508" t="s">
        <v>184</v>
      </c>
      <c r="AV11" s="509"/>
      <c r="AW11" s="509"/>
      <c r="AX11" s="509"/>
      <c r="AY11" s="481" t="s">
        <v>195</v>
      </c>
      <c r="AZ11" s="482"/>
      <c r="BA11" s="482"/>
      <c r="BB11" s="482"/>
      <c r="BC11" s="482"/>
      <c r="BD11" s="482"/>
      <c r="BE11" s="482"/>
      <c r="BF11" s="482"/>
      <c r="BG11" s="482"/>
      <c r="BH11" s="482"/>
      <c r="BI11" s="482"/>
      <c r="BJ11" s="482"/>
      <c r="BK11" s="482"/>
      <c r="BL11" s="482"/>
      <c r="BM11" s="483"/>
      <c r="BN11" s="353">
        <v>0</v>
      </c>
      <c r="BO11" s="354"/>
      <c r="BP11" s="354"/>
      <c r="BQ11" s="354"/>
      <c r="BR11" s="354"/>
      <c r="BS11" s="354"/>
      <c r="BT11" s="354"/>
      <c r="BU11" s="355"/>
      <c r="BV11" s="353">
        <v>0</v>
      </c>
      <c r="BW11" s="354"/>
      <c r="BX11" s="354"/>
      <c r="BY11" s="354"/>
      <c r="BZ11" s="354"/>
      <c r="CA11" s="354"/>
      <c r="CB11" s="354"/>
      <c r="CC11" s="355"/>
      <c r="CD11" s="489" t="s">
        <v>198</v>
      </c>
      <c r="CE11" s="459"/>
      <c r="CF11" s="459"/>
      <c r="CG11" s="459"/>
      <c r="CH11" s="459"/>
      <c r="CI11" s="459"/>
      <c r="CJ11" s="459"/>
      <c r="CK11" s="459"/>
      <c r="CL11" s="459"/>
      <c r="CM11" s="459"/>
      <c r="CN11" s="459"/>
      <c r="CO11" s="459"/>
      <c r="CP11" s="459"/>
      <c r="CQ11" s="459"/>
      <c r="CR11" s="459"/>
      <c r="CS11" s="490"/>
      <c r="CT11" s="541" t="s">
        <v>199</v>
      </c>
      <c r="CU11" s="542"/>
      <c r="CV11" s="542"/>
      <c r="CW11" s="542"/>
      <c r="CX11" s="542"/>
      <c r="CY11" s="542"/>
      <c r="CZ11" s="542"/>
      <c r="DA11" s="543"/>
      <c r="DB11" s="541" t="s">
        <v>199</v>
      </c>
      <c r="DC11" s="542"/>
      <c r="DD11" s="542"/>
      <c r="DE11" s="542"/>
      <c r="DF11" s="542"/>
      <c r="DG11" s="542"/>
      <c r="DH11" s="542"/>
      <c r="DI11" s="543"/>
    </row>
    <row r="12" spans="1:119" ht="18.75" customHeight="1" x14ac:dyDescent="0.15">
      <c r="A12" s="2"/>
      <c r="B12" s="446" t="s">
        <v>200</v>
      </c>
      <c r="C12" s="447"/>
      <c r="D12" s="447"/>
      <c r="E12" s="447"/>
      <c r="F12" s="447"/>
      <c r="G12" s="447"/>
      <c r="H12" s="447"/>
      <c r="I12" s="447"/>
      <c r="J12" s="447"/>
      <c r="K12" s="448"/>
      <c r="L12" s="544" t="s">
        <v>202</v>
      </c>
      <c r="M12" s="545"/>
      <c r="N12" s="545"/>
      <c r="O12" s="545"/>
      <c r="P12" s="545"/>
      <c r="Q12" s="546"/>
      <c r="R12" s="547">
        <v>72753</v>
      </c>
      <c r="S12" s="548"/>
      <c r="T12" s="548"/>
      <c r="U12" s="548"/>
      <c r="V12" s="549"/>
      <c r="W12" s="550" t="s">
        <v>5</v>
      </c>
      <c r="X12" s="509"/>
      <c r="Y12" s="509"/>
      <c r="Z12" s="509"/>
      <c r="AA12" s="509"/>
      <c r="AB12" s="551"/>
      <c r="AC12" s="552" t="s">
        <v>111</v>
      </c>
      <c r="AD12" s="553"/>
      <c r="AE12" s="553"/>
      <c r="AF12" s="553"/>
      <c r="AG12" s="554"/>
      <c r="AH12" s="552" t="s">
        <v>203</v>
      </c>
      <c r="AI12" s="553"/>
      <c r="AJ12" s="553"/>
      <c r="AK12" s="553"/>
      <c r="AL12" s="555"/>
      <c r="AM12" s="507" t="s">
        <v>205</v>
      </c>
      <c r="AN12" s="392"/>
      <c r="AO12" s="392"/>
      <c r="AP12" s="392"/>
      <c r="AQ12" s="392"/>
      <c r="AR12" s="392"/>
      <c r="AS12" s="392"/>
      <c r="AT12" s="393"/>
      <c r="AU12" s="508" t="s">
        <v>75</v>
      </c>
      <c r="AV12" s="509"/>
      <c r="AW12" s="509"/>
      <c r="AX12" s="509"/>
      <c r="AY12" s="481" t="s">
        <v>207</v>
      </c>
      <c r="AZ12" s="482"/>
      <c r="BA12" s="482"/>
      <c r="BB12" s="482"/>
      <c r="BC12" s="482"/>
      <c r="BD12" s="482"/>
      <c r="BE12" s="482"/>
      <c r="BF12" s="482"/>
      <c r="BG12" s="482"/>
      <c r="BH12" s="482"/>
      <c r="BI12" s="482"/>
      <c r="BJ12" s="482"/>
      <c r="BK12" s="482"/>
      <c r="BL12" s="482"/>
      <c r="BM12" s="483"/>
      <c r="BN12" s="353">
        <v>1644917</v>
      </c>
      <c r="BO12" s="354"/>
      <c r="BP12" s="354"/>
      <c r="BQ12" s="354"/>
      <c r="BR12" s="354"/>
      <c r="BS12" s="354"/>
      <c r="BT12" s="354"/>
      <c r="BU12" s="355"/>
      <c r="BV12" s="353">
        <v>0</v>
      </c>
      <c r="BW12" s="354"/>
      <c r="BX12" s="354"/>
      <c r="BY12" s="354"/>
      <c r="BZ12" s="354"/>
      <c r="CA12" s="354"/>
      <c r="CB12" s="354"/>
      <c r="CC12" s="355"/>
      <c r="CD12" s="489" t="s">
        <v>209</v>
      </c>
      <c r="CE12" s="459"/>
      <c r="CF12" s="459"/>
      <c r="CG12" s="459"/>
      <c r="CH12" s="459"/>
      <c r="CI12" s="459"/>
      <c r="CJ12" s="459"/>
      <c r="CK12" s="459"/>
      <c r="CL12" s="459"/>
      <c r="CM12" s="459"/>
      <c r="CN12" s="459"/>
      <c r="CO12" s="459"/>
      <c r="CP12" s="459"/>
      <c r="CQ12" s="459"/>
      <c r="CR12" s="459"/>
      <c r="CS12" s="490"/>
      <c r="CT12" s="541" t="s">
        <v>199</v>
      </c>
      <c r="CU12" s="542"/>
      <c r="CV12" s="542"/>
      <c r="CW12" s="542"/>
      <c r="CX12" s="542"/>
      <c r="CY12" s="542"/>
      <c r="CZ12" s="542"/>
      <c r="DA12" s="543"/>
      <c r="DB12" s="541" t="s">
        <v>199</v>
      </c>
      <c r="DC12" s="542"/>
      <c r="DD12" s="542"/>
      <c r="DE12" s="542"/>
      <c r="DF12" s="542"/>
      <c r="DG12" s="542"/>
      <c r="DH12" s="542"/>
      <c r="DI12" s="543"/>
    </row>
    <row r="13" spans="1:119" ht="18.75" customHeight="1" x14ac:dyDescent="0.15">
      <c r="A13" s="2"/>
      <c r="B13" s="449"/>
      <c r="C13" s="450"/>
      <c r="D13" s="450"/>
      <c r="E13" s="450"/>
      <c r="F13" s="450"/>
      <c r="G13" s="450"/>
      <c r="H13" s="450"/>
      <c r="I13" s="450"/>
      <c r="J13" s="450"/>
      <c r="K13" s="451"/>
      <c r="L13" s="14"/>
      <c r="M13" s="530" t="s">
        <v>210</v>
      </c>
      <c r="N13" s="531"/>
      <c r="O13" s="531"/>
      <c r="P13" s="531"/>
      <c r="Q13" s="532"/>
      <c r="R13" s="533">
        <v>72473</v>
      </c>
      <c r="S13" s="534"/>
      <c r="T13" s="534"/>
      <c r="U13" s="534"/>
      <c r="V13" s="535"/>
      <c r="W13" s="431" t="s">
        <v>212</v>
      </c>
      <c r="X13" s="363"/>
      <c r="Y13" s="363"/>
      <c r="Z13" s="363"/>
      <c r="AA13" s="363"/>
      <c r="AB13" s="364"/>
      <c r="AC13" s="394">
        <v>3788</v>
      </c>
      <c r="AD13" s="395"/>
      <c r="AE13" s="395"/>
      <c r="AF13" s="395"/>
      <c r="AG13" s="396"/>
      <c r="AH13" s="394">
        <v>4328</v>
      </c>
      <c r="AI13" s="395"/>
      <c r="AJ13" s="395"/>
      <c r="AK13" s="395"/>
      <c r="AL13" s="397"/>
      <c r="AM13" s="507" t="s">
        <v>213</v>
      </c>
      <c r="AN13" s="392"/>
      <c r="AO13" s="392"/>
      <c r="AP13" s="392"/>
      <c r="AQ13" s="392"/>
      <c r="AR13" s="392"/>
      <c r="AS13" s="392"/>
      <c r="AT13" s="393"/>
      <c r="AU13" s="508" t="s">
        <v>184</v>
      </c>
      <c r="AV13" s="509"/>
      <c r="AW13" s="509"/>
      <c r="AX13" s="509"/>
      <c r="AY13" s="481" t="s">
        <v>216</v>
      </c>
      <c r="AZ13" s="482"/>
      <c r="BA13" s="482"/>
      <c r="BB13" s="482"/>
      <c r="BC13" s="482"/>
      <c r="BD13" s="482"/>
      <c r="BE13" s="482"/>
      <c r="BF13" s="482"/>
      <c r="BG13" s="482"/>
      <c r="BH13" s="482"/>
      <c r="BI13" s="482"/>
      <c r="BJ13" s="482"/>
      <c r="BK13" s="482"/>
      <c r="BL13" s="482"/>
      <c r="BM13" s="483"/>
      <c r="BN13" s="353">
        <v>394906</v>
      </c>
      <c r="BO13" s="354"/>
      <c r="BP13" s="354"/>
      <c r="BQ13" s="354"/>
      <c r="BR13" s="354"/>
      <c r="BS13" s="354"/>
      <c r="BT13" s="354"/>
      <c r="BU13" s="355"/>
      <c r="BV13" s="353">
        <v>368372</v>
      </c>
      <c r="BW13" s="354"/>
      <c r="BX13" s="354"/>
      <c r="BY13" s="354"/>
      <c r="BZ13" s="354"/>
      <c r="CA13" s="354"/>
      <c r="CB13" s="354"/>
      <c r="CC13" s="355"/>
      <c r="CD13" s="489" t="s">
        <v>218</v>
      </c>
      <c r="CE13" s="459"/>
      <c r="CF13" s="459"/>
      <c r="CG13" s="459"/>
      <c r="CH13" s="459"/>
      <c r="CI13" s="459"/>
      <c r="CJ13" s="459"/>
      <c r="CK13" s="459"/>
      <c r="CL13" s="459"/>
      <c r="CM13" s="459"/>
      <c r="CN13" s="459"/>
      <c r="CO13" s="459"/>
      <c r="CP13" s="459"/>
      <c r="CQ13" s="459"/>
      <c r="CR13" s="459"/>
      <c r="CS13" s="490"/>
      <c r="CT13" s="341">
        <v>11.4</v>
      </c>
      <c r="CU13" s="342"/>
      <c r="CV13" s="342"/>
      <c r="CW13" s="342"/>
      <c r="CX13" s="342"/>
      <c r="CY13" s="342"/>
      <c r="CZ13" s="342"/>
      <c r="DA13" s="343"/>
      <c r="DB13" s="341">
        <v>10.7</v>
      </c>
      <c r="DC13" s="342"/>
      <c r="DD13" s="342"/>
      <c r="DE13" s="342"/>
      <c r="DF13" s="342"/>
      <c r="DG13" s="342"/>
      <c r="DH13" s="342"/>
      <c r="DI13" s="343"/>
    </row>
    <row r="14" spans="1:119" ht="18.75" customHeight="1" x14ac:dyDescent="0.15">
      <c r="A14" s="2"/>
      <c r="B14" s="449"/>
      <c r="C14" s="450"/>
      <c r="D14" s="450"/>
      <c r="E14" s="450"/>
      <c r="F14" s="450"/>
      <c r="G14" s="450"/>
      <c r="H14" s="450"/>
      <c r="I14" s="450"/>
      <c r="J14" s="450"/>
      <c r="K14" s="451"/>
      <c r="L14" s="520" t="s">
        <v>219</v>
      </c>
      <c r="M14" s="539"/>
      <c r="N14" s="539"/>
      <c r="O14" s="539"/>
      <c r="P14" s="539"/>
      <c r="Q14" s="540"/>
      <c r="R14" s="533">
        <v>73941</v>
      </c>
      <c r="S14" s="534"/>
      <c r="T14" s="534"/>
      <c r="U14" s="534"/>
      <c r="V14" s="535"/>
      <c r="W14" s="419"/>
      <c r="X14" s="366"/>
      <c r="Y14" s="366"/>
      <c r="Z14" s="366"/>
      <c r="AA14" s="366"/>
      <c r="AB14" s="367"/>
      <c r="AC14" s="523">
        <v>10.199999999999999</v>
      </c>
      <c r="AD14" s="524"/>
      <c r="AE14" s="524"/>
      <c r="AF14" s="524"/>
      <c r="AG14" s="525"/>
      <c r="AH14" s="523">
        <v>11.2</v>
      </c>
      <c r="AI14" s="524"/>
      <c r="AJ14" s="524"/>
      <c r="AK14" s="524"/>
      <c r="AL14" s="526"/>
      <c r="AM14" s="507"/>
      <c r="AN14" s="392"/>
      <c r="AO14" s="392"/>
      <c r="AP14" s="392"/>
      <c r="AQ14" s="392"/>
      <c r="AR14" s="392"/>
      <c r="AS14" s="392"/>
      <c r="AT14" s="393"/>
      <c r="AU14" s="508"/>
      <c r="AV14" s="509"/>
      <c r="AW14" s="509"/>
      <c r="AX14" s="509"/>
      <c r="AY14" s="481"/>
      <c r="AZ14" s="482"/>
      <c r="BA14" s="482"/>
      <c r="BB14" s="482"/>
      <c r="BC14" s="482"/>
      <c r="BD14" s="482"/>
      <c r="BE14" s="482"/>
      <c r="BF14" s="482"/>
      <c r="BG14" s="482"/>
      <c r="BH14" s="482"/>
      <c r="BI14" s="482"/>
      <c r="BJ14" s="482"/>
      <c r="BK14" s="482"/>
      <c r="BL14" s="482"/>
      <c r="BM14" s="483"/>
      <c r="BN14" s="353"/>
      <c r="BO14" s="354"/>
      <c r="BP14" s="354"/>
      <c r="BQ14" s="354"/>
      <c r="BR14" s="354"/>
      <c r="BS14" s="354"/>
      <c r="BT14" s="354"/>
      <c r="BU14" s="355"/>
      <c r="BV14" s="353"/>
      <c r="BW14" s="354"/>
      <c r="BX14" s="354"/>
      <c r="BY14" s="354"/>
      <c r="BZ14" s="354"/>
      <c r="CA14" s="354"/>
      <c r="CB14" s="354"/>
      <c r="CC14" s="355"/>
      <c r="CD14" s="484" t="s">
        <v>220</v>
      </c>
      <c r="CE14" s="485"/>
      <c r="CF14" s="485"/>
      <c r="CG14" s="485"/>
      <c r="CH14" s="485"/>
      <c r="CI14" s="485"/>
      <c r="CJ14" s="485"/>
      <c r="CK14" s="485"/>
      <c r="CL14" s="485"/>
      <c r="CM14" s="485"/>
      <c r="CN14" s="485"/>
      <c r="CO14" s="485"/>
      <c r="CP14" s="485"/>
      <c r="CQ14" s="485"/>
      <c r="CR14" s="485"/>
      <c r="CS14" s="486"/>
      <c r="CT14" s="527">
        <v>108.8</v>
      </c>
      <c r="CU14" s="528"/>
      <c r="CV14" s="528"/>
      <c r="CW14" s="528"/>
      <c r="CX14" s="528"/>
      <c r="CY14" s="528"/>
      <c r="CZ14" s="528"/>
      <c r="DA14" s="529"/>
      <c r="DB14" s="527">
        <v>93.5</v>
      </c>
      <c r="DC14" s="528"/>
      <c r="DD14" s="528"/>
      <c r="DE14" s="528"/>
      <c r="DF14" s="528"/>
      <c r="DG14" s="528"/>
      <c r="DH14" s="528"/>
      <c r="DI14" s="529"/>
    </row>
    <row r="15" spans="1:119" ht="18.75" customHeight="1" x14ac:dyDescent="0.15">
      <c r="A15" s="2"/>
      <c r="B15" s="449"/>
      <c r="C15" s="450"/>
      <c r="D15" s="450"/>
      <c r="E15" s="450"/>
      <c r="F15" s="450"/>
      <c r="G15" s="450"/>
      <c r="H15" s="450"/>
      <c r="I15" s="450"/>
      <c r="J15" s="450"/>
      <c r="K15" s="451"/>
      <c r="L15" s="14"/>
      <c r="M15" s="530" t="s">
        <v>210</v>
      </c>
      <c r="N15" s="531"/>
      <c r="O15" s="531"/>
      <c r="P15" s="531"/>
      <c r="Q15" s="532"/>
      <c r="R15" s="533">
        <v>73663</v>
      </c>
      <c r="S15" s="534"/>
      <c r="T15" s="534"/>
      <c r="U15" s="534"/>
      <c r="V15" s="535"/>
      <c r="W15" s="431" t="s">
        <v>7</v>
      </c>
      <c r="X15" s="363"/>
      <c r="Y15" s="363"/>
      <c r="Z15" s="363"/>
      <c r="AA15" s="363"/>
      <c r="AB15" s="364"/>
      <c r="AC15" s="394">
        <v>11786</v>
      </c>
      <c r="AD15" s="395"/>
      <c r="AE15" s="395"/>
      <c r="AF15" s="395"/>
      <c r="AG15" s="396"/>
      <c r="AH15" s="394">
        <v>11879</v>
      </c>
      <c r="AI15" s="395"/>
      <c r="AJ15" s="395"/>
      <c r="AK15" s="395"/>
      <c r="AL15" s="397"/>
      <c r="AM15" s="507"/>
      <c r="AN15" s="392"/>
      <c r="AO15" s="392"/>
      <c r="AP15" s="392"/>
      <c r="AQ15" s="392"/>
      <c r="AR15" s="392"/>
      <c r="AS15" s="392"/>
      <c r="AT15" s="393"/>
      <c r="AU15" s="508"/>
      <c r="AV15" s="509"/>
      <c r="AW15" s="509"/>
      <c r="AX15" s="509"/>
      <c r="AY15" s="398" t="s">
        <v>223</v>
      </c>
      <c r="AZ15" s="399"/>
      <c r="BA15" s="399"/>
      <c r="BB15" s="399"/>
      <c r="BC15" s="399"/>
      <c r="BD15" s="399"/>
      <c r="BE15" s="399"/>
      <c r="BF15" s="399"/>
      <c r="BG15" s="399"/>
      <c r="BH15" s="399"/>
      <c r="BI15" s="399"/>
      <c r="BJ15" s="399"/>
      <c r="BK15" s="399"/>
      <c r="BL15" s="399"/>
      <c r="BM15" s="400"/>
      <c r="BN15" s="359">
        <v>8938781</v>
      </c>
      <c r="BO15" s="360"/>
      <c r="BP15" s="360"/>
      <c r="BQ15" s="360"/>
      <c r="BR15" s="360"/>
      <c r="BS15" s="360"/>
      <c r="BT15" s="360"/>
      <c r="BU15" s="361"/>
      <c r="BV15" s="359">
        <v>8602436</v>
      </c>
      <c r="BW15" s="360"/>
      <c r="BX15" s="360"/>
      <c r="BY15" s="360"/>
      <c r="BZ15" s="360"/>
      <c r="CA15" s="360"/>
      <c r="CB15" s="360"/>
      <c r="CC15" s="361"/>
      <c r="CD15" s="536" t="s">
        <v>211</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15">
      <c r="A16" s="2"/>
      <c r="B16" s="449"/>
      <c r="C16" s="450"/>
      <c r="D16" s="450"/>
      <c r="E16" s="450"/>
      <c r="F16" s="450"/>
      <c r="G16" s="450"/>
      <c r="H16" s="450"/>
      <c r="I16" s="450"/>
      <c r="J16" s="450"/>
      <c r="K16" s="451"/>
      <c r="L16" s="520" t="s">
        <v>225</v>
      </c>
      <c r="M16" s="521"/>
      <c r="N16" s="521"/>
      <c r="O16" s="521"/>
      <c r="P16" s="521"/>
      <c r="Q16" s="522"/>
      <c r="R16" s="517" t="s">
        <v>227</v>
      </c>
      <c r="S16" s="518"/>
      <c r="T16" s="518"/>
      <c r="U16" s="518"/>
      <c r="V16" s="519"/>
      <c r="W16" s="419"/>
      <c r="X16" s="366"/>
      <c r="Y16" s="366"/>
      <c r="Z16" s="366"/>
      <c r="AA16" s="366"/>
      <c r="AB16" s="367"/>
      <c r="AC16" s="523">
        <v>31.8</v>
      </c>
      <c r="AD16" s="524"/>
      <c r="AE16" s="524"/>
      <c r="AF16" s="524"/>
      <c r="AG16" s="525"/>
      <c r="AH16" s="523">
        <v>30.9</v>
      </c>
      <c r="AI16" s="524"/>
      <c r="AJ16" s="524"/>
      <c r="AK16" s="524"/>
      <c r="AL16" s="526"/>
      <c r="AM16" s="507"/>
      <c r="AN16" s="392"/>
      <c r="AO16" s="392"/>
      <c r="AP16" s="392"/>
      <c r="AQ16" s="392"/>
      <c r="AR16" s="392"/>
      <c r="AS16" s="392"/>
      <c r="AT16" s="393"/>
      <c r="AU16" s="508"/>
      <c r="AV16" s="509"/>
      <c r="AW16" s="509"/>
      <c r="AX16" s="509"/>
      <c r="AY16" s="481" t="s">
        <v>108</v>
      </c>
      <c r="AZ16" s="482"/>
      <c r="BA16" s="482"/>
      <c r="BB16" s="482"/>
      <c r="BC16" s="482"/>
      <c r="BD16" s="482"/>
      <c r="BE16" s="482"/>
      <c r="BF16" s="482"/>
      <c r="BG16" s="482"/>
      <c r="BH16" s="482"/>
      <c r="BI16" s="482"/>
      <c r="BJ16" s="482"/>
      <c r="BK16" s="482"/>
      <c r="BL16" s="482"/>
      <c r="BM16" s="483"/>
      <c r="BN16" s="353">
        <v>25737146</v>
      </c>
      <c r="BO16" s="354"/>
      <c r="BP16" s="354"/>
      <c r="BQ16" s="354"/>
      <c r="BR16" s="354"/>
      <c r="BS16" s="354"/>
      <c r="BT16" s="354"/>
      <c r="BU16" s="355"/>
      <c r="BV16" s="353">
        <v>25793718</v>
      </c>
      <c r="BW16" s="354"/>
      <c r="BX16" s="354"/>
      <c r="BY16" s="354"/>
      <c r="BZ16" s="354"/>
      <c r="CA16" s="354"/>
      <c r="CB16" s="354"/>
      <c r="CC16" s="355"/>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52"/>
      <c r="C17" s="453"/>
      <c r="D17" s="453"/>
      <c r="E17" s="453"/>
      <c r="F17" s="453"/>
      <c r="G17" s="453"/>
      <c r="H17" s="453"/>
      <c r="I17" s="453"/>
      <c r="J17" s="453"/>
      <c r="K17" s="454"/>
      <c r="L17" s="15"/>
      <c r="M17" s="514" t="s">
        <v>103</v>
      </c>
      <c r="N17" s="515"/>
      <c r="O17" s="515"/>
      <c r="P17" s="515"/>
      <c r="Q17" s="516"/>
      <c r="R17" s="517" t="s">
        <v>227</v>
      </c>
      <c r="S17" s="518"/>
      <c r="T17" s="518"/>
      <c r="U17" s="518"/>
      <c r="V17" s="519"/>
      <c r="W17" s="431" t="s">
        <v>94</v>
      </c>
      <c r="X17" s="363"/>
      <c r="Y17" s="363"/>
      <c r="Z17" s="363"/>
      <c r="AA17" s="363"/>
      <c r="AB17" s="364"/>
      <c r="AC17" s="394">
        <v>21546</v>
      </c>
      <c r="AD17" s="395"/>
      <c r="AE17" s="395"/>
      <c r="AF17" s="395"/>
      <c r="AG17" s="396"/>
      <c r="AH17" s="394">
        <v>22288</v>
      </c>
      <c r="AI17" s="395"/>
      <c r="AJ17" s="395"/>
      <c r="AK17" s="395"/>
      <c r="AL17" s="397"/>
      <c r="AM17" s="507"/>
      <c r="AN17" s="392"/>
      <c r="AO17" s="392"/>
      <c r="AP17" s="392"/>
      <c r="AQ17" s="392"/>
      <c r="AR17" s="392"/>
      <c r="AS17" s="392"/>
      <c r="AT17" s="393"/>
      <c r="AU17" s="508"/>
      <c r="AV17" s="509"/>
      <c r="AW17" s="509"/>
      <c r="AX17" s="509"/>
      <c r="AY17" s="481" t="s">
        <v>229</v>
      </c>
      <c r="AZ17" s="482"/>
      <c r="BA17" s="482"/>
      <c r="BB17" s="482"/>
      <c r="BC17" s="482"/>
      <c r="BD17" s="482"/>
      <c r="BE17" s="482"/>
      <c r="BF17" s="482"/>
      <c r="BG17" s="482"/>
      <c r="BH17" s="482"/>
      <c r="BI17" s="482"/>
      <c r="BJ17" s="482"/>
      <c r="BK17" s="482"/>
      <c r="BL17" s="482"/>
      <c r="BM17" s="483"/>
      <c r="BN17" s="353">
        <v>11133143</v>
      </c>
      <c r="BO17" s="354"/>
      <c r="BP17" s="354"/>
      <c r="BQ17" s="354"/>
      <c r="BR17" s="354"/>
      <c r="BS17" s="354"/>
      <c r="BT17" s="354"/>
      <c r="BU17" s="355"/>
      <c r="BV17" s="353">
        <v>10702431</v>
      </c>
      <c r="BW17" s="354"/>
      <c r="BX17" s="354"/>
      <c r="BY17" s="354"/>
      <c r="BZ17" s="354"/>
      <c r="CA17" s="354"/>
      <c r="CB17" s="354"/>
      <c r="CC17" s="355"/>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4" t="s">
        <v>230</v>
      </c>
      <c r="C18" s="445"/>
      <c r="D18" s="445"/>
      <c r="E18" s="495"/>
      <c r="F18" s="495"/>
      <c r="G18" s="495"/>
      <c r="H18" s="495"/>
      <c r="I18" s="495"/>
      <c r="J18" s="495"/>
      <c r="K18" s="495"/>
      <c r="L18" s="510">
        <v>1209.5899999999999</v>
      </c>
      <c r="M18" s="510"/>
      <c r="N18" s="510"/>
      <c r="O18" s="510"/>
      <c r="P18" s="510"/>
      <c r="Q18" s="510"/>
      <c r="R18" s="511"/>
      <c r="S18" s="511"/>
      <c r="T18" s="511"/>
      <c r="U18" s="511"/>
      <c r="V18" s="512"/>
      <c r="W18" s="432"/>
      <c r="X18" s="433"/>
      <c r="Y18" s="433"/>
      <c r="Z18" s="433"/>
      <c r="AA18" s="433"/>
      <c r="AB18" s="426"/>
      <c r="AC18" s="469">
        <v>58</v>
      </c>
      <c r="AD18" s="470"/>
      <c r="AE18" s="470"/>
      <c r="AF18" s="470"/>
      <c r="AG18" s="513"/>
      <c r="AH18" s="469">
        <v>57.9</v>
      </c>
      <c r="AI18" s="470"/>
      <c r="AJ18" s="470"/>
      <c r="AK18" s="470"/>
      <c r="AL18" s="471"/>
      <c r="AM18" s="507"/>
      <c r="AN18" s="392"/>
      <c r="AO18" s="392"/>
      <c r="AP18" s="392"/>
      <c r="AQ18" s="392"/>
      <c r="AR18" s="392"/>
      <c r="AS18" s="392"/>
      <c r="AT18" s="393"/>
      <c r="AU18" s="508"/>
      <c r="AV18" s="509"/>
      <c r="AW18" s="509"/>
      <c r="AX18" s="509"/>
      <c r="AY18" s="481" t="s">
        <v>231</v>
      </c>
      <c r="AZ18" s="482"/>
      <c r="BA18" s="482"/>
      <c r="BB18" s="482"/>
      <c r="BC18" s="482"/>
      <c r="BD18" s="482"/>
      <c r="BE18" s="482"/>
      <c r="BF18" s="482"/>
      <c r="BG18" s="482"/>
      <c r="BH18" s="482"/>
      <c r="BI18" s="482"/>
      <c r="BJ18" s="482"/>
      <c r="BK18" s="482"/>
      <c r="BL18" s="482"/>
      <c r="BM18" s="483"/>
      <c r="BN18" s="353">
        <v>25961153</v>
      </c>
      <c r="BO18" s="354"/>
      <c r="BP18" s="354"/>
      <c r="BQ18" s="354"/>
      <c r="BR18" s="354"/>
      <c r="BS18" s="354"/>
      <c r="BT18" s="354"/>
      <c r="BU18" s="355"/>
      <c r="BV18" s="353">
        <v>26107738</v>
      </c>
      <c r="BW18" s="354"/>
      <c r="BX18" s="354"/>
      <c r="BY18" s="354"/>
      <c r="BZ18" s="354"/>
      <c r="CA18" s="354"/>
      <c r="CB18" s="354"/>
      <c r="CC18" s="355"/>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4" t="s">
        <v>71</v>
      </c>
      <c r="C19" s="445"/>
      <c r="D19" s="445"/>
      <c r="E19" s="495"/>
      <c r="F19" s="495"/>
      <c r="G19" s="495"/>
      <c r="H19" s="495"/>
      <c r="I19" s="495"/>
      <c r="J19" s="495"/>
      <c r="K19" s="495"/>
      <c r="L19" s="496">
        <v>62</v>
      </c>
      <c r="M19" s="496"/>
      <c r="N19" s="496"/>
      <c r="O19" s="496"/>
      <c r="P19" s="496"/>
      <c r="Q19" s="496"/>
      <c r="R19" s="497"/>
      <c r="S19" s="497"/>
      <c r="T19" s="497"/>
      <c r="U19" s="497"/>
      <c r="V19" s="498"/>
      <c r="W19" s="415"/>
      <c r="X19" s="416"/>
      <c r="Y19" s="416"/>
      <c r="Z19" s="416"/>
      <c r="AA19" s="416"/>
      <c r="AB19" s="416"/>
      <c r="AC19" s="505"/>
      <c r="AD19" s="505"/>
      <c r="AE19" s="505"/>
      <c r="AF19" s="505"/>
      <c r="AG19" s="505"/>
      <c r="AH19" s="505"/>
      <c r="AI19" s="505"/>
      <c r="AJ19" s="505"/>
      <c r="AK19" s="505"/>
      <c r="AL19" s="506"/>
      <c r="AM19" s="507"/>
      <c r="AN19" s="392"/>
      <c r="AO19" s="392"/>
      <c r="AP19" s="392"/>
      <c r="AQ19" s="392"/>
      <c r="AR19" s="392"/>
      <c r="AS19" s="392"/>
      <c r="AT19" s="393"/>
      <c r="AU19" s="508"/>
      <c r="AV19" s="509"/>
      <c r="AW19" s="509"/>
      <c r="AX19" s="509"/>
      <c r="AY19" s="481" t="s">
        <v>232</v>
      </c>
      <c r="AZ19" s="482"/>
      <c r="BA19" s="482"/>
      <c r="BB19" s="482"/>
      <c r="BC19" s="482"/>
      <c r="BD19" s="482"/>
      <c r="BE19" s="482"/>
      <c r="BF19" s="482"/>
      <c r="BG19" s="482"/>
      <c r="BH19" s="482"/>
      <c r="BI19" s="482"/>
      <c r="BJ19" s="482"/>
      <c r="BK19" s="482"/>
      <c r="BL19" s="482"/>
      <c r="BM19" s="483"/>
      <c r="BN19" s="353">
        <v>34663700</v>
      </c>
      <c r="BO19" s="354"/>
      <c r="BP19" s="354"/>
      <c r="BQ19" s="354"/>
      <c r="BR19" s="354"/>
      <c r="BS19" s="354"/>
      <c r="BT19" s="354"/>
      <c r="BU19" s="355"/>
      <c r="BV19" s="353">
        <v>34692288</v>
      </c>
      <c r="BW19" s="354"/>
      <c r="BX19" s="354"/>
      <c r="BY19" s="354"/>
      <c r="BZ19" s="354"/>
      <c r="CA19" s="354"/>
      <c r="CB19" s="354"/>
      <c r="CC19" s="355"/>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4" t="s">
        <v>235</v>
      </c>
      <c r="C20" s="445"/>
      <c r="D20" s="445"/>
      <c r="E20" s="495"/>
      <c r="F20" s="495"/>
      <c r="G20" s="495"/>
      <c r="H20" s="495"/>
      <c r="I20" s="495"/>
      <c r="J20" s="495"/>
      <c r="K20" s="495"/>
      <c r="L20" s="496">
        <v>28362</v>
      </c>
      <c r="M20" s="496"/>
      <c r="N20" s="496"/>
      <c r="O20" s="496"/>
      <c r="P20" s="496"/>
      <c r="Q20" s="496"/>
      <c r="R20" s="497"/>
      <c r="S20" s="497"/>
      <c r="T20" s="497"/>
      <c r="U20" s="497"/>
      <c r="V20" s="498"/>
      <c r="W20" s="432"/>
      <c r="X20" s="433"/>
      <c r="Y20" s="433"/>
      <c r="Z20" s="433"/>
      <c r="AA20" s="433"/>
      <c r="AB20" s="433"/>
      <c r="AC20" s="499"/>
      <c r="AD20" s="499"/>
      <c r="AE20" s="499"/>
      <c r="AF20" s="499"/>
      <c r="AG20" s="499"/>
      <c r="AH20" s="499"/>
      <c r="AI20" s="499"/>
      <c r="AJ20" s="499"/>
      <c r="AK20" s="499"/>
      <c r="AL20" s="500"/>
      <c r="AM20" s="501"/>
      <c r="AN20" s="461"/>
      <c r="AO20" s="461"/>
      <c r="AP20" s="461"/>
      <c r="AQ20" s="461"/>
      <c r="AR20" s="461"/>
      <c r="AS20" s="461"/>
      <c r="AT20" s="462"/>
      <c r="AU20" s="502"/>
      <c r="AV20" s="503"/>
      <c r="AW20" s="503"/>
      <c r="AX20" s="504"/>
      <c r="AY20" s="481"/>
      <c r="AZ20" s="482"/>
      <c r="BA20" s="482"/>
      <c r="BB20" s="482"/>
      <c r="BC20" s="482"/>
      <c r="BD20" s="482"/>
      <c r="BE20" s="482"/>
      <c r="BF20" s="482"/>
      <c r="BG20" s="482"/>
      <c r="BH20" s="482"/>
      <c r="BI20" s="482"/>
      <c r="BJ20" s="482"/>
      <c r="BK20" s="482"/>
      <c r="BL20" s="482"/>
      <c r="BM20" s="483"/>
      <c r="BN20" s="353"/>
      <c r="BO20" s="354"/>
      <c r="BP20" s="354"/>
      <c r="BQ20" s="354"/>
      <c r="BR20" s="354"/>
      <c r="BS20" s="354"/>
      <c r="BT20" s="354"/>
      <c r="BU20" s="355"/>
      <c r="BV20" s="353"/>
      <c r="BW20" s="354"/>
      <c r="BX20" s="354"/>
      <c r="BY20" s="354"/>
      <c r="BZ20" s="354"/>
      <c r="CA20" s="354"/>
      <c r="CB20" s="354"/>
      <c r="CC20" s="355"/>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91" t="s">
        <v>237</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72"/>
      <c r="AZ21" s="473"/>
      <c r="BA21" s="473"/>
      <c r="BB21" s="473"/>
      <c r="BC21" s="473"/>
      <c r="BD21" s="473"/>
      <c r="BE21" s="473"/>
      <c r="BF21" s="473"/>
      <c r="BG21" s="473"/>
      <c r="BH21" s="473"/>
      <c r="BI21" s="473"/>
      <c r="BJ21" s="473"/>
      <c r="BK21" s="473"/>
      <c r="BL21" s="473"/>
      <c r="BM21" s="474"/>
      <c r="BN21" s="356"/>
      <c r="BO21" s="357"/>
      <c r="BP21" s="357"/>
      <c r="BQ21" s="357"/>
      <c r="BR21" s="357"/>
      <c r="BS21" s="357"/>
      <c r="BT21" s="357"/>
      <c r="BU21" s="358"/>
      <c r="BV21" s="356"/>
      <c r="BW21" s="357"/>
      <c r="BX21" s="357"/>
      <c r="BY21" s="357"/>
      <c r="BZ21" s="357"/>
      <c r="CA21" s="357"/>
      <c r="CB21" s="357"/>
      <c r="CC21" s="3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76" t="s">
        <v>238</v>
      </c>
      <c r="C22" s="383"/>
      <c r="D22" s="384"/>
      <c r="E22" s="362" t="s">
        <v>5</v>
      </c>
      <c r="F22" s="363"/>
      <c r="G22" s="363"/>
      <c r="H22" s="363"/>
      <c r="I22" s="363"/>
      <c r="J22" s="363"/>
      <c r="K22" s="364"/>
      <c r="L22" s="362" t="s">
        <v>240</v>
      </c>
      <c r="M22" s="363"/>
      <c r="N22" s="363"/>
      <c r="O22" s="363"/>
      <c r="P22" s="364"/>
      <c r="Q22" s="368" t="s">
        <v>241</v>
      </c>
      <c r="R22" s="369"/>
      <c r="S22" s="369"/>
      <c r="T22" s="369"/>
      <c r="U22" s="369"/>
      <c r="V22" s="370"/>
      <c r="W22" s="382" t="s">
        <v>243</v>
      </c>
      <c r="X22" s="383"/>
      <c r="Y22" s="384"/>
      <c r="Z22" s="362" t="s">
        <v>5</v>
      </c>
      <c r="AA22" s="363"/>
      <c r="AB22" s="363"/>
      <c r="AC22" s="363"/>
      <c r="AD22" s="363"/>
      <c r="AE22" s="363"/>
      <c r="AF22" s="363"/>
      <c r="AG22" s="364"/>
      <c r="AH22" s="374" t="s">
        <v>179</v>
      </c>
      <c r="AI22" s="363"/>
      <c r="AJ22" s="363"/>
      <c r="AK22" s="363"/>
      <c r="AL22" s="364"/>
      <c r="AM22" s="374" t="s">
        <v>244</v>
      </c>
      <c r="AN22" s="375"/>
      <c r="AO22" s="375"/>
      <c r="AP22" s="375"/>
      <c r="AQ22" s="375"/>
      <c r="AR22" s="376"/>
      <c r="AS22" s="368" t="s">
        <v>241</v>
      </c>
      <c r="AT22" s="369"/>
      <c r="AU22" s="369"/>
      <c r="AV22" s="369"/>
      <c r="AW22" s="369"/>
      <c r="AX22" s="380"/>
      <c r="AY22" s="398" t="s">
        <v>245</v>
      </c>
      <c r="AZ22" s="399"/>
      <c r="BA22" s="399"/>
      <c r="BB22" s="399"/>
      <c r="BC22" s="399"/>
      <c r="BD22" s="399"/>
      <c r="BE22" s="399"/>
      <c r="BF22" s="399"/>
      <c r="BG22" s="399"/>
      <c r="BH22" s="399"/>
      <c r="BI22" s="399"/>
      <c r="BJ22" s="399"/>
      <c r="BK22" s="399"/>
      <c r="BL22" s="399"/>
      <c r="BM22" s="400"/>
      <c r="BN22" s="359">
        <v>65342457</v>
      </c>
      <c r="BO22" s="360"/>
      <c r="BP22" s="360"/>
      <c r="BQ22" s="360"/>
      <c r="BR22" s="360"/>
      <c r="BS22" s="360"/>
      <c r="BT22" s="360"/>
      <c r="BU22" s="361"/>
      <c r="BV22" s="359">
        <v>66719602</v>
      </c>
      <c r="BW22" s="360"/>
      <c r="BX22" s="360"/>
      <c r="BY22" s="360"/>
      <c r="BZ22" s="360"/>
      <c r="CA22" s="360"/>
      <c r="CB22" s="360"/>
      <c r="CC22" s="361"/>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77"/>
      <c r="C23" s="386"/>
      <c r="D23" s="387"/>
      <c r="E23" s="365"/>
      <c r="F23" s="366"/>
      <c r="G23" s="366"/>
      <c r="H23" s="366"/>
      <c r="I23" s="366"/>
      <c r="J23" s="366"/>
      <c r="K23" s="367"/>
      <c r="L23" s="365"/>
      <c r="M23" s="366"/>
      <c r="N23" s="366"/>
      <c r="O23" s="366"/>
      <c r="P23" s="367"/>
      <c r="Q23" s="371"/>
      <c r="R23" s="372"/>
      <c r="S23" s="372"/>
      <c r="T23" s="372"/>
      <c r="U23" s="372"/>
      <c r="V23" s="373"/>
      <c r="W23" s="385"/>
      <c r="X23" s="386"/>
      <c r="Y23" s="387"/>
      <c r="Z23" s="365"/>
      <c r="AA23" s="366"/>
      <c r="AB23" s="366"/>
      <c r="AC23" s="366"/>
      <c r="AD23" s="366"/>
      <c r="AE23" s="366"/>
      <c r="AF23" s="366"/>
      <c r="AG23" s="367"/>
      <c r="AH23" s="365"/>
      <c r="AI23" s="366"/>
      <c r="AJ23" s="366"/>
      <c r="AK23" s="366"/>
      <c r="AL23" s="367"/>
      <c r="AM23" s="377"/>
      <c r="AN23" s="378"/>
      <c r="AO23" s="378"/>
      <c r="AP23" s="378"/>
      <c r="AQ23" s="378"/>
      <c r="AR23" s="379"/>
      <c r="AS23" s="371"/>
      <c r="AT23" s="372"/>
      <c r="AU23" s="372"/>
      <c r="AV23" s="372"/>
      <c r="AW23" s="372"/>
      <c r="AX23" s="381"/>
      <c r="AY23" s="481" t="s">
        <v>248</v>
      </c>
      <c r="AZ23" s="482"/>
      <c r="BA23" s="482"/>
      <c r="BB23" s="482"/>
      <c r="BC23" s="482"/>
      <c r="BD23" s="482"/>
      <c r="BE23" s="482"/>
      <c r="BF23" s="482"/>
      <c r="BG23" s="482"/>
      <c r="BH23" s="482"/>
      <c r="BI23" s="482"/>
      <c r="BJ23" s="482"/>
      <c r="BK23" s="482"/>
      <c r="BL23" s="482"/>
      <c r="BM23" s="483"/>
      <c r="BN23" s="353">
        <v>51226256</v>
      </c>
      <c r="BO23" s="354"/>
      <c r="BP23" s="354"/>
      <c r="BQ23" s="354"/>
      <c r="BR23" s="354"/>
      <c r="BS23" s="354"/>
      <c r="BT23" s="354"/>
      <c r="BU23" s="355"/>
      <c r="BV23" s="353">
        <v>51389991</v>
      </c>
      <c r="BW23" s="354"/>
      <c r="BX23" s="354"/>
      <c r="BY23" s="354"/>
      <c r="BZ23" s="354"/>
      <c r="CA23" s="354"/>
      <c r="CB23" s="354"/>
      <c r="CC23" s="355"/>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77"/>
      <c r="C24" s="386"/>
      <c r="D24" s="387"/>
      <c r="E24" s="391" t="s">
        <v>249</v>
      </c>
      <c r="F24" s="392"/>
      <c r="G24" s="392"/>
      <c r="H24" s="392"/>
      <c r="I24" s="392"/>
      <c r="J24" s="392"/>
      <c r="K24" s="393"/>
      <c r="L24" s="394">
        <v>1</v>
      </c>
      <c r="M24" s="395"/>
      <c r="N24" s="395"/>
      <c r="O24" s="395"/>
      <c r="P24" s="396"/>
      <c r="Q24" s="394">
        <v>9000</v>
      </c>
      <c r="R24" s="395"/>
      <c r="S24" s="395"/>
      <c r="T24" s="395"/>
      <c r="U24" s="395"/>
      <c r="V24" s="396"/>
      <c r="W24" s="385"/>
      <c r="X24" s="386"/>
      <c r="Y24" s="387"/>
      <c r="Z24" s="391" t="s">
        <v>251</v>
      </c>
      <c r="AA24" s="392"/>
      <c r="AB24" s="392"/>
      <c r="AC24" s="392"/>
      <c r="AD24" s="392"/>
      <c r="AE24" s="392"/>
      <c r="AF24" s="392"/>
      <c r="AG24" s="393"/>
      <c r="AH24" s="394">
        <v>849</v>
      </c>
      <c r="AI24" s="395"/>
      <c r="AJ24" s="395"/>
      <c r="AK24" s="395"/>
      <c r="AL24" s="396"/>
      <c r="AM24" s="394">
        <v>2564829</v>
      </c>
      <c r="AN24" s="395"/>
      <c r="AO24" s="395"/>
      <c r="AP24" s="395"/>
      <c r="AQ24" s="395"/>
      <c r="AR24" s="396"/>
      <c r="AS24" s="394">
        <v>3021</v>
      </c>
      <c r="AT24" s="395"/>
      <c r="AU24" s="395"/>
      <c r="AV24" s="395"/>
      <c r="AW24" s="395"/>
      <c r="AX24" s="397"/>
      <c r="AY24" s="472" t="s">
        <v>252</v>
      </c>
      <c r="AZ24" s="473"/>
      <c r="BA24" s="473"/>
      <c r="BB24" s="473"/>
      <c r="BC24" s="473"/>
      <c r="BD24" s="473"/>
      <c r="BE24" s="473"/>
      <c r="BF24" s="473"/>
      <c r="BG24" s="473"/>
      <c r="BH24" s="473"/>
      <c r="BI24" s="473"/>
      <c r="BJ24" s="473"/>
      <c r="BK24" s="473"/>
      <c r="BL24" s="473"/>
      <c r="BM24" s="474"/>
      <c r="BN24" s="353">
        <v>49070616</v>
      </c>
      <c r="BO24" s="354"/>
      <c r="BP24" s="354"/>
      <c r="BQ24" s="354"/>
      <c r="BR24" s="354"/>
      <c r="BS24" s="354"/>
      <c r="BT24" s="354"/>
      <c r="BU24" s="355"/>
      <c r="BV24" s="353">
        <v>49150584</v>
      </c>
      <c r="BW24" s="354"/>
      <c r="BX24" s="354"/>
      <c r="BY24" s="354"/>
      <c r="BZ24" s="354"/>
      <c r="CA24" s="354"/>
      <c r="CB24" s="354"/>
      <c r="CC24" s="355"/>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77"/>
      <c r="C25" s="386"/>
      <c r="D25" s="387"/>
      <c r="E25" s="391" t="s">
        <v>254</v>
      </c>
      <c r="F25" s="392"/>
      <c r="G25" s="392"/>
      <c r="H25" s="392"/>
      <c r="I25" s="392"/>
      <c r="J25" s="392"/>
      <c r="K25" s="393"/>
      <c r="L25" s="394">
        <v>2</v>
      </c>
      <c r="M25" s="395"/>
      <c r="N25" s="395"/>
      <c r="O25" s="395"/>
      <c r="P25" s="396"/>
      <c r="Q25" s="394">
        <v>7100</v>
      </c>
      <c r="R25" s="395"/>
      <c r="S25" s="395"/>
      <c r="T25" s="395"/>
      <c r="U25" s="395"/>
      <c r="V25" s="396"/>
      <c r="W25" s="385"/>
      <c r="X25" s="386"/>
      <c r="Y25" s="387"/>
      <c r="Z25" s="391" t="s">
        <v>256</v>
      </c>
      <c r="AA25" s="392"/>
      <c r="AB25" s="392"/>
      <c r="AC25" s="392"/>
      <c r="AD25" s="392"/>
      <c r="AE25" s="392"/>
      <c r="AF25" s="392"/>
      <c r="AG25" s="393"/>
      <c r="AH25" s="394">
        <v>186</v>
      </c>
      <c r="AI25" s="395"/>
      <c r="AJ25" s="395"/>
      <c r="AK25" s="395"/>
      <c r="AL25" s="396"/>
      <c r="AM25" s="394">
        <v>524334</v>
      </c>
      <c r="AN25" s="395"/>
      <c r="AO25" s="395"/>
      <c r="AP25" s="395"/>
      <c r="AQ25" s="395"/>
      <c r="AR25" s="396"/>
      <c r="AS25" s="394">
        <v>2819</v>
      </c>
      <c r="AT25" s="395"/>
      <c r="AU25" s="395"/>
      <c r="AV25" s="395"/>
      <c r="AW25" s="395"/>
      <c r="AX25" s="397"/>
      <c r="AY25" s="398" t="s">
        <v>38</v>
      </c>
      <c r="AZ25" s="399"/>
      <c r="BA25" s="399"/>
      <c r="BB25" s="399"/>
      <c r="BC25" s="399"/>
      <c r="BD25" s="399"/>
      <c r="BE25" s="399"/>
      <c r="BF25" s="399"/>
      <c r="BG25" s="399"/>
      <c r="BH25" s="399"/>
      <c r="BI25" s="399"/>
      <c r="BJ25" s="399"/>
      <c r="BK25" s="399"/>
      <c r="BL25" s="399"/>
      <c r="BM25" s="400"/>
      <c r="BN25" s="359">
        <v>4198135</v>
      </c>
      <c r="BO25" s="360"/>
      <c r="BP25" s="360"/>
      <c r="BQ25" s="360"/>
      <c r="BR25" s="360"/>
      <c r="BS25" s="360"/>
      <c r="BT25" s="360"/>
      <c r="BU25" s="361"/>
      <c r="BV25" s="359">
        <v>5204441</v>
      </c>
      <c r="BW25" s="360"/>
      <c r="BX25" s="360"/>
      <c r="BY25" s="360"/>
      <c r="BZ25" s="360"/>
      <c r="CA25" s="360"/>
      <c r="CB25" s="360"/>
      <c r="CC25" s="361"/>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77"/>
      <c r="C26" s="386"/>
      <c r="D26" s="387"/>
      <c r="E26" s="391" t="s">
        <v>257</v>
      </c>
      <c r="F26" s="392"/>
      <c r="G26" s="392"/>
      <c r="H26" s="392"/>
      <c r="I26" s="392"/>
      <c r="J26" s="392"/>
      <c r="K26" s="393"/>
      <c r="L26" s="394">
        <v>1</v>
      </c>
      <c r="M26" s="395"/>
      <c r="N26" s="395"/>
      <c r="O26" s="395"/>
      <c r="P26" s="396"/>
      <c r="Q26" s="394">
        <v>6300</v>
      </c>
      <c r="R26" s="395"/>
      <c r="S26" s="395"/>
      <c r="T26" s="395"/>
      <c r="U26" s="395"/>
      <c r="V26" s="396"/>
      <c r="W26" s="385"/>
      <c r="X26" s="386"/>
      <c r="Y26" s="387"/>
      <c r="Z26" s="391" t="s">
        <v>258</v>
      </c>
      <c r="AA26" s="487"/>
      <c r="AB26" s="487"/>
      <c r="AC26" s="487"/>
      <c r="AD26" s="487"/>
      <c r="AE26" s="487"/>
      <c r="AF26" s="487"/>
      <c r="AG26" s="488"/>
      <c r="AH26" s="394">
        <v>55</v>
      </c>
      <c r="AI26" s="395"/>
      <c r="AJ26" s="395"/>
      <c r="AK26" s="395"/>
      <c r="AL26" s="396"/>
      <c r="AM26" s="394">
        <v>168795</v>
      </c>
      <c r="AN26" s="395"/>
      <c r="AO26" s="395"/>
      <c r="AP26" s="395"/>
      <c r="AQ26" s="395"/>
      <c r="AR26" s="396"/>
      <c r="AS26" s="394">
        <v>3069</v>
      </c>
      <c r="AT26" s="395"/>
      <c r="AU26" s="395"/>
      <c r="AV26" s="395"/>
      <c r="AW26" s="395"/>
      <c r="AX26" s="397"/>
      <c r="AY26" s="489" t="s">
        <v>259</v>
      </c>
      <c r="AZ26" s="459"/>
      <c r="BA26" s="459"/>
      <c r="BB26" s="459"/>
      <c r="BC26" s="459"/>
      <c r="BD26" s="459"/>
      <c r="BE26" s="459"/>
      <c r="BF26" s="459"/>
      <c r="BG26" s="459"/>
      <c r="BH26" s="459"/>
      <c r="BI26" s="459"/>
      <c r="BJ26" s="459"/>
      <c r="BK26" s="459"/>
      <c r="BL26" s="459"/>
      <c r="BM26" s="490"/>
      <c r="BN26" s="353" t="s">
        <v>199</v>
      </c>
      <c r="BO26" s="354"/>
      <c r="BP26" s="354"/>
      <c r="BQ26" s="354"/>
      <c r="BR26" s="354"/>
      <c r="BS26" s="354"/>
      <c r="BT26" s="354"/>
      <c r="BU26" s="355"/>
      <c r="BV26" s="353" t="s">
        <v>199</v>
      </c>
      <c r="BW26" s="354"/>
      <c r="BX26" s="354"/>
      <c r="BY26" s="354"/>
      <c r="BZ26" s="354"/>
      <c r="CA26" s="354"/>
      <c r="CB26" s="354"/>
      <c r="CC26" s="355"/>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77"/>
      <c r="C27" s="386"/>
      <c r="D27" s="387"/>
      <c r="E27" s="391" t="s">
        <v>260</v>
      </c>
      <c r="F27" s="392"/>
      <c r="G27" s="392"/>
      <c r="H27" s="392"/>
      <c r="I27" s="392"/>
      <c r="J27" s="392"/>
      <c r="K27" s="393"/>
      <c r="L27" s="394">
        <v>1</v>
      </c>
      <c r="M27" s="395"/>
      <c r="N27" s="395"/>
      <c r="O27" s="395"/>
      <c r="P27" s="396"/>
      <c r="Q27" s="394">
        <v>4780</v>
      </c>
      <c r="R27" s="395"/>
      <c r="S27" s="395"/>
      <c r="T27" s="395"/>
      <c r="U27" s="395"/>
      <c r="V27" s="396"/>
      <c r="W27" s="385"/>
      <c r="X27" s="386"/>
      <c r="Y27" s="387"/>
      <c r="Z27" s="391" t="s">
        <v>261</v>
      </c>
      <c r="AA27" s="392"/>
      <c r="AB27" s="392"/>
      <c r="AC27" s="392"/>
      <c r="AD27" s="392"/>
      <c r="AE27" s="392"/>
      <c r="AF27" s="392"/>
      <c r="AG27" s="393"/>
      <c r="AH27" s="394">
        <v>8</v>
      </c>
      <c r="AI27" s="395"/>
      <c r="AJ27" s="395"/>
      <c r="AK27" s="395"/>
      <c r="AL27" s="396"/>
      <c r="AM27" s="394">
        <v>31175</v>
      </c>
      <c r="AN27" s="395"/>
      <c r="AO27" s="395"/>
      <c r="AP27" s="395"/>
      <c r="AQ27" s="395"/>
      <c r="AR27" s="396"/>
      <c r="AS27" s="394">
        <v>3897</v>
      </c>
      <c r="AT27" s="395"/>
      <c r="AU27" s="395"/>
      <c r="AV27" s="395"/>
      <c r="AW27" s="395"/>
      <c r="AX27" s="397"/>
      <c r="AY27" s="484" t="s">
        <v>264</v>
      </c>
      <c r="AZ27" s="485"/>
      <c r="BA27" s="485"/>
      <c r="BB27" s="485"/>
      <c r="BC27" s="485"/>
      <c r="BD27" s="485"/>
      <c r="BE27" s="485"/>
      <c r="BF27" s="485"/>
      <c r="BG27" s="485"/>
      <c r="BH27" s="485"/>
      <c r="BI27" s="485"/>
      <c r="BJ27" s="485"/>
      <c r="BK27" s="485"/>
      <c r="BL27" s="485"/>
      <c r="BM27" s="486"/>
      <c r="BN27" s="356" t="s">
        <v>199</v>
      </c>
      <c r="BO27" s="357"/>
      <c r="BP27" s="357"/>
      <c r="BQ27" s="357"/>
      <c r="BR27" s="357"/>
      <c r="BS27" s="357"/>
      <c r="BT27" s="357"/>
      <c r="BU27" s="358"/>
      <c r="BV27" s="356" t="s">
        <v>199</v>
      </c>
      <c r="BW27" s="357"/>
      <c r="BX27" s="357"/>
      <c r="BY27" s="357"/>
      <c r="BZ27" s="357"/>
      <c r="CA27" s="357"/>
      <c r="CB27" s="357"/>
      <c r="CC27" s="3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77"/>
      <c r="C28" s="386"/>
      <c r="D28" s="387"/>
      <c r="E28" s="391" t="s">
        <v>266</v>
      </c>
      <c r="F28" s="392"/>
      <c r="G28" s="392"/>
      <c r="H28" s="392"/>
      <c r="I28" s="392"/>
      <c r="J28" s="392"/>
      <c r="K28" s="393"/>
      <c r="L28" s="394">
        <v>1</v>
      </c>
      <c r="M28" s="395"/>
      <c r="N28" s="395"/>
      <c r="O28" s="395"/>
      <c r="P28" s="396"/>
      <c r="Q28" s="394">
        <v>4220</v>
      </c>
      <c r="R28" s="395"/>
      <c r="S28" s="395"/>
      <c r="T28" s="395"/>
      <c r="U28" s="395"/>
      <c r="V28" s="396"/>
      <c r="W28" s="385"/>
      <c r="X28" s="386"/>
      <c r="Y28" s="387"/>
      <c r="Z28" s="391" t="s">
        <v>36</v>
      </c>
      <c r="AA28" s="392"/>
      <c r="AB28" s="392"/>
      <c r="AC28" s="392"/>
      <c r="AD28" s="392"/>
      <c r="AE28" s="392"/>
      <c r="AF28" s="392"/>
      <c r="AG28" s="393"/>
      <c r="AH28" s="394" t="s">
        <v>199</v>
      </c>
      <c r="AI28" s="395"/>
      <c r="AJ28" s="395"/>
      <c r="AK28" s="395"/>
      <c r="AL28" s="396"/>
      <c r="AM28" s="394" t="s">
        <v>199</v>
      </c>
      <c r="AN28" s="395"/>
      <c r="AO28" s="395"/>
      <c r="AP28" s="395"/>
      <c r="AQ28" s="395"/>
      <c r="AR28" s="396"/>
      <c r="AS28" s="394" t="s">
        <v>199</v>
      </c>
      <c r="AT28" s="395"/>
      <c r="AU28" s="395"/>
      <c r="AV28" s="395"/>
      <c r="AW28" s="395"/>
      <c r="AX28" s="397"/>
      <c r="AY28" s="344" t="s">
        <v>267</v>
      </c>
      <c r="AZ28" s="345"/>
      <c r="BA28" s="345"/>
      <c r="BB28" s="346"/>
      <c r="BC28" s="398" t="s">
        <v>102</v>
      </c>
      <c r="BD28" s="399"/>
      <c r="BE28" s="399"/>
      <c r="BF28" s="399"/>
      <c r="BG28" s="399"/>
      <c r="BH28" s="399"/>
      <c r="BI28" s="399"/>
      <c r="BJ28" s="399"/>
      <c r="BK28" s="399"/>
      <c r="BL28" s="399"/>
      <c r="BM28" s="400"/>
      <c r="BN28" s="359">
        <v>3996099</v>
      </c>
      <c r="BO28" s="360"/>
      <c r="BP28" s="360"/>
      <c r="BQ28" s="360"/>
      <c r="BR28" s="360"/>
      <c r="BS28" s="360"/>
      <c r="BT28" s="360"/>
      <c r="BU28" s="361"/>
      <c r="BV28" s="359">
        <v>4332327</v>
      </c>
      <c r="BW28" s="360"/>
      <c r="BX28" s="360"/>
      <c r="BY28" s="360"/>
      <c r="BZ28" s="360"/>
      <c r="CA28" s="360"/>
      <c r="CB28" s="360"/>
      <c r="CC28" s="361"/>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77"/>
      <c r="C29" s="386"/>
      <c r="D29" s="387"/>
      <c r="E29" s="391" t="s">
        <v>270</v>
      </c>
      <c r="F29" s="392"/>
      <c r="G29" s="392"/>
      <c r="H29" s="392"/>
      <c r="I29" s="392"/>
      <c r="J29" s="392"/>
      <c r="K29" s="393"/>
      <c r="L29" s="394">
        <v>22</v>
      </c>
      <c r="M29" s="395"/>
      <c r="N29" s="395"/>
      <c r="O29" s="395"/>
      <c r="P29" s="396"/>
      <c r="Q29" s="394">
        <v>4020</v>
      </c>
      <c r="R29" s="395"/>
      <c r="S29" s="395"/>
      <c r="T29" s="395"/>
      <c r="U29" s="395"/>
      <c r="V29" s="396"/>
      <c r="W29" s="388"/>
      <c r="X29" s="389"/>
      <c r="Y29" s="390"/>
      <c r="Z29" s="391" t="s">
        <v>272</v>
      </c>
      <c r="AA29" s="392"/>
      <c r="AB29" s="392"/>
      <c r="AC29" s="392"/>
      <c r="AD29" s="392"/>
      <c r="AE29" s="392"/>
      <c r="AF29" s="392"/>
      <c r="AG29" s="393"/>
      <c r="AH29" s="394">
        <v>857</v>
      </c>
      <c r="AI29" s="395"/>
      <c r="AJ29" s="395"/>
      <c r="AK29" s="395"/>
      <c r="AL29" s="396"/>
      <c r="AM29" s="394">
        <v>2596004</v>
      </c>
      <c r="AN29" s="395"/>
      <c r="AO29" s="395"/>
      <c r="AP29" s="395"/>
      <c r="AQ29" s="395"/>
      <c r="AR29" s="396"/>
      <c r="AS29" s="394">
        <v>3029</v>
      </c>
      <c r="AT29" s="395"/>
      <c r="AU29" s="395"/>
      <c r="AV29" s="395"/>
      <c r="AW29" s="395"/>
      <c r="AX29" s="397"/>
      <c r="AY29" s="347"/>
      <c r="AZ29" s="348"/>
      <c r="BA29" s="348"/>
      <c r="BB29" s="349"/>
      <c r="BC29" s="481" t="s">
        <v>274</v>
      </c>
      <c r="BD29" s="482"/>
      <c r="BE29" s="482"/>
      <c r="BF29" s="482"/>
      <c r="BG29" s="482"/>
      <c r="BH29" s="482"/>
      <c r="BI29" s="482"/>
      <c r="BJ29" s="482"/>
      <c r="BK29" s="482"/>
      <c r="BL29" s="482"/>
      <c r="BM29" s="483"/>
      <c r="BN29" s="353">
        <v>394431</v>
      </c>
      <c r="BO29" s="354"/>
      <c r="BP29" s="354"/>
      <c r="BQ29" s="354"/>
      <c r="BR29" s="354"/>
      <c r="BS29" s="354"/>
      <c r="BT29" s="354"/>
      <c r="BU29" s="355"/>
      <c r="BV29" s="353">
        <v>394431</v>
      </c>
      <c r="BW29" s="354"/>
      <c r="BX29" s="354"/>
      <c r="BY29" s="354"/>
      <c r="BZ29" s="354"/>
      <c r="CA29" s="354"/>
      <c r="CB29" s="354"/>
      <c r="CC29" s="355"/>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78"/>
      <c r="C30" s="479"/>
      <c r="D30" s="480"/>
      <c r="E30" s="460"/>
      <c r="F30" s="461"/>
      <c r="G30" s="461"/>
      <c r="H30" s="461"/>
      <c r="I30" s="461"/>
      <c r="J30" s="461"/>
      <c r="K30" s="462"/>
      <c r="L30" s="463"/>
      <c r="M30" s="464"/>
      <c r="N30" s="464"/>
      <c r="O30" s="464"/>
      <c r="P30" s="465"/>
      <c r="Q30" s="463"/>
      <c r="R30" s="464"/>
      <c r="S30" s="464"/>
      <c r="T30" s="464"/>
      <c r="U30" s="464"/>
      <c r="V30" s="465"/>
      <c r="W30" s="466" t="s">
        <v>275</v>
      </c>
      <c r="X30" s="467"/>
      <c r="Y30" s="467"/>
      <c r="Z30" s="467"/>
      <c r="AA30" s="467"/>
      <c r="AB30" s="467"/>
      <c r="AC30" s="467"/>
      <c r="AD30" s="467"/>
      <c r="AE30" s="467"/>
      <c r="AF30" s="467"/>
      <c r="AG30" s="468"/>
      <c r="AH30" s="469">
        <v>96.6</v>
      </c>
      <c r="AI30" s="470"/>
      <c r="AJ30" s="470"/>
      <c r="AK30" s="470"/>
      <c r="AL30" s="470"/>
      <c r="AM30" s="470"/>
      <c r="AN30" s="470"/>
      <c r="AO30" s="470"/>
      <c r="AP30" s="470"/>
      <c r="AQ30" s="470"/>
      <c r="AR30" s="470"/>
      <c r="AS30" s="470"/>
      <c r="AT30" s="470"/>
      <c r="AU30" s="470"/>
      <c r="AV30" s="470"/>
      <c r="AW30" s="470"/>
      <c r="AX30" s="471"/>
      <c r="AY30" s="350"/>
      <c r="AZ30" s="351"/>
      <c r="BA30" s="351"/>
      <c r="BB30" s="352"/>
      <c r="BC30" s="472" t="s">
        <v>74</v>
      </c>
      <c r="BD30" s="473"/>
      <c r="BE30" s="473"/>
      <c r="BF30" s="473"/>
      <c r="BG30" s="473"/>
      <c r="BH30" s="473"/>
      <c r="BI30" s="473"/>
      <c r="BJ30" s="473"/>
      <c r="BK30" s="473"/>
      <c r="BL30" s="473"/>
      <c r="BM30" s="474"/>
      <c r="BN30" s="356">
        <v>9393624</v>
      </c>
      <c r="BO30" s="357"/>
      <c r="BP30" s="357"/>
      <c r="BQ30" s="357"/>
      <c r="BR30" s="357"/>
      <c r="BS30" s="357"/>
      <c r="BT30" s="357"/>
      <c r="BU30" s="358"/>
      <c r="BV30" s="356">
        <v>10070084</v>
      </c>
      <c r="BW30" s="357"/>
      <c r="BX30" s="357"/>
      <c r="BY30" s="357"/>
      <c r="BZ30" s="357"/>
      <c r="CA30" s="357"/>
      <c r="CB30" s="357"/>
      <c r="CC30" s="3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183</v>
      </c>
      <c r="D32" s="475"/>
      <c r="E32" s="475"/>
      <c r="F32" s="475"/>
      <c r="G32" s="475"/>
      <c r="H32" s="475"/>
      <c r="I32" s="475"/>
      <c r="J32" s="475"/>
      <c r="K32" s="475"/>
      <c r="L32" s="475"/>
      <c r="M32" s="475"/>
      <c r="N32" s="475"/>
      <c r="O32" s="475"/>
      <c r="P32" s="475"/>
      <c r="Q32" s="475"/>
      <c r="R32" s="475"/>
      <c r="S32" s="475"/>
      <c r="U32" s="459" t="s">
        <v>92</v>
      </c>
      <c r="V32" s="459"/>
      <c r="W32" s="459"/>
      <c r="X32" s="459"/>
      <c r="Y32" s="459"/>
      <c r="Z32" s="459"/>
      <c r="AA32" s="459"/>
      <c r="AB32" s="459"/>
      <c r="AC32" s="459"/>
      <c r="AD32" s="459"/>
      <c r="AE32" s="459"/>
      <c r="AF32" s="459"/>
      <c r="AG32" s="459"/>
      <c r="AH32" s="459"/>
      <c r="AI32" s="459"/>
      <c r="AJ32" s="459"/>
      <c r="AK32" s="459"/>
      <c r="AM32" s="459" t="s">
        <v>277</v>
      </c>
      <c r="AN32" s="459"/>
      <c r="AO32" s="459"/>
      <c r="AP32" s="459"/>
      <c r="AQ32" s="459"/>
      <c r="AR32" s="459"/>
      <c r="AS32" s="459"/>
      <c r="AT32" s="459"/>
      <c r="AU32" s="459"/>
      <c r="AV32" s="459"/>
      <c r="AW32" s="459"/>
      <c r="AX32" s="459"/>
      <c r="AY32" s="459"/>
      <c r="AZ32" s="459"/>
      <c r="BA32" s="459"/>
      <c r="BB32" s="459"/>
      <c r="BC32" s="459"/>
      <c r="BE32" s="459" t="s">
        <v>278</v>
      </c>
      <c r="BF32" s="459"/>
      <c r="BG32" s="459"/>
      <c r="BH32" s="459"/>
      <c r="BI32" s="459"/>
      <c r="BJ32" s="459"/>
      <c r="BK32" s="459"/>
      <c r="BL32" s="459"/>
      <c r="BM32" s="459"/>
      <c r="BN32" s="459"/>
      <c r="BO32" s="459"/>
      <c r="BP32" s="459"/>
      <c r="BQ32" s="459"/>
      <c r="BR32" s="459"/>
      <c r="BS32" s="459"/>
      <c r="BT32" s="459"/>
      <c r="BU32" s="459"/>
      <c r="BW32" s="459" t="s">
        <v>279</v>
      </c>
      <c r="BX32" s="459"/>
      <c r="BY32" s="459"/>
      <c r="BZ32" s="459"/>
      <c r="CA32" s="459"/>
      <c r="CB32" s="459"/>
      <c r="CC32" s="459"/>
      <c r="CD32" s="459"/>
      <c r="CE32" s="459"/>
      <c r="CF32" s="459"/>
      <c r="CG32" s="459"/>
      <c r="CH32" s="459"/>
      <c r="CI32" s="459"/>
      <c r="CJ32" s="459"/>
      <c r="CK32" s="459"/>
      <c r="CL32" s="459"/>
      <c r="CM32" s="459"/>
      <c r="CO32" s="459" t="s">
        <v>281</v>
      </c>
      <c r="CP32" s="459"/>
      <c r="CQ32" s="459"/>
      <c r="CR32" s="459"/>
      <c r="CS32" s="459"/>
      <c r="CT32" s="459"/>
      <c r="CU32" s="459"/>
      <c r="CV32" s="459"/>
      <c r="CW32" s="459"/>
      <c r="CX32" s="459"/>
      <c r="CY32" s="459"/>
      <c r="CZ32" s="459"/>
      <c r="DA32" s="459"/>
      <c r="DB32" s="459"/>
      <c r="DC32" s="459"/>
      <c r="DD32" s="459"/>
      <c r="DE32" s="459"/>
      <c r="DI32" s="36"/>
    </row>
    <row r="33" spans="1:113" ht="13.5" customHeight="1" x14ac:dyDescent="0.15">
      <c r="A33" s="2"/>
      <c r="B33" s="5"/>
      <c r="C33" s="438" t="s">
        <v>121</v>
      </c>
      <c r="D33" s="438"/>
      <c r="E33" s="418" t="s">
        <v>282</v>
      </c>
      <c r="F33" s="418"/>
      <c r="G33" s="418"/>
      <c r="H33" s="418"/>
      <c r="I33" s="418"/>
      <c r="J33" s="418"/>
      <c r="K33" s="418"/>
      <c r="L33" s="418"/>
      <c r="M33" s="418"/>
      <c r="N33" s="418"/>
      <c r="O33" s="418"/>
      <c r="P33" s="418"/>
      <c r="Q33" s="418"/>
      <c r="R33" s="418"/>
      <c r="S33" s="418"/>
      <c r="T33" s="12"/>
      <c r="U33" s="438" t="s">
        <v>121</v>
      </c>
      <c r="V33" s="438"/>
      <c r="W33" s="418" t="s">
        <v>282</v>
      </c>
      <c r="X33" s="418"/>
      <c r="Y33" s="418"/>
      <c r="Z33" s="418"/>
      <c r="AA33" s="418"/>
      <c r="AB33" s="418"/>
      <c r="AC33" s="418"/>
      <c r="AD33" s="418"/>
      <c r="AE33" s="418"/>
      <c r="AF33" s="418"/>
      <c r="AG33" s="418"/>
      <c r="AH33" s="418"/>
      <c r="AI33" s="418"/>
      <c r="AJ33" s="418"/>
      <c r="AK33" s="418"/>
      <c r="AL33" s="12"/>
      <c r="AM33" s="438" t="s">
        <v>121</v>
      </c>
      <c r="AN33" s="438"/>
      <c r="AO33" s="418" t="s">
        <v>282</v>
      </c>
      <c r="AP33" s="418"/>
      <c r="AQ33" s="418"/>
      <c r="AR33" s="418"/>
      <c r="AS33" s="418"/>
      <c r="AT33" s="418"/>
      <c r="AU33" s="418"/>
      <c r="AV33" s="418"/>
      <c r="AW33" s="418"/>
      <c r="AX33" s="418"/>
      <c r="AY33" s="418"/>
      <c r="AZ33" s="418"/>
      <c r="BA33" s="418"/>
      <c r="BB33" s="418"/>
      <c r="BC33" s="418"/>
      <c r="BD33" s="8"/>
      <c r="BE33" s="418" t="s">
        <v>283</v>
      </c>
      <c r="BF33" s="418"/>
      <c r="BG33" s="418" t="s">
        <v>164</v>
      </c>
      <c r="BH33" s="418"/>
      <c r="BI33" s="418"/>
      <c r="BJ33" s="418"/>
      <c r="BK33" s="418"/>
      <c r="BL33" s="418"/>
      <c r="BM33" s="418"/>
      <c r="BN33" s="418"/>
      <c r="BO33" s="418"/>
      <c r="BP33" s="418"/>
      <c r="BQ33" s="418"/>
      <c r="BR33" s="418"/>
      <c r="BS33" s="418"/>
      <c r="BT33" s="418"/>
      <c r="BU33" s="418"/>
      <c r="BV33" s="8"/>
      <c r="BW33" s="438" t="s">
        <v>283</v>
      </c>
      <c r="BX33" s="438"/>
      <c r="BY33" s="418" t="s">
        <v>109</v>
      </c>
      <c r="BZ33" s="418"/>
      <c r="CA33" s="418"/>
      <c r="CB33" s="418"/>
      <c r="CC33" s="418"/>
      <c r="CD33" s="418"/>
      <c r="CE33" s="418"/>
      <c r="CF33" s="418"/>
      <c r="CG33" s="418"/>
      <c r="CH33" s="418"/>
      <c r="CI33" s="418"/>
      <c r="CJ33" s="418"/>
      <c r="CK33" s="418"/>
      <c r="CL33" s="418"/>
      <c r="CM33" s="418"/>
      <c r="CN33" s="12"/>
      <c r="CO33" s="438" t="s">
        <v>121</v>
      </c>
      <c r="CP33" s="438"/>
      <c r="CQ33" s="418" t="s">
        <v>285</v>
      </c>
      <c r="CR33" s="418"/>
      <c r="CS33" s="418"/>
      <c r="CT33" s="418"/>
      <c r="CU33" s="418"/>
      <c r="CV33" s="418"/>
      <c r="CW33" s="418"/>
      <c r="CX33" s="418"/>
      <c r="CY33" s="418"/>
      <c r="CZ33" s="418"/>
      <c r="DA33" s="418"/>
      <c r="DB33" s="418"/>
      <c r="DC33" s="418"/>
      <c r="DD33" s="418"/>
      <c r="DE33" s="418"/>
      <c r="DF33" s="12"/>
      <c r="DG33" s="458" t="s">
        <v>84</v>
      </c>
      <c r="DH33" s="458"/>
      <c r="DI33" s="19"/>
    </row>
    <row r="34" spans="1:113" ht="32.25" customHeight="1" x14ac:dyDescent="0.15">
      <c r="A34" s="2"/>
      <c r="B34" s="5"/>
      <c r="C34" s="456">
        <f>IF(E34="","",1)</f>
        <v>1</v>
      </c>
      <c r="D34" s="456"/>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6">
        <f>IF(W34="","",MAX(C34:D43)+1)</f>
        <v>6</v>
      </c>
      <c r="V34" s="456"/>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6">
        <f>IF(AO34="","",MAX(C34:D43,U34:V43)+1)</f>
        <v>9</v>
      </c>
      <c r="AN34" s="456"/>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6">
        <f>IF(BG34="","",MAX(C34:D43,U34:V43,AM34:AN43)+1)</f>
        <v>12</v>
      </c>
      <c r="BF34" s="456"/>
      <c r="BG34" s="455" t="str">
        <f>IF('各会計、関係団体の財政状況及び健全化判断比率'!B34="","",'各会計、関係団体の財政状況及び健全化判断比率'!B34)</f>
        <v>スキー場運営特別会計</v>
      </c>
      <c r="BH34" s="455"/>
      <c r="BI34" s="455"/>
      <c r="BJ34" s="455"/>
      <c r="BK34" s="455"/>
      <c r="BL34" s="455"/>
      <c r="BM34" s="455"/>
      <c r="BN34" s="455"/>
      <c r="BO34" s="455"/>
      <c r="BP34" s="455"/>
      <c r="BQ34" s="455"/>
      <c r="BR34" s="455"/>
      <c r="BS34" s="455"/>
      <c r="BT34" s="455"/>
      <c r="BU34" s="455"/>
      <c r="BV34" s="2"/>
      <c r="BW34" s="456">
        <f>IF(BY34="","",MAX(C34:D43,U34:V43,AM34:AN43,BE34:BF43)+1)</f>
        <v>13</v>
      </c>
      <c r="BX34" s="456"/>
      <c r="BY34" s="455" t="str">
        <f>IF('各会計、関係団体の財政状況及び健全化判断比率'!B68="","",'各会計、関係団体の財政状況及び健全化判断比率'!B68)</f>
        <v>本荘由利広域市町村圏組合（一般会計）</v>
      </c>
      <c r="BZ34" s="455"/>
      <c r="CA34" s="455"/>
      <c r="CB34" s="455"/>
      <c r="CC34" s="455"/>
      <c r="CD34" s="455"/>
      <c r="CE34" s="455"/>
      <c r="CF34" s="455"/>
      <c r="CG34" s="455"/>
      <c r="CH34" s="455"/>
      <c r="CI34" s="455"/>
      <c r="CJ34" s="455"/>
      <c r="CK34" s="455"/>
      <c r="CL34" s="455"/>
      <c r="CM34" s="455"/>
      <c r="CN34" s="2"/>
      <c r="CO34" s="456">
        <f>IF(CQ34="","",MAX(C34:D43,U34:V43,AM34:AN43,BE34:BF43,BW34:BX43)+1)</f>
        <v>21</v>
      </c>
      <c r="CP34" s="456"/>
      <c r="CQ34" s="455" t="str">
        <f>IF('各会計、関係団体の財政状況及び健全化判断比率'!BS7="","",'各会計、関係団体の財政状況及び健全化判断比率'!BS7)</f>
        <v>鳥海高原ユースパーク</v>
      </c>
      <c r="CR34" s="455"/>
      <c r="CS34" s="455"/>
      <c r="CT34" s="455"/>
      <c r="CU34" s="455"/>
      <c r="CV34" s="455"/>
      <c r="CW34" s="455"/>
      <c r="CX34" s="455"/>
      <c r="CY34" s="455"/>
      <c r="CZ34" s="455"/>
      <c r="DA34" s="455"/>
      <c r="DB34" s="455"/>
      <c r="DC34" s="455"/>
      <c r="DD34" s="455"/>
      <c r="DE34" s="455"/>
      <c r="DG34" s="457" t="str">
        <f>IF('各会計、関係団体の財政状況及び健全化判断比率'!BR7="","",'各会計、関係団体の財政状況及び健全化判断比率'!BR7)</f>
        <v/>
      </c>
      <c r="DH34" s="457"/>
      <c r="DI34" s="19"/>
    </row>
    <row r="35" spans="1:113" ht="32.25" customHeight="1" x14ac:dyDescent="0.15">
      <c r="A35" s="2"/>
      <c r="B35" s="5"/>
      <c r="C35" s="456">
        <f t="shared" ref="C35:C43" si="0">IF(E35="","",C34+1)</f>
        <v>2</v>
      </c>
      <c r="D35" s="456"/>
      <c r="E35" s="455" t="str">
        <f>IF('各会計、関係団体の財政状況及び健全化判断比率'!B8="","",'各会計、関係団体の財政状況及び健全化判断比率'!B8)</f>
        <v>診療所運営特別会計</v>
      </c>
      <c r="F35" s="455"/>
      <c r="G35" s="455"/>
      <c r="H35" s="455"/>
      <c r="I35" s="455"/>
      <c r="J35" s="455"/>
      <c r="K35" s="455"/>
      <c r="L35" s="455"/>
      <c r="M35" s="455"/>
      <c r="N35" s="455"/>
      <c r="O35" s="455"/>
      <c r="P35" s="455"/>
      <c r="Q35" s="455"/>
      <c r="R35" s="455"/>
      <c r="S35" s="455"/>
      <c r="T35" s="2"/>
      <c r="U35" s="456">
        <f t="shared" ref="U35:U43" si="1">IF(W35="","",U34+1)</f>
        <v>7</v>
      </c>
      <c r="V35" s="456"/>
      <c r="W35" s="455" t="str">
        <f>IF('各会計、関係団体の財政状況及び健全化判断比率'!B29="","",'各会計、関係団体の財政状況及び健全化判断比率'!B29)</f>
        <v>後期高齢者医療特別会計</v>
      </c>
      <c r="X35" s="455"/>
      <c r="Y35" s="455"/>
      <c r="Z35" s="455"/>
      <c r="AA35" s="455"/>
      <c r="AB35" s="455"/>
      <c r="AC35" s="455"/>
      <c r="AD35" s="455"/>
      <c r="AE35" s="455"/>
      <c r="AF35" s="455"/>
      <c r="AG35" s="455"/>
      <c r="AH35" s="455"/>
      <c r="AI35" s="455"/>
      <c r="AJ35" s="455"/>
      <c r="AK35" s="455"/>
      <c r="AL35" s="2"/>
      <c r="AM35" s="456">
        <f t="shared" ref="AM35:AM43" si="2">IF(AO35="","",AM34+1)</f>
        <v>10</v>
      </c>
      <c r="AN35" s="456"/>
      <c r="AO35" s="455" t="str">
        <f>IF('各会計、関係団体の財政状況及び健全化判断比率'!B32="","",'各会計、関係団体の財政状況及び健全化判断比率'!B32)</f>
        <v>ガス事業会計</v>
      </c>
      <c r="AP35" s="455"/>
      <c r="AQ35" s="455"/>
      <c r="AR35" s="455"/>
      <c r="AS35" s="455"/>
      <c r="AT35" s="455"/>
      <c r="AU35" s="455"/>
      <c r="AV35" s="455"/>
      <c r="AW35" s="455"/>
      <c r="AX35" s="455"/>
      <c r="AY35" s="455"/>
      <c r="AZ35" s="455"/>
      <c r="BA35" s="455"/>
      <c r="BB35" s="455"/>
      <c r="BC35" s="455"/>
      <c r="BD35" s="2"/>
      <c r="BE35" s="456" t="str">
        <f t="shared" ref="BE35:BE43" si="3">IF(BG35="","",BE34+1)</f>
        <v/>
      </c>
      <c r="BF35" s="456"/>
      <c r="BG35" s="455" t="str">
        <f>IF('各会計、関係団体の財政状況及び健全化判断比率'!B35="","",'各会計、関係団体の財政状況及び健全化判断比率'!B35)</f>
        <v/>
      </c>
      <c r="BH35" s="455"/>
      <c r="BI35" s="455"/>
      <c r="BJ35" s="455"/>
      <c r="BK35" s="455"/>
      <c r="BL35" s="455"/>
      <c r="BM35" s="455"/>
      <c r="BN35" s="455"/>
      <c r="BO35" s="455"/>
      <c r="BP35" s="455"/>
      <c r="BQ35" s="455"/>
      <c r="BR35" s="455"/>
      <c r="BS35" s="455"/>
      <c r="BT35" s="455"/>
      <c r="BU35" s="455"/>
      <c r="BV35" s="2"/>
      <c r="BW35" s="456">
        <f t="shared" ref="BW35:BW43" si="4">IF(BY35="","",BW34+1)</f>
        <v>14</v>
      </c>
      <c r="BX35" s="456"/>
      <c r="BY35" s="455" t="str">
        <f>IF('各会計、関係団体の財政状況及び健全化判断比率'!B69="","",'各会計、関係団体の財政状況及び健全化判断比率'!B69)</f>
        <v>本荘由利広域市町村圏組合（介護保険特別会計）</v>
      </c>
      <c r="BZ35" s="455"/>
      <c r="CA35" s="455"/>
      <c r="CB35" s="455"/>
      <c r="CC35" s="455"/>
      <c r="CD35" s="455"/>
      <c r="CE35" s="455"/>
      <c r="CF35" s="455"/>
      <c r="CG35" s="455"/>
      <c r="CH35" s="455"/>
      <c r="CI35" s="455"/>
      <c r="CJ35" s="455"/>
      <c r="CK35" s="455"/>
      <c r="CL35" s="455"/>
      <c r="CM35" s="455"/>
      <c r="CN35" s="2"/>
      <c r="CO35" s="456">
        <f t="shared" ref="CO35:CO43" si="5">IF(CQ35="","",CO34+1)</f>
        <v>22</v>
      </c>
      <c r="CP35" s="456"/>
      <c r="CQ35" s="455" t="str">
        <f>IF('各会計、関係団体の財政状況及び健全化判断比率'!BS8="","",'各会計、関係団体の財政状況及び健全化判断比率'!BS8)</f>
        <v>岩城</v>
      </c>
      <c r="CR35" s="455"/>
      <c r="CS35" s="455"/>
      <c r="CT35" s="455"/>
      <c r="CU35" s="455"/>
      <c r="CV35" s="455"/>
      <c r="CW35" s="455"/>
      <c r="CX35" s="455"/>
      <c r="CY35" s="455"/>
      <c r="CZ35" s="455"/>
      <c r="DA35" s="455"/>
      <c r="DB35" s="455"/>
      <c r="DC35" s="455"/>
      <c r="DD35" s="455"/>
      <c r="DE35" s="455"/>
      <c r="DG35" s="457" t="str">
        <f>IF('各会計、関係団体の財政状況及び健全化判断比率'!BR8="","",'各会計、関係団体の財政状況及び健全化判断比率'!BR8)</f>
        <v/>
      </c>
      <c r="DH35" s="457"/>
      <c r="DI35" s="19"/>
    </row>
    <row r="36" spans="1:113" ht="32.25" customHeight="1" x14ac:dyDescent="0.15">
      <c r="A36" s="2"/>
      <c r="B36" s="5"/>
      <c r="C36" s="456">
        <f t="shared" si="0"/>
        <v>3</v>
      </c>
      <c r="D36" s="456"/>
      <c r="E36" s="455" t="str">
        <f>IF('各会計、関係団体の財政状況及び健全化判断比率'!B9="","",'各会計、関係団体の財政状況及び健全化判断比率'!B9)</f>
        <v>休日応急診療所運営特別会計</v>
      </c>
      <c r="F36" s="455"/>
      <c r="G36" s="455"/>
      <c r="H36" s="455"/>
      <c r="I36" s="455"/>
      <c r="J36" s="455"/>
      <c r="K36" s="455"/>
      <c r="L36" s="455"/>
      <c r="M36" s="455"/>
      <c r="N36" s="455"/>
      <c r="O36" s="455"/>
      <c r="P36" s="455"/>
      <c r="Q36" s="455"/>
      <c r="R36" s="455"/>
      <c r="S36" s="455"/>
      <c r="T36" s="2"/>
      <c r="U36" s="456">
        <f t="shared" si="1"/>
        <v>8</v>
      </c>
      <c r="V36" s="456"/>
      <c r="W36" s="455" t="str">
        <f>IF('各会計、関係団体の財政状況及び健全化判断比率'!B30="","",'各会計、関係団体の財政状況及び健全化判断比率'!B30)</f>
        <v>介護サービス事業特別会計</v>
      </c>
      <c r="X36" s="455"/>
      <c r="Y36" s="455"/>
      <c r="Z36" s="455"/>
      <c r="AA36" s="455"/>
      <c r="AB36" s="455"/>
      <c r="AC36" s="455"/>
      <c r="AD36" s="455"/>
      <c r="AE36" s="455"/>
      <c r="AF36" s="455"/>
      <c r="AG36" s="455"/>
      <c r="AH36" s="455"/>
      <c r="AI36" s="455"/>
      <c r="AJ36" s="455"/>
      <c r="AK36" s="455"/>
      <c r="AL36" s="2"/>
      <c r="AM36" s="456">
        <f t="shared" si="2"/>
        <v>11</v>
      </c>
      <c r="AN36" s="456"/>
      <c r="AO36" s="455" t="str">
        <f>IF('各会計、関係団体の財政状況及び健全化判断比率'!B33="","",'各会計、関係団体の財政状況及び健全化判断比率'!B33)</f>
        <v>下水道事業会計</v>
      </c>
      <c r="AP36" s="455"/>
      <c r="AQ36" s="455"/>
      <c r="AR36" s="455"/>
      <c r="AS36" s="455"/>
      <c r="AT36" s="455"/>
      <c r="AU36" s="455"/>
      <c r="AV36" s="455"/>
      <c r="AW36" s="455"/>
      <c r="AX36" s="455"/>
      <c r="AY36" s="455"/>
      <c r="AZ36" s="455"/>
      <c r="BA36" s="455"/>
      <c r="BB36" s="455"/>
      <c r="BC36" s="455"/>
      <c r="BD36" s="2"/>
      <c r="BE36" s="456" t="str">
        <f t="shared" si="3"/>
        <v/>
      </c>
      <c r="BF36" s="456"/>
      <c r="BG36" s="455"/>
      <c r="BH36" s="455"/>
      <c r="BI36" s="455"/>
      <c r="BJ36" s="455"/>
      <c r="BK36" s="455"/>
      <c r="BL36" s="455"/>
      <c r="BM36" s="455"/>
      <c r="BN36" s="455"/>
      <c r="BO36" s="455"/>
      <c r="BP36" s="455"/>
      <c r="BQ36" s="455"/>
      <c r="BR36" s="455"/>
      <c r="BS36" s="455"/>
      <c r="BT36" s="455"/>
      <c r="BU36" s="455"/>
      <c r="BV36" s="2"/>
      <c r="BW36" s="456">
        <f t="shared" si="4"/>
        <v>15</v>
      </c>
      <c r="BX36" s="456"/>
      <c r="BY36" s="455" t="str">
        <f>IF('各会計、関係団体の財政状況及び健全化判断比率'!B70="","",'各会計、関係団体の財政状況及び健全化判断比率'!B70)</f>
        <v>本荘由利広域市町村圏組合（特別養護老人ホーム特別会計）</v>
      </c>
      <c r="BZ36" s="455"/>
      <c r="CA36" s="455"/>
      <c r="CB36" s="455"/>
      <c r="CC36" s="455"/>
      <c r="CD36" s="455"/>
      <c r="CE36" s="455"/>
      <c r="CF36" s="455"/>
      <c r="CG36" s="455"/>
      <c r="CH36" s="455"/>
      <c r="CI36" s="455"/>
      <c r="CJ36" s="455"/>
      <c r="CK36" s="455"/>
      <c r="CL36" s="455"/>
      <c r="CM36" s="455"/>
      <c r="CN36" s="2"/>
      <c r="CO36" s="456">
        <f t="shared" si="5"/>
        <v>23</v>
      </c>
      <c r="CP36" s="456"/>
      <c r="CQ36" s="455" t="str">
        <f>IF('各会計、関係団体の財政状況及び健全化判断比率'!BS9="","",'各会計、関係団体の財政状況及び健全化判断比率'!BS9)</f>
        <v>にしめ物産</v>
      </c>
      <c r="CR36" s="455"/>
      <c r="CS36" s="455"/>
      <c r="CT36" s="455"/>
      <c r="CU36" s="455"/>
      <c r="CV36" s="455"/>
      <c r="CW36" s="455"/>
      <c r="CX36" s="455"/>
      <c r="CY36" s="455"/>
      <c r="CZ36" s="455"/>
      <c r="DA36" s="455"/>
      <c r="DB36" s="455"/>
      <c r="DC36" s="455"/>
      <c r="DD36" s="455"/>
      <c r="DE36" s="455"/>
      <c r="DG36" s="457" t="str">
        <f>IF('各会計、関係団体の財政状況及び健全化判断比率'!BR9="","",'各会計、関係団体の財政状況及び健全化判断比率'!BR9)</f>
        <v/>
      </c>
      <c r="DH36" s="457"/>
      <c r="DI36" s="19"/>
    </row>
    <row r="37" spans="1:113" ht="32.25" customHeight="1" x14ac:dyDescent="0.15">
      <c r="A37" s="2"/>
      <c r="B37" s="5"/>
      <c r="C37" s="456">
        <f t="shared" si="0"/>
        <v>4</v>
      </c>
      <c r="D37" s="456"/>
      <c r="E37" s="455" t="str">
        <f>IF('各会計、関係団体の財政状況及び健全化判断比率'!B10="","",'各会計、関係団体の財政状況及び健全化判断比率'!B10)</f>
        <v>情報センター特別会計</v>
      </c>
      <c r="F37" s="455"/>
      <c r="G37" s="455"/>
      <c r="H37" s="455"/>
      <c r="I37" s="455"/>
      <c r="J37" s="455"/>
      <c r="K37" s="455"/>
      <c r="L37" s="455"/>
      <c r="M37" s="455"/>
      <c r="N37" s="455"/>
      <c r="O37" s="455"/>
      <c r="P37" s="455"/>
      <c r="Q37" s="455"/>
      <c r="R37" s="455"/>
      <c r="S37" s="455"/>
      <c r="T37" s="2"/>
      <c r="U37" s="456" t="str">
        <f t="shared" si="1"/>
        <v/>
      </c>
      <c r="V37" s="456"/>
      <c r="W37" s="455"/>
      <c r="X37" s="455"/>
      <c r="Y37" s="455"/>
      <c r="Z37" s="455"/>
      <c r="AA37" s="455"/>
      <c r="AB37" s="455"/>
      <c r="AC37" s="455"/>
      <c r="AD37" s="455"/>
      <c r="AE37" s="455"/>
      <c r="AF37" s="455"/>
      <c r="AG37" s="455"/>
      <c r="AH37" s="455"/>
      <c r="AI37" s="455"/>
      <c r="AJ37" s="455"/>
      <c r="AK37" s="455"/>
      <c r="AL37" s="2"/>
      <c r="AM37" s="456" t="str">
        <f t="shared" si="2"/>
        <v/>
      </c>
      <c r="AN37" s="456"/>
      <c r="AO37" s="455"/>
      <c r="AP37" s="455"/>
      <c r="AQ37" s="455"/>
      <c r="AR37" s="455"/>
      <c r="AS37" s="455"/>
      <c r="AT37" s="455"/>
      <c r="AU37" s="455"/>
      <c r="AV37" s="455"/>
      <c r="AW37" s="455"/>
      <c r="AX37" s="455"/>
      <c r="AY37" s="455"/>
      <c r="AZ37" s="455"/>
      <c r="BA37" s="455"/>
      <c r="BB37" s="455"/>
      <c r="BC37" s="455"/>
      <c r="BD37" s="2"/>
      <c r="BE37" s="456" t="str">
        <f t="shared" si="3"/>
        <v/>
      </c>
      <c r="BF37" s="456"/>
      <c r="BG37" s="455"/>
      <c r="BH37" s="455"/>
      <c r="BI37" s="455"/>
      <c r="BJ37" s="455"/>
      <c r="BK37" s="455"/>
      <c r="BL37" s="455"/>
      <c r="BM37" s="455"/>
      <c r="BN37" s="455"/>
      <c r="BO37" s="455"/>
      <c r="BP37" s="455"/>
      <c r="BQ37" s="455"/>
      <c r="BR37" s="455"/>
      <c r="BS37" s="455"/>
      <c r="BT37" s="455"/>
      <c r="BU37" s="455"/>
      <c r="BV37" s="2"/>
      <c r="BW37" s="456">
        <f t="shared" si="4"/>
        <v>16</v>
      </c>
      <c r="BX37" s="456"/>
      <c r="BY37" s="455" t="str">
        <f>IF('各会計、関係団体の財政状況及び健全化判断比率'!B71="","",'各会計、関係団体の財政状況及び健全化判断比率'!B71)</f>
        <v>秋田県市町村総合事務組合（一般会計）</v>
      </c>
      <c r="BZ37" s="455"/>
      <c r="CA37" s="455"/>
      <c r="CB37" s="455"/>
      <c r="CC37" s="455"/>
      <c r="CD37" s="455"/>
      <c r="CE37" s="455"/>
      <c r="CF37" s="455"/>
      <c r="CG37" s="455"/>
      <c r="CH37" s="455"/>
      <c r="CI37" s="455"/>
      <c r="CJ37" s="455"/>
      <c r="CK37" s="455"/>
      <c r="CL37" s="455"/>
      <c r="CM37" s="455"/>
      <c r="CN37" s="2"/>
      <c r="CO37" s="456">
        <f t="shared" si="5"/>
        <v>24</v>
      </c>
      <c r="CP37" s="456"/>
      <c r="CQ37" s="455" t="str">
        <f>IF('各会計、関係団体の財政状況及び健全化判断比率'!BS10="","",'各会計、関係団体の財政状況及び健全化判断比率'!BS10)</f>
        <v>フォレスタ鳥海</v>
      </c>
      <c r="CR37" s="455"/>
      <c r="CS37" s="455"/>
      <c r="CT37" s="455"/>
      <c r="CU37" s="455"/>
      <c r="CV37" s="455"/>
      <c r="CW37" s="455"/>
      <c r="CX37" s="455"/>
      <c r="CY37" s="455"/>
      <c r="CZ37" s="455"/>
      <c r="DA37" s="455"/>
      <c r="DB37" s="455"/>
      <c r="DC37" s="455"/>
      <c r="DD37" s="455"/>
      <c r="DE37" s="455"/>
      <c r="DG37" s="457" t="str">
        <f>IF('各会計、関係団体の財政状況及び健全化判断比率'!BR10="","",'各会計、関係団体の財政状況及び健全化判断比率'!BR10)</f>
        <v/>
      </c>
      <c r="DH37" s="457"/>
      <c r="DI37" s="19"/>
    </row>
    <row r="38" spans="1:113" ht="32.25" customHeight="1" x14ac:dyDescent="0.15">
      <c r="A38" s="2"/>
      <c r="B38" s="5"/>
      <c r="C38" s="456">
        <f t="shared" si="0"/>
        <v>5</v>
      </c>
      <c r="D38" s="456"/>
      <c r="E38" s="455" t="str">
        <f>IF('各会計、関係団体の財政状況及び健全化判断比率'!B11="","",'各会計、関係団体の財政状況及び健全化判断比率'!B11)</f>
        <v>奨学資金特別会計</v>
      </c>
      <c r="F38" s="455"/>
      <c r="G38" s="455"/>
      <c r="H38" s="455"/>
      <c r="I38" s="455"/>
      <c r="J38" s="455"/>
      <c r="K38" s="455"/>
      <c r="L38" s="455"/>
      <c r="M38" s="455"/>
      <c r="N38" s="455"/>
      <c r="O38" s="455"/>
      <c r="P38" s="455"/>
      <c r="Q38" s="455"/>
      <c r="R38" s="455"/>
      <c r="S38" s="455"/>
      <c r="T38" s="2"/>
      <c r="U38" s="456" t="str">
        <f t="shared" si="1"/>
        <v/>
      </c>
      <c r="V38" s="456"/>
      <c r="W38" s="455"/>
      <c r="X38" s="455"/>
      <c r="Y38" s="455"/>
      <c r="Z38" s="455"/>
      <c r="AA38" s="455"/>
      <c r="AB38" s="455"/>
      <c r="AC38" s="455"/>
      <c r="AD38" s="455"/>
      <c r="AE38" s="455"/>
      <c r="AF38" s="455"/>
      <c r="AG38" s="455"/>
      <c r="AH38" s="455"/>
      <c r="AI38" s="455"/>
      <c r="AJ38" s="455"/>
      <c r="AK38" s="455"/>
      <c r="AL38" s="2"/>
      <c r="AM38" s="456" t="str">
        <f t="shared" si="2"/>
        <v/>
      </c>
      <c r="AN38" s="456"/>
      <c r="AO38" s="455"/>
      <c r="AP38" s="455"/>
      <c r="AQ38" s="455"/>
      <c r="AR38" s="455"/>
      <c r="AS38" s="455"/>
      <c r="AT38" s="455"/>
      <c r="AU38" s="455"/>
      <c r="AV38" s="455"/>
      <c r="AW38" s="455"/>
      <c r="AX38" s="455"/>
      <c r="AY38" s="455"/>
      <c r="AZ38" s="455"/>
      <c r="BA38" s="455"/>
      <c r="BB38" s="455"/>
      <c r="BC38" s="455"/>
      <c r="BD38" s="2"/>
      <c r="BE38" s="456" t="str">
        <f t="shared" si="3"/>
        <v/>
      </c>
      <c r="BF38" s="456"/>
      <c r="BG38" s="455"/>
      <c r="BH38" s="455"/>
      <c r="BI38" s="455"/>
      <c r="BJ38" s="455"/>
      <c r="BK38" s="455"/>
      <c r="BL38" s="455"/>
      <c r="BM38" s="455"/>
      <c r="BN38" s="455"/>
      <c r="BO38" s="455"/>
      <c r="BP38" s="455"/>
      <c r="BQ38" s="455"/>
      <c r="BR38" s="455"/>
      <c r="BS38" s="455"/>
      <c r="BT38" s="455"/>
      <c r="BU38" s="455"/>
      <c r="BV38" s="2"/>
      <c r="BW38" s="456">
        <f t="shared" si="4"/>
        <v>17</v>
      </c>
      <c r="BX38" s="456"/>
      <c r="BY38" s="455" t="str">
        <f>IF('各会計、関係団体の財政状況及び健全化判断比率'!B72="","",'各会計、関係団体の財政状況及び健全化判断比率'!B72)</f>
        <v>秋田県市町村総合事務組合（交通災害共済事業等特別会計）</v>
      </c>
      <c r="BZ38" s="455"/>
      <c r="CA38" s="455"/>
      <c r="CB38" s="455"/>
      <c r="CC38" s="455"/>
      <c r="CD38" s="455"/>
      <c r="CE38" s="455"/>
      <c r="CF38" s="455"/>
      <c r="CG38" s="455"/>
      <c r="CH38" s="455"/>
      <c r="CI38" s="455"/>
      <c r="CJ38" s="455"/>
      <c r="CK38" s="455"/>
      <c r="CL38" s="455"/>
      <c r="CM38" s="455"/>
      <c r="CN38" s="2"/>
      <c r="CO38" s="456">
        <f t="shared" si="5"/>
        <v>25</v>
      </c>
      <c r="CP38" s="456"/>
      <c r="CQ38" s="455" t="str">
        <f>IF('各会計、関係団体の財政状況及び健全化判断比率'!BS11="","",'各会計、関係団体の財政状況及び健全化判断比率'!BS11)</f>
        <v>ほっといん鳥海</v>
      </c>
      <c r="CR38" s="455"/>
      <c r="CS38" s="455"/>
      <c r="CT38" s="455"/>
      <c r="CU38" s="455"/>
      <c r="CV38" s="455"/>
      <c r="CW38" s="455"/>
      <c r="CX38" s="455"/>
      <c r="CY38" s="455"/>
      <c r="CZ38" s="455"/>
      <c r="DA38" s="455"/>
      <c r="DB38" s="455"/>
      <c r="DC38" s="455"/>
      <c r="DD38" s="455"/>
      <c r="DE38" s="455"/>
      <c r="DG38" s="457" t="str">
        <f>IF('各会計、関係団体の財政状況及び健全化判断比率'!BR11="","",'各会計、関係団体の財政状況及び健全化判断比率'!BR11)</f>
        <v/>
      </c>
      <c r="DH38" s="457"/>
      <c r="DI38" s="19"/>
    </row>
    <row r="39" spans="1:113" ht="32.25" customHeight="1" x14ac:dyDescent="0.15">
      <c r="A39" s="2"/>
      <c r="B39" s="5"/>
      <c r="C39" s="456" t="str">
        <f t="shared" si="0"/>
        <v/>
      </c>
      <c r="D39" s="456"/>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6" t="str">
        <f t="shared" si="1"/>
        <v/>
      </c>
      <c r="V39" s="456"/>
      <c r="W39" s="455"/>
      <c r="X39" s="455"/>
      <c r="Y39" s="455"/>
      <c r="Z39" s="455"/>
      <c r="AA39" s="455"/>
      <c r="AB39" s="455"/>
      <c r="AC39" s="455"/>
      <c r="AD39" s="455"/>
      <c r="AE39" s="455"/>
      <c r="AF39" s="455"/>
      <c r="AG39" s="455"/>
      <c r="AH39" s="455"/>
      <c r="AI39" s="455"/>
      <c r="AJ39" s="455"/>
      <c r="AK39" s="455"/>
      <c r="AL39" s="2"/>
      <c r="AM39" s="456" t="str">
        <f t="shared" si="2"/>
        <v/>
      </c>
      <c r="AN39" s="456"/>
      <c r="AO39" s="455"/>
      <c r="AP39" s="455"/>
      <c r="AQ39" s="455"/>
      <c r="AR39" s="455"/>
      <c r="AS39" s="455"/>
      <c r="AT39" s="455"/>
      <c r="AU39" s="455"/>
      <c r="AV39" s="455"/>
      <c r="AW39" s="455"/>
      <c r="AX39" s="455"/>
      <c r="AY39" s="455"/>
      <c r="AZ39" s="455"/>
      <c r="BA39" s="455"/>
      <c r="BB39" s="455"/>
      <c r="BC39" s="455"/>
      <c r="BD39" s="2"/>
      <c r="BE39" s="456" t="str">
        <f t="shared" si="3"/>
        <v/>
      </c>
      <c r="BF39" s="456"/>
      <c r="BG39" s="455"/>
      <c r="BH39" s="455"/>
      <c r="BI39" s="455"/>
      <c r="BJ39" s="455"/>
      <c r="BK39" s="455"/>
      <c r="BL39" s="455"/>
      <c r="BM39" s="455"/>
      <c r="BN39" s="455"/>
      <c r="BO39" s="455"/>
      <c r="BP39" s="455"/>
      <c r="BQ39" s="455"/>
      <c r="BR39" s="455"/>
      <c r="BS39" s="455"/>
      <c r="BT39" s="455"/>
      <c r="BU39" s="455"/>
      <c r="BV39" s="2"/>
      <c r="BW39" s="456">
        <f t="shared" si="4"/>
        <v>18</v>
      </c>
      <c r="BX39" s="456"/>
      <c r="BY39" s="455" t="str">
        <f>IF('各会計、関係団体の財政状況及び健全化判断比率'!B73="","",'各会計、関係団体の財政状況及び健全化判断比率'!B73)</f>
        <v>秋田県市町村会館管理組合（一般会計）</v>
      </c>
      <c r="BZ39" s="455"/>
      <c r="CA39" s="455"/>
      <c r="CB39" s="455"/>
      <c r="CC39" s="455"/>
      <c r="CD39" s="455"/>
      <c r="CE39" s="455"/>
      <c r="CF39" s="455"/>
      <c r="CG39" s="455"/>
      <c r="CH39" s="455"/>
      <c r="CI39" s="455"/>
      <c r="CJ39" s="455"/>
      <c r="CK39" s="455"/>
      <c r="CL39" s="455"/>
      <c r="CM39" s="455"/>
      <c r="CN39" s="2"/>
      <c r="CO39" s="456">
        <f t="shared" si="5"/>
        <v>26</v>
      </c>
      <c r="CP39" s="456"/>
      <c r="CQ39" s="455" t="str">
        <f>IF('各会計、関係団体の財政状況及び健全化判断比率'!BS12="","",'各会計、関係団体の財政状況及び健全化判断比率'!BS12)</f>
        <v>黄桜の里</v>
      </c>
      <c r="CR39" s="455"/>
      <c r="CS39" s="455"/>
      <c r="CT39" s="455"/>
      <c r="CU39" s="455"/>
      <c r="CV39" s="455"/>
      <c r="CW39" s="455"/>
      <c r="CX39" s="455"/>
      <c r="CY39" s="455"/>
      <c r="CZ39" s="455"/>
      <c r="DA39" s="455"/>
      <c r="DB39" s="455"/>
      <c r="DC39" s="455"/>
      <c r="DD39" s="455"/>
      <c r="DE39" s="455"/>
      <c r="DG39" s="457" t="str">
        <f>IF('各会計、関係団体の財政状況及び健全化判断比率'!BR12="","",'各会計、関係団体の財政状況及び健全化判断比率'!BR12)</f>
        <v/>
      </c>
      <c r="DH39" s="457"/>
      <c r="DI39" s="19"/>
    </row>
    <row r="40" spans="1:113" ht="32.25" customHeight="1" x14ac:dyDescent="0.15">
      <c r="A40" s="2"/>
      <c r="B40" s="5"/>
      <c r="C40" s="456" t="str">
        <f t="shared" si="0"/>
        <v/>
      </c>
      <c r="D40" s="456"/>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6" t="str">
        <f t="shared" si="1"/>
        <v/>
      </c>
      <c r="V40" s="456"/>
      <c r="W40" s="455"/>
      <c r="X40" s="455"/>
      <c r="Y40" s="455"/>
      <c r="Z40" s="455"/>
      <c r="AA40" s="455"/>
      <c r="AB40" s="455"/>
      <c r="AC40" s="455"/>
      <c r="AD40" s="455"/>
      <c r="AE40" s="455"/>
      <c r="AF40" s="455"/>
      <c r="AG40" s="455"/>
      <c r="AH40" s="455"/>
      <c r="AI40" s="455"/>
      <c r="AJ40" s="455"/>
      <c r="AK40" s="455"/>
      <c r="AL40" s="2"/>
      <c r="AM40" s="456" t="str">
        <f t="shared" si="2"/>
        <v/>
      </c>
      <c r="AN40" s="456"/>
      <c r="AO40" s="455"/>
      <c r="AP40" s="455"/>
      <c r="AQ40" s="455"/>
      <c r="AR40" s="455"/>
      <c r="AS40" s="455"/>
      <c r="AT40" s="455"/>
      <c r="AU40" s="455"/>
      <c r="AV40" s="455"/>
      <c r="AW40" s="455"/>
      <c r="AX40" s="455"/>
      <c r="AY40" s="455"/>
      <c r="AZ40" s="455"/>
      <c r="BA40" s="455"/>
      <c r="BB40" s="455"/>
      <c r="BC40" s="455"/>
      <c r="BD40" s="2"/>
      <c r="BE40" s="456" t="str">
        <f t="shared" si="3"/>
        <v/>
      </c>
      <c r="BF40" s="456"/>
      <c r="BG40" s="455"/>
      <c r="BH40" s="455"/>
      <c r="BI40" s="455"/>
      <c r="BJ40" s="455"/>
      <c r="BK40" s="455"/>
      <c r="BL40" s="455"/>
      <c r="BM40" s="455"/>
      <c r="BN40" s="455"/>
      <c r="BO40" s="455"/>
      <c r="BP40" s="455"/>
      <c r="BQ40" s="455"/>
      <c r="BR40" s="455"/>
      <c r="BS40" s="455"/>
      <c r="BT40" s="455"/>
      <c r="BU40" s="455"/>
      <c r="BV40" s="2"/>
      <c r="BW40" s="456">
        <f t="shared" si="4"/>
        <v>19</v>
      </c>
      <c r="BX40" s="456"/>
      <c r="BY40" s="455" t="str">
        <f>IF('各会計、関係団体の財政状況及び健全化判断比率'!B74="","",'各会計、関係団体の財政状況及び健全化判断比率'!B74)</f>
        <v>秋田県後期高齢者医療広域連合（一般会計）</v>
      </c>
      <c r="BZ40" s="455"/>
      <c r="CA40" s="455"/>
      <c r="CB40" s="455"/>
      <c r="CC40" s="455"/>
      <c r="CD40" s="455"/>
      <c r="CE40" s="455"/>
      <c r="CF40" s="455"/>
      <c r="CG40" s="455"/>
      <c r="CH40" s="455"/>
      <c r="CI40" s="455"/>
      <c r="CJ40" s="455"/>
      <c r="CK40" s="455"/>
      <c r="CL40" s="455"/>
      <c r="CM40" s="455"/>
      <c r="CN40" s="2"/>
      <c r="CO40" s="456">
        <f t="shared" si="5"/>
        <v>27</v>
      </c>
      <c r="CP40" s="456"/>
      <c r="CQ40" s="455" t="str">
        <f>IF('各会計、関係団体の財政状況及び健全化判断比率'!BS13="","",'各会計、関係団体の財政状況及び健全化判断比率'!BS13)</f>
        <v>大内町交流センター</v>
      </c>
      <c r="CR40" s="455"/>
      <c r="CS40" s="455"/>
      <c r="CT40" s="455"/>
      <c r="CU40" s="455"/>
      <c r="CV40" s="455"/>
      <c r="CW40" s="455"/>
      <c r="CX40" s="455"/>
      <c r="CY40" s="455"/>
      <c r="CZ40" s="455"/>
      <c r="DA40" s="455"/>
      <c r="DB40" s="455"/>
      <c r="DC40" s="455"/>
      <c r="DD40" s="455"/>
      <c r="DE40" s="455"/>
      <c r="DG40" s="457" t="str">
        <f>IF('各会計、関係団体の財政状況及び健全化判断比率'!BR13="","",'各会計、関係団体の財政状況及び健全化判断比率'!BR13)</f>
        <v/>
      </c>
      <c r="DH40" s="457"/>
      <c r="DI40" s="19"/>
    </row>
    <row r="41" spans="1:113" ht="32.25" customHeight="1" x14ac:dyDescent="0.15">
      <c r="A41" s="2"/>
      <c r="B41" s="5"/>
      <c r="C41" s="456" t="str">
        <f t="shared" si="0"/>
        <v/>
      </c>
      <c r="D41" s="456"/>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6" t="str">
        <f t="shared" si="1"/>
        <v/>
      </c>
      <c r="V41" s="456"/>
      <c r="W41" s="455"/>
      <c r="X41" s="455"/>
      <c r="Y41" s="455"/>
      <c r="Z41" s="455"/>
      <c r="AA41" s="455"/>
      <c r="AB41" s="455"/>
      <c r="AC41" s="455"/>
      <c r="AD41" s="455"/>
      <c r="AE41" s="455"/>
      <c r="AF41" s="455"/>
      <c r="AG41" s="455"/>
      <c r="AH41" s="455"/>
      <c r="AI41" s="455"/>
      <c r="AJ41" s="455"/>
      <c r="AK41" s="455"/>
      <c r="AL41" s="2"/>
      <c r="AM41" s="456" t="str">
        <f t="shared" si="2"/>
        <v/>
      </c>
      <c r="AN41" s="456"/>
      <c r="AO41" s="455"/>
      <c r="AP41" s="455"/>
      <c r="AQ41" s="455"/>
      <c r="AR41" s="455"/>
      <c r="AS41" s="455"/>
      <c r="AT41" s="455"/>
      <c r="AU41" s="455"/>
      <c r="AV41" s="455"/>
      <c r="AW41" s="455"/>
      <c r="AX41" s="455"/>
      <c r="AY41" s="455"/>
      <c r="AZ41" s="455"/>
      <c r="BA41" s="455"/>
      <c r="BB41" s="455"/>
      <c r="BC41" s="455"/>
      <c r="BD41" s="2"/>
      <c r="BE41" s="456" t="str">
        <f t="shared" si="3"/>
        <v/>
      </c>
      <c r="BF41" s="456"/>
      <c r="BG41" s="455"/>
      <c r="BH41" s="455"/>
      <c r="BI41" s="455"/>
      <c r="BJ41" s="455"/>
      <c r="BK41" s="455"/>
      <c r="BL41" s="455"/>
      <c r="BM41" s="455"/>
      <c r="BN41" s="455"/>
      <c r="BO41" s="455"/>
      <c r="BP41" s="455"/>
      <c r="BQ41" s="455"/>
      <c r="BR41" s="455"/>
      <c r="BS41" s="455"/>
      <c r="BT41" s="455"/>
      <c r="BU41" s="455"/>
      <c r="BV41" s="2"/>
      <c r="BW41" s="456">
        <f t="shared" si="4"/>
        <v>20</v>
      </c>
      <c r="BX41" s="456"/>
      <c r="BY41" s="455" t="str">
        <f>IF('各会計、関係団体の財政状況及び健全化判断比率'!B75="","",'各会計、関係団体の財政状況及び健全化判断比率'!B75)</f>
        <v>秋田県後期高齢者医療広域連合（後期高齢者医療特別会計）</v>
      </c>
      <c r="BZ41" s="455"/>
      <c r="CA41" s="455"/>
      <c r="CB41" s="455"/>
      <c r="CC41" s="455"/>
      <c r="CD41" s="455"/>
      <c r="CE41" s="455"/>
      <c r="CF41" s="455"/>
      <c r="CG41" s="455"/>
      <c r="CH41" s="455"/>
      <c r="CI41" s="455"/>
      <c r="CJ41" s="455"/>
      <c r="CK41" s="455"/>
      <c r="CL41" s="455"/>
      <c r="CM41" s="455"/>
      <c r="CN41" s="2"/>
      <c r="CO41" s="456">
        <f t="shared" si="5"/>
        <v>28</v>
      </c>
      <c r="CP41" s="456"/>
      <c r="CQ41" s="455" t="str">
        <f>IF('各会計、関係団体の財政状況及び健全化判断比率'!BS14="","",'各会計、関係団体の財政状況及び健全化判断比率'!BS14)</f>
        <v>由利高原鉄道</v>
      </c>
      <c r="CR41" s="455"/>
      <c r="CS41" s="455"/>
      <c r="CT41" s="455"/>
      <c r="CU41" s="455"/>
      <c r="CV41" s="455"/>
      <c r="CW41" s="455"/>
      <c r="CX41" s="455"/>
      <c r="CY41" s="455"/>
      <c r="CZ41" s="455"/>
      <c r="DA41" s="455"/>
      <c r="DB41" s="455"/>
      <c r="DC41" s="455"/>
      <c r="DD41" s="455"/>
      <c r="DE41" s="455"/>
      <c r="DG41" s="457" t="str">
        <f>IF('各会計、関係団体の財政状況及び健全化判断比率'!BR14="","",'各会計、関係団体の財政状況及び健全化判断比率'!BR14)</f>
        <v/>
      </c>
      <c r="DH41" s="457"/>
      <c r="DI41" s="19"/>
    </row>
    <row r="42" spans="1:113" ht="32.25" customHeight="1" x14ac:dyDescent="0.15">
      <c r="B42" s="5"/>
      <c r="C42" s="456" t="str">
        <f t="shared" si="0"/>
        <v/>
      </c>
      <c r="D42" s="456"/>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6" t="str">
        <f t="shared" si="1"/>
        <v/>
      </c>
      <c r="V42" s="456"/>
      <c r="W42" s="455"/>
      <c r="X42" s="455"/>
      <c r="Y42" s="455"/>
      <c r="Z42" s="455"/>
      <c r="AA42" s="455"/>
      <c r="AB42" s="455"/>
      <c r="AC42" s="455"/>
      <c r="AD42" s="455"/>
      <c r="AE42" s="455"/>
      <c r="AF42" s="455"/>
      <c r="AG42" s="455"/>
      <c r="AH42" s="455"/>
      <c r="AI42" s="455"/>
      <c r="AJ42" s="455"/>
      <c r="AK42" s="455"/>
      <c r="AL42" s="2"/>
      <c r="AM42" s="456" t="str">
        <f t="shared" si="2"/>
        <v/>
      </c>
      <c r="AN42" s="456"/>
      <c r="AO42" s="455"/>
      <c r="AP42" s="455"/>
      <c r="AQ42" s="455"/>
      <c r="AR42" s="455"/>
      <c r="AS42" s="455"/>
      <c r="AT42" s="455"/>
      <c r="AU42" s="455"/>
      <c r="AV42" s="455"/>
      <c r="AW42" s="455"/>
      <c r="AX42" s="455"/>
      <c r="AY42" s="455"/>
      <c r="AZ42" s="455"/>
      <c r="BA42" s="455"/>
      <c r="BB42" s="455"/>
      <c r="BC42" s="455"/>
      <c r="BD42" s="2"/>
      <c r="BE42" s="456" t="str">
        <f t="shared" si="3"/>
        <v/>
      </c>
      <c r="BF42" s="456"/>
      <c r="BG42" s="455"/>
      <c r="BH42" s="455"/>
      <c r="BI42" s="455"/>
      <c r="BJ42" s="455"/>
      <c r="BK42" s="455"/>
      <c r="BL42" s="455"/>
      <c r="BM42" s="455"/>
      <c r="BN42" s="455"/>
      <c r="BO42" s="455"/>
      <c r="BP42" s="455"/>
      <c r="BQ42" s="455"/>
      <c r="BR42" s="455"/>
      <c r="BS42" s="455"/>
      <c r="BT42" s="455"/>
      <c r="BU42" s="455"/>
      <c r="BV42" s="2"/>
      <c r="BW42" s="456" t="str">
        <f t="shared" si="4"/>
        <v/>
      </c>
      <c r="BX42" s="456"/>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6" t="str">
        <f t="shared" si="5"/>
        <v/>
      </c>
      <c r="CP42" s="456"/>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7" t="str">
        <f>IF('各会計、関係団体の財政状況及び健全化判断比率'!BR15="","",'各会計、関係団体の財政状況及び健全化判断比率'!BR15)</f>
        <v/>
      </c>
      <c r="DH42" s="457"/>
      <c r="DI42" s="19"/>
    </row>
    <row r="43" spans="1:113" ht="32.25" customHeight="1" x14ac:dyDescent="0.15">
      <c r="B43" s="5"/>
      <c r="C43" s="456" t="str">
        <f t="shared" si="0"/>
        <v/>
      </c>
      <c r="D43" s="456"/>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6" t="str">
        <f t="shared" si="1"/>
        <v/>
      </c>
      <c r="V43" s="456"/>
      <c r="W43" s="455"/>
      <c r="X43" s="455"/>
      <c r="Y43" s="455"/>
      <c r="Z43" s="455"/>
      <c r="AA43" s="455"/>
      <c r="AB43" s="455"/>
      <c r="AC43" s="455"/>
      <c r="AD43" s="455"/>
      <c r="AE43" s="455"/>
      <c r="AF43" s="455"/>
      <c r="AG43" s="455"/>
      <c r="AH43" s="455"/>
      <c r="AI43" s="455"/>
      <c r="AJ43" s="455"/>
      <c r="AK43" s="455"/>
      <c r="AL43" s="2"/>
      <c r="AM43" s="456" t="str">
        <f t="shared" si="2"/>
        <v/>
      </c>
      <c r="AN43" s="456"/>
      <c r="AO43" s="455"/>
      <c r="AP43" s="455"/>
      <c r="AQ43" s="455"/>
      <c r="AR43" s="455"/>
      <c r="AS43" s="455"/>
      <c r="AT43" s="455"/>
      <c r="AU43" s="455"/>
      <c r="AV43" s="455"/>
      <c r="AW43" s="455"/>
      <c r="AX43" s="455"/>
      <c r="AY43" s="455"/>
      <c r="AZ43" s="455"/>
      <c r="BA43" s="455"/>
      <c r="BB43" s="455"/>
      <c r="BC43" s="455"/>
      <c r="BD43" s="2"/>
      <c r="BE43" s="456" t="str">
        <f t="shared" si="3"/>
        <v/>
      </c>
      <c r="BF43" s="456"/>
      <c r="BG43" s="455"/>
      <c r="BH43" s="455"/>
      <c r="BI43" s="455"/>
      <c r="BJ43" s="455"/>
      <c r="BK43" s="455"/>
      <c r="BL43" s="455"/>
      <c r="BM43" s="455"/>
      <c r="BN43" s="455"/>
      <c r="BO43" s="455"/>
      <c r="BP43" s="455"/>
      <c r="BQ43" s="455"/>
      <c r="BR43" s="455"/>
      <c r="BS43" s="455"/>
      <c r="BT43" s="455"/>
      <c r="BU43" s="455"/>
      <c r="BV43" s="2"/>
      <c r="BW43" s="456" t="str">
        <f t="shared" si="4"/>
        <v/>
      </c>
      <c r="BX43" s="456"/>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6" t="str">
        <f t="shared" si="5"/>
        <v/>
      </c>
      <c r="CP43" s="456"/>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7" t="str">
        <f>IF('各会計、関係団体の財政状況及び健全化判断比率'!BR16="","",'各会計、関係団体の財政状況及び健全化判断比率'!BR16)</f>
        <v/>
      </c>
      <c r="DH43" s="45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286</v>
      </c>
      <c r="E46" s="401" t="s">
        <v>287</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291</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293</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1" t="s">
        <v>295</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row>
    <row r="50" spans="5:113" x14ac:dyDescent="0.15">
      <c r="E50" s="401" t="s">
        <v>196</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297</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299</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401" t="s">
        <v>190</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row r="54" spans="5:113" x14ac:dyDescent="0.15"/>
    <row r="55" spans="5:113" x14ac:dyDescent="0.15"/>
    <row r="56" spans="5:113" x14ac:dyDescent="0.15"/>
  </sheetData>
  <sheetProtection algorithmName="SHA-512" hashValue="TeGXvSRZGZPkFr077d0nIGcdimzj3tfKs+oZwwt4BLW7XGHg4yOZOPPwSA8n/2brmSLAqJaTx6dwPlAfMHksZQ==" saltValue="fvj7YAr4+bINd6k2ri1jB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129</v>
      </c>
      <c r="DI1" s="671"/>
      <c r="DJ1" s="671"/>
      <c r="DK1" s="671"/>
      <c r="DL1" s="671"/>
      <c r="DM1" s="671"/>
      <c r="DN1" s="672"/>
      <c r="DO1" s="1"/>
      <c r="DP1" s="670" t="s">
        <v>301</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8" t="s">
        <v>114</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304</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305</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15">
      <c r="B4" s="508" t="s">
        <v>5</v>
      </c>
      <c r="C4" s="509"/>
      <c r="D4" s="509"/>
      <c r="E4" s="509"/>
      <c r="F4" s="509"/>
      <c r="G4" s="509"/>
      <c r="H4" s="509"/>
      <c r="I4" s="509"/>
      <c r="J4" s="509"/>
      <c r="K4" s="509"/>
      <c r="L4" s="509"/>
      <c r="M4" s="509"/>
      <c r="N4" s="509"/>
      <c r="O4" s="509"/>
      <c r="P4" s="509"/>
      <c r="Q4" s="551"/>
      <c r="R4" s="508" t="s">
        <v>309</v>
      </c>
      <c r="S4" s="509"/>
      <c r="T4" s="509"/>
      <c r="U4" s="509"/>
      <c r="V4" s="509"/>
      <c r="W4" s="509"/>
      <c r="X4" s="509"/>
      <c r="Y4" s="551"/>
      <c r="Z4" s="508" t="s">
        <v>311</v>
      </c>
      <c r="AA4" s="509"/>
      <c r="AB4" s="509"/>
      <c r="AC4" s="551"/>
      <c r="AD4" s="508" t="s">
        <v>255</v>
      </c>
      <c r="AE4" s="509"/>
      <c r="AF4" s="509"/>
      <c r="AG4" s="509"/>
      <c r="AH4" s="509"/>
      <c r="AI4" s="509"/>
      <c r="AJ4" s="509"/>
      <c r="AK4" s="551"/>
      <c r="AL4" s="508" t="s">
        <v>311</v>
      </c>
      <c r="AM4" s="509"/>
      <c r="AN4" s="509"/>
      <c r="AO4" s="551"/>
      <c r="AP4" s="673" t="s">
        <v>313</v>
      </c>
      <c r="AQ4" s="673"/>
      <c r="AR4" s="673"/>
      <c r="AS4" s="673"/>
      <c r="AT4" s="673"/>
      <c r="AU4" s="673"/>
      <c r="AV4" s="673"/>
      <c r="AW4" s="673"/>
      <c r="AX4" s="673"/>
      <c r="AY4" s="673"/>
      <c r="AZ4" s="673"/>
      <c r="BA4" s="673"/>
      <c r="BB4" s="673"/>
      <c r="BC4" s="673"/>
      <c r="BD4" s="673"/>
      <c r="BE4" s="673"/>
      <c r="BF4" s="673"/>
      <c r="BG4" s="673" t="s">
        <v>292</v>
      </c>
      <c r="BH4" s="673"/>
      <c r="BI4" s="673"/>
      <c r="BJ4" s="673"/>
      <c r="BK4" s="673"/>
      <c r="BL4" s="673"/>
      <c r="BM4" s="673"/>
      <c r="BN4" s="673"/>
      <c r="BO4" s="673" t="s">
        <v>311</v>
      </c>
      <c r="BP4" s="673"/>
      <c r="BQ4" s="673"/>
      <c r="BR4" s="673"/>
      <c r="BS4" s="673" t="s">
        <v>315</v>
      </c>
      <c r="BT4" s="673"/>
      <c r="BU4" s="673"/>
      <c r="BV4" s="673"/>
      <c r="BW4" s="673"/>
      <c r="BX4" s="673"/>
      <c r="BY4" s="673"/>
      <c r="BZ4" s="673"/>
      <c r="CA4" s="673"/>
      <c r="CB4" s="673"/>
      <c r="CD4" s="508" t="s">
        <v>316</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15">
      <c r="B5" s="637" t="s">
        <v>308</v>
      </c>
      <c r="C5" s="638"/>
      <c r="D5" s="638"/>
      <c r="E5" s="638"/>
      <c r="F5" s="638"/>
      <c r="G5" s="638"/>
      <c r="H5" s="638"/>
      <c r="I5" s="638"/>
      <c r="J5" s="638"/>
      <c r="K5" s="638"/>
      <c r="L5" s="638"/>
      <c r="M5" s="638"/>
      <c r="N5" s="638"/>
      <c r="O5" s="638"/>
      <c r="P5" s="638"/>
      <c r="Q5" s="639"/>
      <c r="R5" s="634">
        <v>8419282</v>
      </c>
      <c r="S5" s="635"/>
      <c r="T5" s="635"/>
      <c r="U5" s="635"/>
      <c r="V5" s="635"/>
      <c r="W5" s="635"/>
      <c r="X5" s="635"/>
      <c r="Y5" s="657"/>
      <c r="Z5" s="668">
        <v>15.5</v>
      </c>
      <c r="AA5" s="668"/>
      <c r="AB5" s="668"/>
      <c r="AC5" s="668"/>
      <c r="AD5" s="669">
        <v>8309548</v>
      </c>
      <c r="AE5" s="669"/>
      <c r="AF5" s="669"/>
      <c r="AG5" s="669"/>
      <c r="AH5" s="669"/>
      <c r="AI5" s="669"/>
      <c r="AJ5" s="669"/>
      <c r="AK5" s="669"/>
      <c r="AL5" s="658">
        <v>29.6</v>
      </c>
      <c r="AM5" s="647"/>
      <c r="AN5" s="647"/>
      <c r="AO5" s="661"/>
      <c r="AP5" s="637" t="s">
        <v>317</v>
      </c>
      <c r="AQ5" s="638"/>
      <c r="AR5" s="638"/>
      <c r="AS5" s="638"/>
      <c r="AT5" s="638"/>
      <c r="AU5" s="638"/>
      <c r="AV5" s="638"/>
      <c r="AW5" s="638"/>
      <c r="AX5" s="638"/>
      <c r="AY5" s="638"/>
      <c r="AZ5" s="638"/>
      <c r="BA5" s="638"/>
      <c r="BB5" s="638"/>
      <c r="BC5" s="638"/>
      <c r="BD5" s="638"/>
      <c r="BE5" s="638"/>
      <c r="BF5" s="639"/>
      <c r="BG5" s="595">
        <v>8303893</v>
      </c>
      <c r="BH5" s="354"/>
      <c r="BI5" s="354"/>
      <c r="BJ5" s="354"/>
      <c r="BK5" s="354"/>
      <c r="BL5" s="354"/>
      <c r="BM5" s="354"/>
      <c r="BN5" s="608"/>
      <c r="BO5" s="628">
        <v>98.6</v>
      </c>
      <c r="BP5" s="628"/>
      <c r="BQ5" s="628"/>
      <c r="BR5" s="628"/>
      <c r="BS5" s="629" t="s">
        <v>199</v>
      </c>
      <c r="BT5" s="629"/>
      <c r="BU5" s="629"/>
      <c r="BV5" s="629"/>
      <c r="BW5" s="629"/>
      <c r="BX5" s="629"/>
      <c r="BY5" s="629"/>
      <c r="BZ5" s="629"/>
      <c r="CA5" s="629"/>
      <c r="CB5" s="649"/>
      <c r="CD5" s="508" t="s">
        <v>313</v>
      </c>
      <c r="CE5" s="509"/>
      <c r="CF5" s="509"/>
      <c r="CG5" s="509"/>
      <c r="CH5" s="509"/>
      <c r="CI5" s="509"/>
      <c r="CJ5" s="509"/>
      <c r="CK5" s="509"/>
      <c r="CL5" s="509"/>
      <c r="CM5" s="509"/>
      <c r="CN5" s="509"/>
      <c r="CO5" s="509"/>
      <c r="CP5" s="509"/>
      <c r="CQ5" s="551"/>
      <c r="CR5" s="508" t="s">
        <v>319</v>
      </c>
      <c r="CS5" s="509"/>
      <c r="CT5" s="509"/>
      <c r="CU5" s="509"/>
      <c r="CV5" s="509"/>
      <c r="CW5" s="509"/>
      <c r="CX5" s="509"/>
      <c r="CY5" s="551"/>
      <c r="CZ5" s="508" t="s">
        <v>311</v>
      </c>
      <c r="DA5" s="509"/>
      <c r="DB5" s="509"/>
      <c r="DC5" s="551"/>
      <c r="DD5" s="508" t="s">
        <v>321</v>
      </c>
      <c r="DE5" s="509"/>
      <c r="DF5" s="509"/>
      <c r="DG5" s="509"/>
      <c r="DH5" s="509"/>
      <c r="DI5" s="509"/>
      <c r="DJ5" s="509"/>
      <c r="DK5" s="509"/>
      <c r="DL5" s="509"/>
      <c r="DM5" s="509"/>
      <c r="DN5" s="509"/>
      <c r="DO5" s="509"/>
      <c r="DP5" s="551"/>
      <c r="DQ5" s="508" t="s">
        <v>323</v>
      </c>
      <c r="DR5" s="509"/>
      <c r="DS5" s="509"/>
      <c r="DT5" s="509"/>
      <c r="DU5" s="509"/>
      <c r="DV5" s="509"/>
      <c r="DW5" s="509"/>
      <c r="DX5" s="509"/>
      <c r="DY5" s="509"/>
      <c r="DZ5" s="509"/>
      <c r="EA5" s="509"/>
      <c r="EB5" s="509"/>
      <c r="EC5" s="551"/>
    </row>
    <row r="6" spans="2:143" ht="11.25" customHeight="1" x14ac:dyDescent="0.15">
      <c r="B6" s="593" t="s">
        <v>324</v>
      </c>
      <c r="C6" s="401"/>
      <c r="D6" s="401"/>
      <c r="E6" s="401"/>
      <c r="F6" s="401"/>
      <c r="G6" s="401"/>
      <c r="H6" s="401"/>
      <c r="I6" s="401"/>
      <c r="J6" s="401"/>
      <c r="K6" s="401"/>
      <c r="L6" s="401"/>
      <c r="M6" s="401"/>
      <c r="N6" s="401"/>
      <c r="O6" s="401"/>
      <c r="P6" s="401"/>
      <c r="Q6" s="594"/>
      <c r="R6" s="595">
        <v>685625</v>
      </c>
      <c r="S6" s="354"/>
      <c r="T6" s="354"/>
      <c r="U6" s="354"/>
      <c r="V6" s="354"/>
      <c r="W6" s="354"/>
      <c r="X6" s="354"/>
      <c r="Y6" s="608"/>
      <c r="Z6" s="628">
        <v>1.3</v>
      </c>
      <c r="AA6" s="628"/>
      <c r="AB6" s="628"/>
      <c r="AC6" s="628"/>
      <c r="AD6" s="629">
        <v>685625</v>
      </c>
      <c r="AE6" s="629"/>
      <c r="AF6" s="629"/>
      <c r="AG6" s="629"/>
      <c r="AH6" s="629"/>
      <c r="AI6" s="629"/>
      <c r="AJ6" s="629"/>
      <c r="AK6" s="629"/>
      <c r="AL6" s="598">
        <v>2.4</v>
      </c>
      <c r="AM6" s="342"/>
      <c r="AN6" s="342"/>
      <c r="AO6" s="630"/>
      <c r="AP6" s="593" t="s">
        <v>106</v>
      </c>
      <c r="AQ6" s="401"/>
      <c r="AR6" s="401"/>
      <c r="AS6" s="401"/>
      <c r="AT6" s="401"/>
      <c r="AU6" s="401"/>
      <c r="AV6" s="401"/>
      <c r="AW6" s="401"/>
      <c r="AX6" s="401"/>
      <c r="AY6" s="401"/>
      <c r="AZ6" s="401"/>
      <c r="BA6" s="401"/>
      <c r="BB6" s="401"/>
      <c r="BC6" s="401"/>
      <c r="BD6" s="401"/>
      <c r="BE6" s="401"/>
      <c r="BF6" s="594"/>
      <c r="BG6" s="595">
        <v>8303893</v>
      </c>
      <c r="BH6" s="354"/>
      <c r="BI6" s="354"/>
      <c r="BJ6" s="354"/>
      <c r="BK6" s="354"/>
      <c r="BL6" s="354"/>
      <c r="BM6" s="354"/>
      <c r="BN6" s="608"/>
      <c r="BO6" s="628">
        <v>98.6</v>
      </c>
      <c r="BP6" s="628"/>
      <c r="BQ6" s="628"/>
      <c r="BR6" s="628"/>
      <c r="BS6" s="629" t="s">
        <v>199</v>
      </c>
      <c r="BT6" s="629"/>
      <c r="BU6" s="629"/>
      <c r="BV6" s="629"/>
      <c r="BW6" s="629"/>
      <c r="BX6" s="629"/>
      <c r="BY6" s="629"/>
      <c r="BZ6" s="629"/>
      <c r="CA6" s="629"/>
      <c r="CB6" s="649"/>
      <c r="CD6" s="637" t="s">
        <v>325</v>
      </c>
      <c r="CE6" s="638"/>
      <c r="CF6" s="638"/>
      <c r="CG6" s="638"/>
      <c r="CH6" s="638"/>
      <c r="CI6" s="638"/>
      <c r="CJ6" s="638"/>
      <c r="CK6" s="638"/>
      <c r="CL6" s="638"/>
      <c r="CM6" s="638"/>
      <c r="CN6" s="638"/>
      <c r="CO6" s="638"/>
      <c r="CP6" s="638"/>
      <c r="CQ6" s="639"/>
      <c r="CR6" s="595">
        <v>245930</v>
      </c>
      <c r="CS6" s="354"/>
      <c r="CT6" s="354"/>
      <c r="CU6" s="354"/>
      <c r="CV6" s="354"/>
      <c r="CW6" s="354"/>
      <c r="CX6" s="354"/>
      <c r="CY6" s="608"/>
      <c r="CZ6" s="658">
        <v>0.5</v>
      </c>
      <c r="DA6" s="647"/>
      <c r="DB6" s="647"/>
      <c r="DC6" s="659"/>
      <c r="DD6" s="601" t="s">
        <v>199</v>
      </c>
      <c r="DE6" s="354"/>
      <c r="DF6" s="354"/>
      <c r="DG6" s="354"/>
      <c r="DH6" s="354"/>
      <c r="DI6" s="354"/>
      <c r="DJ6" s="354"/>
      <c r="DK6" s="354"/>
      <c r="DL6" s="354"/>
      <c r="DM6" s="354"/>
      <c r="DN6" s="354"/>
      <c r="DO6" s="354"/>
      <c r="DP6" s="608"/>
      <c r="DQ6" s="601">
        <v>245640</v>
      </c>
      <c r="DR6" s="354"/>
      <c r="DS6" s="354"/>
      <c r="DT6" s="354"/>
      <c r="DU6" s="354"/>
      <c r="DV6" s="354"/>
      <c r="DW6" s="354"/>
      <c r="DX6" s="354"/>
      <c r="DY6" s="354"/>
      <c r="DZ6" s="354"/>
      <c r="EA6" s="354"/>
      <c r="EB6" s="354"/>
      <c r="EC6" s="626"/>
    </row>
    <row r="7" spans="2:143" ht="11.25" customHeight="1" x14ac:dyDescent="0.15">
      <c r="B7" s="593" t="s">
        <v>45</v>
      </c>
      <c r="C7" s="401"/>
      <c r="D7" s="401"/>
      <c r="E7" s="401"/>
      <c r="F7" s="401"/>
      <c r="G7" s="401"/>
      <c r="H7" s="401"/>
      <c r="I7" s="401"/>
      <c r="J7" s="401"/>
      <c r="K7" s="401"/>
      <c r="L7" s="401"/>
      <c r="M7" s="401"/>
      <c r="N7" s="401"/>
      <c r="O7" s="401"/>
      <c r="P7" s="401"/>
      <c r="Q7" s="594"/>
      <c r="R7" s="595">
        <v>2347</v>
      </c>
      <c r="S7" s="354"/>
      <c r="T7" s="354"/>
      <c r="U7" s="354"/>
      <c r="V7" s="354"/>
      <c r="W7" s="354"/>
      <c r="X7" s="354"/>
      <c r="Y7" s="608"/>
      <c r="Z7" s="628">
        <v>0</v>
      </c>
      <c r="AA7" s="628"/>
      <c r="AB7" s="628"/>
      <c r="AC7" s="628"/>
      <c r="AD7" s="629">
        <v>2347</v>
      </c>
      <c r="AE7" s="629"/>
      <c r="AF7" s="629"/>
      <c r="AG7" s="629"/>
      <c r="AH7" s="629"/>
      <c r="AI7" s="629"/>
      <c r="AJ7" s="629"/>
      <c r="AK7" s="629"/>
      <c r="AL7" s="598">
        <v>0</v>
      </c>
      <c r="AM7" s="342"/>
      <c r="AN7" s="342"/>
      <c r="AO7" s="630"/>
      <c r="AP7" s="593" t="s">
        <v>326</v>
      </c>
      <c r="AQ7" s="401"/>
      <c r="AR7" s="401"/>
      <c r="AS7" s="401"/>
      <c r="AT7" s="401"/>
      <c r="AU7" s="401"/>
      <c r="AV7" s="401"/>
      <c r="AW7" s="401"/>
      <c r="AX7" s="401"/>
      <c r="AY7" s="401"/>
      <c r="AZ7" s="401"/>
      <c r="BA7" s="401"/>
      <c r="BB7" s="401"/>
      <c r="BC7" s="401"/>
      <c r="BD7" s="401"/>
      <c r="BE7" s="401"/>
      <c r="BF7" s="594"/>
      <c r="BG7" s="595">
        <v>3278490</v>
      </c>
      <c r="BH7" s="354"/>
      <c r="BI7" s="354"/>
      <c r="BJ7" s="354"/>
      <c r="BK7" s="354"/>
      <c r="BL7" s="354"/>
      <c r="BM7" s="354"/>
      <c r="BN7" s="608"/>
      <c r="BO7" s="628">
        <v>38.9</v>
      </c>
      <c r="BP7" s="628"/>
      <c r="BQ7" s="628"/>
      <c r="BR7" s="628"/>
      <c r="BS7" s="629" t="s">
        <v>199</v>
      </c>
      <c r="BT7" s="629"/>
      <c r="BU7" s="629"/>
      <c r="BV7" s="629"/>
      <c r="BW7" s="629"/>
      <c r="BX7" s="629"/>
      <c r="BY7" s="629"/>
      <c r="BZ7" s="629"/>
      <c r="CA7" s="629"/>
      <c r="CB7" s="649"/>
      <c r="CD7" s="593" t="s">
        <v>328</v>
      </c>
      <c r="CE7" s="401"/>
      <c r="CF7" s="401"/>
      <c r="CG7" s="401"/>
      <c r="CH7" s="401"/>
      <c r="CI7" s="401"/>
      <c r="CJ7" s="401"/>
      <c r="CK7" s="401"/>
      <c r="CL7" s="401"/>
      <c r="CM7" s="401"/>
      <c r="CN7" s="401"/>
      <c r="CO7" s="401"/>
      <c r="CP7" s="401"/>
      <c r="CQ7" s="594"/>
      <c r="CR7" s="595">
        <v>7545464</v>
      </c>
      <c r="CS7" s="354"/>
      <c r="CT7" s="354"/>
      <c r="CU7" s="354"/>
      <c r="CV7" s="354"/>
      <c r="CW7" s="354"/>
      <c r="CX7" s="354"/>
      <c r="CY7" s="608"/>
      <c r="CZ7" s="628">
        <v>14.3</v>
      </c>
      <c r="DA7" s="628"/>
      <c r="DB7" s="628"/>
      <c r="DC7" s="628"/>
      <c r="DD7" s="601">
        <v>285011</v>
      </c>
      <c r="DE7" s="354"/>
      <c r="DF7" s="354"/>
      <c r="DG7" s="354"/>
      <c r="DH7" s="354"/>
      <c r="DI7" s="354"/>
      <c r="DJ7" s="354"/>
      <c r="DK7" s="354"/>
      <c r="DL7" s="354"/>
      <c r="DM7" s="354"/>
      <c r="DN7" s="354"/>
      <c r="DO7" s="354"/>
      <c r="DP7" s="608"/>
      <c r="DQ7" s="601">
        <v>5380778</v>
      </c>
      <c r="DR7" s="354"/>
      <c r="DS7" s="354"/>
      <c r="DT7" s="354"/>
      <c r="DU7" s="354"/>
      <c r="DV7" s="354"/>
      <c r="DW7" s="354"/>
      <c r="DX7" s="354"/>
      <c r="DY7" s="354"/>
      <c r="DZ7" s="354"/>
      <c r="EA7" s="354"/>
      <c r="EB7" s="354"/>
      <c r="EC7" s="626"/>
    </row>
    <row r="8" spans="2:143" ht="11.25" customHeight="1" x14ac:dyDescent="0.15">
      <c r="B8" s="593" t="s">
        <v>329</v>
      </c>
      <c r="C8" s="401"/>
      <c r="D8" s="401"/>
      <c r="E8" s="401"/>
      <c r="F8" s="401"/>
      <c r="G8" s="401"/>
      <c r="H8" s="401"/>
      <c r="I8" s="401"/>
      <c r="J8" s="401"/>
      <c r="K8" s="401"/>
      <c r="L8" s="401"/>
      <c r="M8" s="401"/>
      <c r="N8" s="401"/>
      <c r="O8" s="401"/>
      <c r="P8" s="401"/>
      <c r="Q8" s="594"/>
      <c r="R8" s="595">
        <v>18843</v>
      </c>
      <c r="S8" s="354"/>
      <c r="T8" s="354"/>
      <c r="U8" s="354"/>
      <c r="V8" s="354"/>
      <c r="W8" s="354"/>
      <c r="X8" s="354"/>
      <c r="Y8" s="608"/>
      <c r="Z8" s="628">
        <v>0</v>
      </c>
      <c r="AA8" s="628"/>
      <c r="AB8" s="628"/>
      <c r="AC8" s="628"/>
      <c r="AD8" s="629">
        <v>18843</v>
      </c>
      <c r="AE8" s="629"/>
      <c r="AF8" s="629"/>
      <c r="AG8" s="629"/>
      <c r="AH8" s="629"/>
      <c r="AI8" s="629"/>
      <c r="AJ8" s="629"/>
      <c r="AK8" s="629"/>
      <c r="AL8" s="598">
        <v>0.1</v>
      </c>
      <c r="AM8" s="342"/>
      <c r="AN8" s="342"/>
      <c r="AO8" s="630"/>
      <c r="AP8" s="593" t="s">
        <v>125</v>
      </c>
      <c r="AQ8" s="401"/>
      <c r="AR8" s="401"/>
      <c r="AS8" s="401"/>
      <c r="AT8" s="401"/>
      <c r="AU8" s="401"/>
      <c r="AV8" s="401"/>
      <c r="AW8" s="401"/>
      <c r="AX8" s="401"/>
      <c r="AY8" s="401"/>
      <c r="AZ8" s="401"/>
      <c r="BA8" s="401"/>
      <c r="BB8" s="401"/>
      <c r="BC8" s="401"/>
      <c r="BD8" s="401"/>
      <c r="BE8" s="401"/>
      <c r="BF8" s="594"/>
      <c r="BG8" s="595">
        <v>126874</v>
      </c>
      <c r="BH8" s="354"/>
      <c r="BI8" s="354"/>
      <c r="BJ8" s="354"/>
      <c r="BK8" s="354"/>
      <c r="BL8" s="354"/>
      <c r="BM8" s="354"/>
      <c r="BN8" s="608"/>
      <c r="BO8" s="628">
        <v>1.5</v>
      </c>
      <c r="BP8" s="628"/>
      <c r="BQ8" s="628"/>
      <c r="BR8" s="628"/>
      <c r="BS8" s="629" t="s">
        <v>199</v>
      </c>
      <c r="BT8" s="629"/>
      <c r="BU8" s="629"/>
      <c r="BV8" s="629"/>
      <c r="BW8" s="629"/>
      <c r="BX8" s="629"/>
      <c r="BY8" s="629"/>
      <c r="BZ8" s="629"/>
      <c r="CA8" s="629"/>
      <c r="CB8" s="649"/>
      <c r="CD8" s="593" t="s">
        <v>331</v>
      </c>
      <c r="CE8" s="401"/>
      <c r="CF8" s="401"/>
      <c r="CG8" s="401"/>
      <c r="CH8" s="401"/>
      <c r="CI8" s="401"/>
      <c r="CJ8" s="401"/>
      <c r="CK8" s="401"/>
      <c r="CL8" s="401"/>
      <c r="CM8" s="401"/>
      <c r="CN8" s="401"/>
      <c r="CO8" s="401"/>
      <c r="CP8" s="401"/>
      <c r="CQ8" s="594"/>
      <c r="CR8" s="595">
        <v>14051975</v>
      </c>
      <c r="CS8" s="354"/>
      <c r="CT8" s="354"/>
      <c r="CU8" s="354"/>
      <c r="CV8" s="354"/>
      <c r="CW8" s="354"/>
      <c r="CX8" s="354"/>
      <c r="CY8" s="608"/>
      <c r="CZ8" s="628">
        <v>26.5</v>
      </c>
      <c r="DA8" s="628"/>
      <c r="DB8" s="628"/>
      <c r="DC8" s="628"/>
      <c r="DD8" s="601">
        <v>202523</v>
      </c>
      <c r="DE8" s="354"/>
      <c r="DF8" s="354"/>
      <c r="DG8" s="354"/>
      <c r="DH8" s="354"/>
      <c r="DI8" s="354"/>
      <c r="DJ8" s="354"/>
      <c r="DK8" s="354"/>
      <c r="DL8" s="354"/>
      <c r="DM8" s="354"/>
      <c r="DN8" s="354"/>
      <c r="DO8" s="354"/>
      <c r="DP8" s="608"/>
      <c r="DQ8" s="601">
        <v>6610199</v>
      </c>
      <c r="DR8" s="354"/>
      <c r="DS8" s="354"/>
      <c r="DT8" s="354"/>
      <c r="DU8" s="354"/>
      <c r="DV8" s="354"/>
      <c r="DW8" s="354"/>
      <c r="DX8" s="354"/>
      <c r="DY8" s="354"/>
      <c r="DZ8" s="354"/>
      <c r="EA8" s="354"/>
      <c r="EB8" s="354"/>
      <c r="EC8" s="626"/>
    </row>
    <row r="9" spans="2:143" ht="11.25" customHeight="1" x14ac:dyDescent="0.15">
      <c r="B9" s="593" t="s">
        <v>332</v>
      </c>
      <c r="C9" s="401"/>
      <c r="D9" s="401"/>
      <c r="E9" s="401"/>
      <c r="F9" s="401"/>
      <c r="G9" s="401"/>
      <c r="H9" s="401"/>
      <c r="I9" s="401"/>
      <c r="J9" s="401"/>
      <c r="K9" s="401"/>
      <c r="L9" s="401"/>
      <c r="M9" s="401"/>
      <c r="N9" s="401"/>
      <c r="O9" s="401"/>
      <c r="P9" s="401"/>
      <c r="Q9" s="594"/>
      <c r="R9" s="595">
        <v>15796</v>
      </c>
      <c r="S9" s="354"/>
      <c r="T9" s="354"/>
      <c r="U9" s="354"/>
      <c r="V9" s="354"/>
      <c r="W9" s="354"/>
      <c r="X9" s="354"/>
      <c r="Y9" s="608"/>
      <c r="Z9" s="628">
        <v>0</v>
      </c>
      <c r="AA9" s="628"/>
      <c r="AB9" s="628"/>
      <c r="AC9" s="628"/>
      <c r="AD9" s="629">
        <v>15796</v>
      </c>
      <c r="AE9" s="629"/>
      <c r="AF9" s="629"/>
      <c r="AG9" s="629"/>
      <c r="AH9" s="629"/>
      <c r="AI9" s="629"/>
      <c r="AJ9" s="629"/>
      <c r="AK9" s="629"/>
      <c r="AL9" s="598">
        <v>0.1</v>
      </c>
      <c r="AM9" s="342"/>
      <c r="AN9" s="342"/>
      <c r="AO9" s="630"/>
      <c r="AP9" s="593" t="s">
        <v>334</v>
      </c>
      <c r="AQ9" s="401"/>
      <c r="AR9" s="401"/>
      <c r="AS9" s="401"/>
      <c r="AT9" s="401"/>
      <c r="AU9" s="401"/>
      <c r="AV9" s="401"/>
      <c r="AW9" s="401"/>
      <c r="AX9" s="401"/>
      <c r="AY9" s="401"/>
      <c r="AZ9" s="401"/>
      <c r="BA9" s="401"/>
      <c r="BB9" s="401"/>
      <c r="BC9" s="401"/>
      <c r="BD9" s="401"/>
      <c r="BE9" s="401"/>
      <c r="BF9" s="594"/>
      <c r="BG9" s="595">
        <v>2772796</v>
      </c>
      <c r="BH9" s="354"/>
      <c r="BI9" s="354"/>
      <c r="BJ9" s="354"/>
      <c r="BK9" s="354"/>
      <c r="BL9" s="354"/>
      <c r="BM9" s="354"/>
      <c r="BN9" s="608"/>
      <c r="BO9" s="628">
        <v>32.9</v>
      </c>
      <c r="BP9" s="628"/>
      <c r="BQ9" s="628"/>
      <c r="BR9" s="628"/>
      <c r="BS9" s="629" t="s">
        <v>199</v>
      </c>
      <c r="BT9" s="629"/>
      <c r="BU9" s="629"/>
      <c r="BV9" s="629"/>
      <c r="BW9" s="629"/>
      <c r="BX9" s="629"/>
      <c r="BY9" s="629"/>
      <c r="BZ9" s="629"/>
      <c r="CA9" s="629"/>
      <c r="CB9" s="649"/>
      <c r="CD9" s="593" t="s">
        <v>336</v>
      </c>
      <c r="CE9" s="401"/>
      <c r="CF9" s="401"/>
      <c r="CG9" s="401"/>
      <c r="CH9" s="401"/>
      <c r="CI9" s="401"/>
      <c r="CJ9" s="401"/>
      <c r="CK9" s="401"/>
      <c r="CL9" s="401"/>
      <c r="CM9" s="401"/>
      <c r="CN9" s="401"/>
      <c r="CO9" s="401"/>
      <c r="CP9" s="401"/>
      <c r="CQ9" s="594"/>
      <c r="CR9" s="595">
        <v>3332635</v>
      </c>
      <c r="CS9" s="354"/>
      <c r="CT9" s="354"/>
      <c r="CU9" s="354"/>
      <c r="CV9" s="354"/>
      <c r="CW9" s="354"/>
      <c r="CX9" s="354"/>
      <c r="CY9" s="608"/>
      <c r="CZ9" s="628">
        <v>6.3</v>
      </c>
      <c r="DA9" s="628"/>
      <c r="DB9" s="628"/>
      <c r="DC9" s="628"/>
      <c r="DD9" s="601">
        <v>308165</v>
      </c>
      <c r="DE9" s="354"/>
      <c r="DF9" s="354"/>
      <c r="DG9" s="354"/>
      <c r="DH9" s="354"/>
      <c r="DI9" s="354"/>
      <c r="DJ9" s="354"/>
      <c r="DK9" s="354"/>
      <c r="DL9" s="354"/>
      <c r="DM9" s="354"/>
      <c r="DN9" s="354"/>
      <c r="DO9" s="354"/>
      <c r="DP9" s="608"/>
      <c r="DQ9" s="601">
        <v>2315304</v>
      </c>
      <c r="DR9" s="354"/>
      <c r="DS9" s="354"/>
      <c r="DT9" s="354"/>
      <c r="DU9" s="354"/>
      <c r="DV9" s="354"/>
      <c r="DW9" s="354"/>
      <c r="DX9" s="354"/>
      <c r="DY9" s="354"/>
      <c r="DZ9" s="354"/>
      <c r="EA9" s="354"/>
      <c r="EB9" s="354"/>
      <c r="EC9" s="626"/>
    </row>
    <row r="10" spans="2:143" ht="11.25" customHeight="1" x14ac:dyDescent="0.15">
      <c r="B10" s="593" t="s">
        <v>133</v>
      </c>
      <c r="C10" s="401"/>
      <c r="D10" s="401"/>
      <c r="E10" s="401"/>
      <c r="F10" s="401"/>
      <c r="G10" s="401"/>
      <c r="H10" s="401"/>
      <c r="I10" s="401"/>
      <c r="J10" s="401"/>
      <c r="K10" s="401"/>
      <c r="L10" s="401"/>
      <c r="M10" s="401"/>
      <c r="N10" s="401"/>
      <c r="O10" s="401"/>
      <c r="P10" s="401"/>
      <c r="Q10" s="594"/>
      <c r="R10" s="595" t="s">
        <v>199</v>
      </c>
      <c r="S10" s="354"/>
      <c r="T10" s="354"/>
      <c r="U10" s="354"/>
      <c r="V10" s="354"/>
      <c r="W10" s="354"/>
      <c r="X10" s="354"/>
      <c r="Y10" s="608"/>
      <c r="Z10" s="628" t="s">
        <v>199</v>
      </c>
      <c r="AA10" s="628"/>
      <c r="AB10" s="628"/>
      <c r="AC10" s="628"/>
      <c r="AD10" s="629" t="s">
        <v>199</v>
      </c>
      <c r="AE10" s="629"/>
      <c r="AF10" s="629"/>
      <c r="AG10" s="629"/>
      <c r="AH10" s="629"/>
      <c r="AI10" s="629"/>
      <c r="AJ10" s="629"/>
      <c r="AK10" s="629"/>
      <c r="AL10" s="598" t="s">
        <v>199</v>
      </c>
      <c r="AM10" s="342"/>
      <c r="AN10" s="342"/>
      <c r="AO10" s="630"/>
      <c r="AP10" s="593" t="s">
        <v>188</v>
      </c>
      <c r="AQ10" s="401"/>
      <c r="AR10" s="401"/>
      <c r="AS10" s="401"/>
      <c r="AT10" s="401"/>
      <c r="AU10" s="401"/>
      <c r="AV10" s="401"/>
      <c r="AW10" s="401"/>
      <c r="AX10" s="401"/>
      <c r="AY10" s="401"/>
      <c r="AZ10" s="401"/>
      <c r="BA10" s="401"/>
      <c r="BB10" s="401"/>
      <c r="BC10" s="401"/>
      <c r="BD10" s="401"/>
      <c r="BE10" s="401"/>
      <c r="BF10" s="594"/>
      <c r="BG10" s="595">
        <v>161173</v>
      </c>
      <c r="BH10" s="354"/>
      <c r="BI10" s="354"/>
      <c r="BJ10" s="354"/>
      <c r="BK10" s="354"/>
      <c r="BL10" s="354"/>
      <c r="BM10" s="354"/>
      <c r="BN10" s="608"/>
      <c r="BO10" s="628">
        <v>1.9</v>
      </c>
      <c r="BP10" s="628"/>
      <c r="BQ10" s="628"/>
      <c r="BR10" s="628"/>
      <c r="BS10" s="629" t="s">
        <v>199</v>
      </c>
      <c r="BT10" s="629"/>
      <c r="BU10" s="629"/>
      <c r="BV10" s="629"/>
      <c r="BW10" s="629"/>
      <c r="BX10" s="629"/>
      <c r="BY10" s="629"/>
      <c r="BZ10" s="629"/>
      <c r="CA10" s="629"/>
      <c r="CB10" s="649"/>
      <c r="CD10" s="593" t="s">
        <v>226</v>
      </c>
      <c r="CE10" s="401"/>
      <c r="CF10" s="401"/>
      <c r="CG10" s="401"/>
      <c r="CH10" s="401"/>
      <c r="CI10" s="401"/>
      <c r="CJ10" s="401"/>
      <c r="CK10" s="401"/>
      <c r="CL10" s="401"/>
      <c r="CM10" s="401"/>
      <c r="CN10" s="401"/>
      <c r="CO10" s="401"/>
      <c r="CP10" s="401"/>
      <c r="CQ10" s="594"/>
      <c r="CR10" s="595">
        <v>125640</v>
      </c>
      <c r="CS10" s="354"/>
      <c r="CT10" s="354"/>
      <c r="CU10" s="354"/>
      <c r="CV10" s="354"/>
      <c r="CW10" s="354"/>
      <c r="CX10" s="354"/>
      <c r="CY10" s="608"/>
      <c r="CZ10" s="628">
        <v>0.2</v>
      </c>
      <c r="DA10" s="628"/>
      <c r="DB10" s="628"/>
      <c r="DC10" s="628"/>
      <c r="DD10" s="601" t="s">
        <v>199</v>
      </c>
      <c r="DE10" s="354"/>
      <c r="DF10" s="354"/>
      <c r="DG10" s="354"/>
      <c r="DH10" s="354"/>
      <c r="DI10" s="354"/>
      <c r="DJ10" s="354"/>
      <c r="DK10" s="354"/>
      <c r="DL10" s="354"/>
      <c r="DM10" s="354"/>
      <c r="DN10" s="354"/>
      <c r="DO10" s="354"/>
      <c r="DP10" s="608"/>
      <c r="DQ10" s="601">
        <v>73238</v>
      </c>
      <c r="DR10" s="354"/>
      <c r="DS10" s="354"/>
      <c r="DT10" s="354"/>
      <c r="DU10" s="354"/>
      <c r="DV10" s="354"/>
      <c r="DW10" s="354"/>
      <c r="DX10" s="354"/>
      <c r="DY10" s="354"/>
      <c r="DZ10" s="354"/>
      <c r="EA10" s="354"/>
      <c r="EB10" s="354"/>
      <c r="EC10" s="626"/>
    </row>
    <row r="11" spans="2:143" ht="11.25" customHeight="1" x14ac:dyDescent="0.15">
      <c r="B11" s="593" t="s">
        <v>104</v>
      </c>
      <c r="C11" s="401"/>
      <c r="D11" s="401"/>
      <c r="E11" s="401"/>
      <c r="F11" s="401"/>
      <c r="G11" s="401"/>
      <c r="H11" s="401"/>
      <c r="I11" s="401"/>
      <c r="J11" s="401"/>
      <c r="K11" s="401"/>
      <c r="L11" s="401"/>
      <c r="M11" s="401"/>
      <c r="N11" s="401"/>
      <c r="O11" s="401"/>
      <c r="P11" s="401"/>
      <c r="Q11" s="594"/>
      <c r="R11" s="595">
        <v>1940382</v>
      </c>
      <c r="S11" s="354"/>
      <c r="T11" s="354"/>
      <c r="U11" s="354"/>
      <c r="V11" s="354"/>
      <c r="W11" s="354"/>
      <c r="X11" s="354"/>
      <c r="Y11" s="608"/>
      <c r="Z11" s="598">
        <v>3.6</v>
      </c>
      <c r="AA11" s="342"/>
      <c r="AB11" s="342"/>
      <c r="AC11" s="609"/>
      <c r="AD11" s="601">
        <v>1940382</v>
      </c>
      <c r="AE11" s="354"/>
      <c r="AF11" s="354"/>
      <c r="AG11" s="354"/>
      <c r="AH11" s="354"/>
      <c r="AI11" s="354"/>
      <c r="AJ11" s="354"/>
      <c r="AK11" s="608"/>
      <c r="AL11" s="598">
        <v>6.9</v>
      </c>
      <c r="AM11" s="342"/>
      <c r="AN11" s="342"/>
      <c r="AO11" s="630"/>
      <c r="AP11" s="593" t="s">
        <v>338</v>
      </c>
      <c r="AQ11" s="401"/>
      <c r="AR11" s="401"/>
      <c r="AS11" s="401"/>
      <c r="AT11" s="401"/>
      <c r="AU11" s="401"/>
      <c r="AV11" s="401"/>
      <c r="AW11" s="401"/>
      <c r="AX11" s="401"/>
      <c r="AY11" s="401"/>
      <c r="AZ11" s="401"/>
      <c r="BA11" s="401"/>
      <c r="BB11" s="401"/>
      <c r="BC11" s="401"/>
      <c r="BD11" s="401"/>
      <c r="BE11" s="401"/>
      <c r="BF11" s="594"/>
      <c r="BG11" s="595">
        <v>217647</v>
      </c>
      <c r="BH11" s="354"/>
      <c r="BI11" s="354"/>
      <c r="BJ11" s="354"/>
      <c r="BK11" s="354"/>
      <c r="BL11" s="354"/>
      <c r="BM11" s="354"/>
      <c r="BN11" s="608"/>
      <c r="BO11" s="628">
        <v>2.6</v>
      </c>
      <c r="BP11" s="628"/>
      <c r="BQ11" s="628"/>
      <c r="BR11" s="628"/>
      <c r="BS11" s="629" t="s">
        <v>199</v>
      </c>
      <c r="BT11" s="629"/>
      <c r="BU11" s="629"/>
      <c r="BV11" s="629"/>
      <c r="BW11" s="629"/>
      <c r="BX11" s="629"/>
      <c r="BY11" s="629"/>
      <c r="BZ11" s="629"/>
      <c r="CA11" s="629"/>
      <c r="CB11" s="649"/>
      <c r="CD11" s="593" t="s">
        <v>341</v>
      </c>
      <c r="CE11" s="401"/>
      <c r="CF11" s="401"/>
      <c r="CG11" s="401"/>
      <c r="CH11" s="401"/>
      <c r="CI11" s="401"/>
      <c r="CJ11" s="401"/>
      <c r="CK11" s="401"/>
      <c r="CL11" s="401"/>
      <c r="CM11" s="401"/>
      <c r="CN11" s="401"/>
      <c r="CO11" s="401"/>
      <c r="CP11" s="401"/>
      <c r="CQ11" s="594"/>
      <c r="CR11" s="595">
        <v>2652953</v>
      </c>
      <c r="CS11" s="354"/>
      <c r="CT11" s="354"/>
      <c r="CU11" s="354"/>
      <c r="CV11" s="354"/>
      <c r="CW11" s="354"/>
      <c r="CX11" s="354"/>
      <c r="CY11" s="608"/>
      <c r="CZ11" s="628">
        <v>5</v>
      </c>
      <c r="DA11" s="628"/>
      <c r="DB11" s="628"/>
      <c r="DC11" s="628"/>
      <c r="DD11" s="601">
        <v>492567</v>
      </c>
      <c r="DE11" s="354"/>
      <c r="DF11" s="354"/>
      <c r="DG11" s="354"/>
      <c r="DH11" s="354"/>
      <c r="DI11" s="354"/>
      <c r="DJ11" s="354"/>
      <c r="DK11" s="354"/>
      <c r="DL11" s="354"/>
      <c r="DM11" s="354"/>
      <c r="DN11" s="354"/>
      <c r="DO11" s="354"/>
      <c r="DP11" s="608"/>
      <c r="DQ11" s="601">
        <v>1162447</v>
      </c>
      <c r="DR11" s="354"/>
      <c r="DS11" s="354"/>
      <c r="DT11" s="354"/>
      <c r="DU11" s="354"/>
      <c r="DV11" s="354"/>
      <c r="DW11" s="354"/>
      <c r="DX11" s="354"/>
      <c r="DY11" s="354"/>
      <c r="DZ11" s="354"/>
      <c r="EA11" s="354"/>
      <c r="EB11" s="354"/>
      <c r="EC11" s="626"/>
    </row>
    <row r="12" spans="2:143" ht="11.25" customHeight="1" x14ac:dyDescent="0.15">
      <c r="B12" s="593" t="s">
        <v>147</v>
      </c>
      <c r="C12" s="401"/>
      <c r="D12" s="401"/>
      <c r="E12" s="401"/>
      <c r="F12" s="401"/>
      <c r="G12" s="401"/>
      <c r="H12" s="401"/>
      <c r="I12" s="401"/>
      <c r="J12" s="401"/>
      <c r="K12" s="401"/>
      <c r="L12" s="401"/>
      <c r="M12" s="401"/>
      <c r="N12" s="401"/>
      <c r="O12" s="401"/>
      <c r="P12" s="401"/>
      <c r="Q12" s="594"/>
      <c r="R12" s="595" t="s">
        <v>199</v>
      </c>
      <c r="S12" s="354"/>
      <c r="T12" s="354"/>
      <c r="U12" s="354"/>
      <c r="V12" s="354"/>
      <c r="W12" s="354"/>
      <c r="X12" s="354"/>
      <c r="Y12" s="608"/>
      <c r="Z12" s="628" t="s">
        <v>199</v>
      </c>
      <c r="AA12" s="628"/>
      <c r="AB12" s="628"/>
      <c r="AC12" s="628"/>
      <c r="AD12" s="629" t="s">
        <v>199</v>
      </c>
      <c r="AE12" s="629"/>
      <c r="AF12" s="629"/>
      <c r="AG12" s="629"/>
      <c r="AH12" s="629"/>
      <c r="AI12" s="629"/>
      <c r="AJ12" s="629"/>
      <c r="AK12" s="629"/>
      <c r="AL12" s="598" t="s">
        <v>199</v>
      </c>
      <c r="AM12" s="342"/>
      <c r="AN12" s="342"/>
      <c r="AO12" s="630"/>
      <c r="AP12" s="593" t="s">
        <v>342</v>
      </c>
      <c r="AQ12" s="401"/>
      <c r="AR12" s="401"/>
      <c r="AS12" s="401"/>
      <c r="AT12" s="401"/>
      <c r="AU12" s="401"/>
      <c r="AV12" s="401"/>
      <c r="AW12" s="401"/>
      <c r="AX12" s="401"/>
      <c r="AY12" s="401"/>
      <c r="AZ12" s="401"/>
      <c r="BA12" s="401"/>
      <c r="BB12" s="401"/>
      <c r="BC12" s="401"/>
      <c r="BD12" s="401"/>
      <c r="BE12" s="401"/>
      <c r="BF12" s="594"/>
      <c r="BG12" s="595">
        <v>4125402</v>
      </c>
      <c r="BH12" s="354"/>
      <c r="BI12" s="354"/>
      <c r="BJ12" s="354"/>
      <c r="BK12" s="354"/>
      <c r="BL12" s="354"/>
      <c r="BM12" s="354"/>
      <c r="BN12" s="608"/>
      <c r="BO12" s="628">
        <v>49</v>
      </c>
      <c r="BP12" s="628"/>
      <c r="BQ12" s="628"/>
      <c r="BR12" s="628"/>
      <c r="BS12" s="629" t="s">
        <v>199</v>
      </c>
      <c r="BT12" s="629"/>
      <c r="BU12" s="629"/>
      <c r="BV12" s="629"/>
      <c r="BW12" s="629"/>
      <c r="BX12" s="629"/>
      <c r="BY12" s="629"/>
      <c r="BZ12" s="629"/>
      <c r="CA12" s="629"/>
      <c r="CB12" s="649"/>
      <c r="CD12" s="593" t="s">
        <v>88</v>
      </c>
      <c r="CE12" s="401"/>
      <c r="CF12" s="401"/>
      <c r="CG12" s="401"/>
      <c r="CH12" s="401"/>
      <c r="CI12" s="401"/>
      <c r="CJ12" s="401"/>
      <c r="CK12" s="401"/>
      <c r="CL12" s="401"/>
      <c r="CM12" s="401"/>
      <c r="CN12" s="401"/>
      <c r="CO12" s="401"/>
      <c r="CP12" s="401"/>
      <c r="CQ12" s="594"/>
      <c r="CR12" s="595">
        <v>1576746</v>
      </c>
      <c r="CS12" s="354"/>
      <c r="CT12" s="354"/>
      <c r="CU12" s="354"/>
      <c r="CV12" s="354"/>
      <c r="CW12" s="354"/>
      <c r="CX12" s="354"/>
      <c r="CY12" s="608"/>
      <c r="CZ12" s="628">
        <v>3</v>
      </c>
      <c r="DA12" s="628"/>
      <c r="DB12" s="628"/>
      <c r="DC12" s="628"/>
      <c r="DD12" s="601">
        <v>92072</v>
      </c>
      <c r="DE12" s="354"/>
      <c r="DF12" s="354"/>
      <c r="DG12" s="354"/>
      <c r="DH12" s="354"/>
      <c r="DI12" s="354"/>
      <c r="DJ12" s="354"/>
      <c r="DK12" s="354"/>
      <c r="DL12" s="354"/>
      <c r="DM12" s="354"/>
      <c r="DN12" s="354"/>
      <c r="DO12" s="354"/>
      <c r="DP12" s="608"/>
      <c r="DQ12" s="601">
        <v>1125805</v>
      </c>
      <c r="DR12" s="354"/>
      <c r="DS12" s="354"/>
      <c r="DT12" s="354"/>
      <c r="DU12" s="354"/>
      <c r="DV12" s="354"/>
      <c r="DW12" s="354"/>
      <c r="DX12" s="354"/>
      <c r="DY12" s="354"/>
      <c r="DZ12" s="354"/>
      <c r="EA12" s="354"/>
      <c r="EB12" s="354"/>
      <c r="EC12" s="626"/>
    </row>
    <row r="13" spans="2:143" ht="11.25" customHeight="1" x14ac:dyDescent="0.15">
      <c r="B13" s="593" t="s">
        <v>343</v>
      </c>
      <c r="C13" s="401"/>
      <c r="D13" s="401"/>
      <c r="E13" s="401"/>
      <c r="F13" s="401"/>
      <c r="G13" s="401"/>
      <c r="H13" s="401"/>
      <c r="I13" s="401"/>
      <c r="J13" s="401"/>
      <c r="K13" s="401"/>
      <c r="L13" s="401"/>
      <c r="M13" s="401"/>
      <c r="N13" s="401"/>
      <c r="O13" s="401"/>
      <c r="P13" s="401"/>
      <c r="Q13" s="594"/>
      <c r="R13" s="595" t="s">
        <v>199</v>
      </c>
      <c r="S13" s="354"/>
      <c r="T13" s="354"/>
      <c r="U13" s="354"/>
      <c r="V13" s="354"/>
      <c r="W13" s="354"/>
      <c r="X13" s="354"/>
      <c r="Y13" s="608"/>
      <c r="Z13" s="628" t="s">
        <v>199</v>
      </c>
      <c r="AA13" s="628"/>
      <c r="AB13" s="628"/>
      <c r="AC13" s="628"/>
      <c r="AD13" s="629" t="s">
        <v>199</v>
      </c>
      <c r="AE13" s="629"/>
      <c r="AF13" s="629"/>
      <c r="AG13" s="629"/>
      <c r="AH13" s="629"/>
      <c r="AI13" s="629"/>
      <c r="AJ13" s="629"/>
      <c r="AK13" s="629"/>
      <c r="AL13" s="598" t="s">
        <v>199</v>
      </c>
      <c r="AM13" s="342"/>
      <c r="AN13" s="342"/>
      <c r="AO13" s="630"/>
      <c r="AP13" s="593" t="s">
        <v>344</v>
      </c>
      <c r="AQ13" s="401"/>
      <c r="AR13" s="401"/>
      <c r="AS13" s="401"/>
      <c r="AT13" s="401"/>
      <c r="AU13" s="401"/>
      <c r="AV13" s="401"/>
      <c r="AW13" s="401"/>
      <c r="AX13" s="401"/>
      <c r="AY13" s="401"/>
      <c r="AZ13" s="401"/>
      <c r="BA13" s="401"/>
      <c r="BB13" s="401"/>
      <c r="BC13" s="401"/>
      <c r="BD13" s="401"/>
      <c r="BE13" s="401"/>
      <c r="BF13" s="594"/>
      <c r="BG13" s="595">
        <v>4089263</v>
      </c>
      <c r="BH13" s="354"/>
      <c r="BI13" s="354"/>
      <c r="BJ13" s="354"/>
      <c r="BK13" s="354"/>
      <c r="BL13" s="354"/>
      <c r="BM13" s="354"/>
      <c r="BN13" s="608"/>
      <c r="BO13" s="628">
        <v>48.6</v>
      </c>
      <c r="BP13" s="628"/>
      <c r="BQ13" s="628"/>
      <c r="BR13" s="628"/>
      <c r="BS13" s="629" t="s">
        <v>199</v>
      </c>
      <c r="BT13" s="629"/>
      <c r="BU13" s="629"/>
      <c r="BV13" s="629"/>
      <c r="BW13" s="629"/>
      <c r="BX13" s="629"/>
      <c r="BY13" s="629"/>
      <c r="BZ13" s="629"/>
      <c r="CA13" s="629"/>
      <c r="CB13" s="649"/>
      <c r="CD13" s="593" t="s">
        <v>346</v>
      </c>
      <c r="CE13" s="401"/>
      <c r="CF13" s="401"/>
      <c r="CG13" s="401"/>
      <c r="CH13" s="401"/>
      <c r="CI13" s="401"/>
      <c r="CJ13" s="401"/>
      <c r="CK13" s="401"/>
      <c r="CL13" s="401"/>
      <c r="CM13" s="401"/>
      <c r="CN13" s="401"/>
      <c r="CO13" s="401"/>
      <c r="CP13" s="401"/>
      <c r="CQ13" s="594"/>
      <c r="CR13" s="595">
        <v>8190430</v>
      </c>
      <c r="CS13" s="354"/>
      <c r="CT13" s="354"/>
      <c r="CU13" s="354"/>
      <c r="CV13" s="354"/>
      <c r="CW13" s="354"/>
      <c r="CX13" s="354"/>
      <c r="CY13" s="608"/>
      <c r="CZ13" s="628">
        <v>15.5</v>
      </c>
      <c r="DA13" s="628"/>
      <c r="DB13" s="628"/>
      <c r="DC13" s="628"/>
      <c r="DD13" s="601">
        <v>3374151</v>
      </c>
      <c r="DE13" s="354"/>
      <c r="DF13" s="354"/>
      <c r="DG13" s="354"/>
      <c r="DH13" s="354"/>
      <c r="DI13" s="354"/>
      <c r="DJ13" s="354"/>
      <c r="DK13" s="354"/>
      <c r="DL13" s="354"/>
      <c r="DM13" s="354"/>
      <c r="DN13" s="354"/>
      <c r="DO13" s="354"/>
      <c r="DP13" s="608"/>
      <c r="DQ13" s="601">
        <v>4708024</v>
      </c>
      <c r="DR13" s="354"/>
      <c r="DS13" s="354"/>
      <c r="DT13" s="354"/>
      <c r="DU13" s="354"/>
      <c r="DV13" s="354"/>
      <c r="DW13" s="354"/>
      <c r="DX13" s="354"/>
      <c r="DY13" s="354"/>
      <c r="DZ13" s="354"/>
      <c r="EA13" s="354"/>
      <c r="EB13" s="354"/>
      <c r="EC13" s="626"/>
    </row>
    <row r="14" spans="2:143" ht="11.25" customHeight="1" x14ac:dyDescent="0.15">
      <c r="B14" s="593" t="s">
        <v>347</v>
      </c>
      <c r="C14" s="401"/>
      <c r="D14" s="401"/>
      <c r="E14" s="401"/>
      <c r="F14" s="401"/>
      <c r="G14" s="401"/>
      <c r="H14" s="401"/>
      <c r="I14" s="401"/>
      <c r="J14" s="401"/>
      <c r="K14" s="401"/>
      <c r="L14" s="401"/>
      <c r="M14" s="401"/>
      <c r="N14" s="401"/>
      <c r="O14" s="401"/>
      <c r="P14" s="401"/>
      <c r="Q14" s="594"/>
      <c r="R14" s="595">
        <v>380</v>
      </c>
      <c r="S14" s="354"/>
      <c r="T14" s="354"/>
      <c r="U14" s="354"/>
      <c r="V14" s="354"/>
      <c r="W14" s="354"/>
      <c r="X14" s="354"/>
      <c r="Y14" s="608"/>
      <c r="Z14" s="628">
        <v>0</v>
      </c>
      <c r="AA14" s="628"/>
      <c r="AB14" s="628"/>
      <c r="AC14" s="628"/>
      <c r="AD14" s="629">
        <v>380</v>
      </c>
      <c r="AE14" s="629"/>
      <c r="AF14" s="629"/>
      <c r="AG14" s="629"/>
      <c r="AH14" s="629"/>
      <c r="AI14" s="629"/>
      <c r="AJ14" s="629"/>
      <c r="AK14" s="629"/>
      <c r="AL14" s="598">
        <v>0</v>
      </c>
      <c r="AM14" s="342"/>
      <c r="AN14" s="342"/>
      <c r="AO14" s="630"/>
      <c r="AP14" s="593" t="s">
        <v>215</v>
      </c>
      <c r="AQ14" s="401"/>
      <c r="AR14" s="401"/>
      <c r="AS14" s="401"/>
      <c r="AT14" s="401"/>
      <c r="AU14" s="401"/>
      <c r="AV14" s="401"/>
      <c r="AW14" s="401"/>
      <c r="AX14" s="401"/>
      <c r="AY14" s="401"/>
      <c r="AZ14" s="401"/>
      <c r="BA14" s="401"/>
      <c r="BB14" s="401"/>
      <c r="BC14" s="401"/>
      <c r="BD14" s="401"/>
      <c r="BE14" s="401"/>
      <c r="BF14" s="594"/>
      <c r="BG14" s="595">
        <v>289346</v>
      </c>
      <c r="BH14" s="354"/>
      <c r="BI14" s="354"/>
      <c r="BJ14" s="354"/>
      <c r="BK14" s="354"/>
      <c r="BL14" s="354"/>
      <c r="BM14" s="354"/>
      <c r="BN14" s="608"/>
      <c r="BO14" s="628">
        <v>3.4</v>
      </c>
      <c r="BP14" s="628"/>
      <c r="BQ14" s="628"/>
      <c r="BR14" s="628"/>
      <c r="BS14" s="629" t="s">
        <v>199</v>
      </c>
      <c r="BT14" s="629"/>
      <c r="BU14" s="629"/>
      <c r="BV14" s="629"/>
      <c r="BW14" s="629"/>
      <c r="BX14" s="629"/>
      <c r="BY14" s="629"/>
      <c r="BZ14" s="629"/>
      <c r="CA14" s="629"/>
      <c r="CB14" s="649"/>
      <c r="CD14" s="593" t="s">
        <v>68</v>
      </c>
      <c r="CE14" s="401"/>
      <c r="CF14" s="401"/>
      <c r="CG14" s="401"/>
      <c r="CH14" s="401"/>
      <c r="CI14" s="401"/>
      <c r="CJ14" s="401"/>
      <c r="CK14" s="401"/>
      <c r="CL14" s="401"/>
      <c r="CM14" s="401"/>
      <c r="CN14" s="401"/>
      <c r="CO14" s="401"/>
      <c r="CP14" s="401"/>
      <c r="CQ14" s="594"/>
      <c r="CR14" s="595">
        <v>1933664</v>
      </c>
      <c r="CS14" s="354"/>
      <c r="CT14" s="354"/>
      <c r="CU14" s="354"/>
      <c r="CV14" s="354"/>
      <c r="CW14" s="354"/>
      <c r="CX14" s="354"/>
      <c r="CY14" s="608"/>
      <c r="CZ14" s="628">
        <v>3.7</v>
      </c>
      <c r="DA14" s="628"/>
      <c r="DB14" s="628"/>
      <c r="DC14" s="628"/>
      <c r="DD14" s="601">
        <v>221608</v>
      </c>
      <c r="DE14" s="354"/>
      <c r="DF14" s="354"/>
      <c r="DG14" s="354"/>
      <c r="DH14" s="354"/>
      <c r="DI14" s="354"/>
      <c r="DJ14" s="354"/>
      <c r="DK14" s="354"/>
      <c r="DL14" s="354"/>
      <c r="DM14" s="354"/>
      <c r="DN14" s="354"/>
      <c r="DO14" s="354"/>
      <c r="DP14" s="608"/>
      <c r="DQ14" s="601">
        <v>1675401</v>
      </c>
      <c r="DR14" s="354"/>
      <c r="DS14" s="354"/>
      <c r="DT14" s="354"/>
      <c r="DU14" s="354"/>
      <c r="DV14" s="354"/>
      <c r="DW14" s="354"/>
      <c r="DX14" s="354"/>
      <c r="DY14" s="354"/>
      <c r="DZ14" s="354"/>
      <c r="EA14" s="354"/>
      <c r="EB14" s="354"/>
      <c r="EC14" s="626"/>
    </row>
    <row r="15" spans="2:143" ht="11.25" customHeight="1" x14ac:dyDescent="0.15">
      <c r="B15" s="593" t="s">
        <v>318</v>
      </c>
      <c r="C15" s="401"/>
      <c r="D15" s="401"/>
      <c r="E15" s="401"/>
      <c r="F15" s="401"/>
      <c r="G15" s="401"/>
      <c r="H15" s="401"/>
      <c r="I15" s="401"/>
      <c r="J15" s="401"/>
      <c r="K15" s="401"/>
      <c r="L15" s="401"/>
      <c r="M15" s="401"/>
      <c r="N15" s="401"/>
      <c r="O15" s="401"/>
      <c r="P15" s="401"/>
      <c r="Q15" s="594"/>
      <c r="R15" s="595" t="s">
        <v>199</v>
      </c>
      <c r="S15" s="354"/>
      <c r="T15" s="354"/>
      <c r="U15" s="354"/>
      <c r="V15" s="354"/>
      <c r="W15" s="354"/>
      <c r="X15" s="354"/>
      <c r="Y15" s="608"/>
      <c r="Z15" s="628" t="s">
        <v>199</v>
      </c>
      <c r="AA15" s="628"/>
      <c r="AB15" s="628"/>
      <c r="AC15" s="628"/>
      <c r="AD15" s="629" t="s">
        <v>199</v>
      </c>
      <c r="AE15" s="629"/>
      <c r="AF15" s="629"/>
      <c r="AG15" s="629"/>
      <c r="AH15" s="629"/>
      <c r="AI15" s="629"/>
      <c r="AJ15" s="629"/>
      <c r="AK15" s="629"/>
      <c r="AL15" s="598" t="s">
        <v>199</v>
      </c>
      <c r="AM15" s="342"/>
      <c r="AN15" s="342"/>
      <c r="AO15" s="630"/>
      <c r="AP15" s="593" t="s">
        <v>349</v>
      </c>
      <c r="AQ15" s="401"/>
      <c r="AR15" s="401"/>
      <c r="AS15" s="401"/>
      <c r="AT15" s="401"/>
      <c r="AU15" s="401"/>
      <c r="AV15" s="401"/>
      <c r="AW15" s="401"/>
      <c r="AX15" s="401"/>
      <c r="AY15" s="401"/>
      <c r="AZ15" s="401"/>
      <c r="BA15" s="401"/>
      <c r="BB15" s="401"/>
      <c r="BC15" s="401"/>
      <c r="BD15" s="401"/>
      <c r="BE15" s="401"/>
      <c r="BF15" s="594"/>
      <c r="BG15" s="595">
        <v>585282</v>
      </c>
      <c r="BH15" s="354"/>
      <c r="BI15" s="354"/>
      <c r="BJ15" s="354"/>
      <c r="BK15" s="354"/>
      <c r="BL15" s="354"/>
      <c r="BM15" s="354"/>
      <c r="BN15" s="608"/>
      <c r="BO15" s="628">
        <v>7</v>
      </c>
      <c r="BP15" s="628"/>
      <c r="BQ15" s="628"/>
      <c r="BR15" s="628"/>
      <c r="BS15" s="629" t="s">
        <v>199</v>
      </c>
      <c r="BT15" s="629"/>
      <c r="BU15" s="629"/>
      <c r="BV15" s="629"/>
      <c r="BW15" s="629"/>
      <c r="BX15" s="629"/>
      <c r="BY15" s="629"/>
      <c r="BZ15" s="629"/>
      <c r="CA15" s="629"/>
      <c r="CB15" s="649"/>
      <c r="CD15" s="593" t="s">
        <v>351</v>
      </c>
      <c r="CE15" s="401"/>
      <c r="CF15" s="401"/>
      <c r="CG15" s="401"/>
      <c r="CH15" s="401"/>
      <c r="CI15" s="401"/>
      <c r="CJ15" s="401"/>
      <c r="CK15" s="401"/>
      <c r="CL15" s="401"/>
      <c r="CM15" s="401"/>
      <c r="CN15" s="401"/>
      <c r="CO15" s="401"/>
      <c r="CP15" s="401"/>
      <c r="CQ15" s="594"/>
      <c r="CR15" s="595">
        <v>6186104</v>
      </c>
      <c r="CS15" s="354"/>
      <c r="CT15" s="354"/>
      <c r="CU15" s="354"/>
      <c r="CV15" s="354"/>
      <c r="CW15" s="354"/>
      <c r="CX15" s="354"/>
      <c r="CY15" s="608"/>
      <c r="CZ15" s="628">
        <v>11.7</v>
      </c>
      <c r="DA15" s="628"/>
      <c r="DB15" s="628"/>
      <c r="DC15" s="628"/>
      <c r="DD15" s="601">
        <v>2447536</v>
      </c>
      <c r="DE15" s="354"/>
      <c r="DF15" s="354"/>
      <c r="DG15" s="354"/>
      <c r="DH15" s="354"/>
      <c r="DI15" s="354"/>
      <c r="DJ15" s="354"/>
      <c r="DK15" s="354"/>
      <c r="DL15" s="354"/>
      <c r="DM15" s="354"/>
      <c r="DN15" s="354"/>
      <c r="DO15" s="354"/>
      <c r="DP15" s="608"/>
      <c r="DQ15" s="601">
        <v>3202529</v>
      </c>
      <c r="DR15" s="354"/>
      <c r="DS15" s="354"/>
      <c r="DT15" s="354"/>
      <c r="DU15" s="354"/>
      <c r="DV15" s="354"/>
      <c r="DW15" s="354"/>
      <c r="DX15" s="354"/>
      <c r="DY15" s="354"/>
      <c r="DZ15" s="354"/>
      <c r="EA15" s="354"/>
      <c r="EB15" s="354"/>
      <c r="EC15" s="626"/>
    </row>
    <row r="16" spans="2:143" ht="11.25" customHeight="1" x14ac:dyDescent="0.15">
      <c r="B16" s="593" t="s">
        <v>352</v>
      </c>
      <c r="C16" s="401"/>
      <c r="D16" s="401"/>
      <c r="E16" s="401"/>
      <c r="F16" s="401"/>
      <c r="G16" s="401"/>
      <c r="H16" s="401"/>
      <c r="I16" s="401"/>
      <c r="J16" s="401"/>
      <c r="K16" s="401"/>
      <c r="L16" s="401"/>
      <c r="M16" s="401"/>
      <c r="N16" s="401"/>
      <c r="O16" s="401"/>
      <c r="P16" s="401"/>
      <c r="Q16" s="594"/>
      <c r="R16" s="595">
        <v>32956</v>
      </c>
      <c r="S16" s="354"/>
      <c r="T16" s="354"/>
      <c r="U16" s="354"/>
      <c r="V16" s="354"/>
      <c r="W16" s="354"/>
      <c r="X16" s="354"/>
      <c r="Y16" s="608"/>
      <c r="Z16" s="628">
        <v>0.1</v>
      </c>
      <c r="AA16" s="628"/>
      <c r="AB16" s="628"/>
      <c r="AC16" s="628"/>
      <c r="AD16" s="629">
        <v>32956</v>
      </c>
      <c r="AE16" s="629"/>
      <c r="AF16" s="629"/>
      <c r="AG16" s="629"/>
      <c r="AH16" s="629"/>
      <c r="AI16" s="629"/>
      <c r="AJ16" s="629"/>
      <c r="AK16" s="629"/>
      <c r="AL16" s="598">
        <v>0.1</v>
      </c>
      <c r="AM16" s="342"/>
      <c r="AN16" s="342"/>
      <c r="AO16" s="630"/>
      <c r="AP16" s="593" t="s">
        <v>353</v>
      </c>
      <c r="AQ16" s="401"/>
      <c r="AR16" s="401"/>
      <c r="AS16" s="401"/>
      <c r="AT16" s="401"/>
      <c r="AU16" s="401"/>
      <c r="AV16" s="401"/>
      <c r="AW16" s="401"/>
      <c r="AX16" s="401"/>
      <c r="AY16" s="401"/>
      <c r="AZ16" s="401"/>
      <c r="BA16" s="401"/>
      <c r="BB16" s="401"/>
      <c r="BC16" s="401"/>
      <c r="BD16" s="401"/>
      <c r="BE16" s="401"/>
      <c r="BF16" s="594"/>
      <c r="BG16" s="595">
        <v>25373</v>
      </c>
      <c r="BH16" s="354"/>
      <c r="BI16" s="354"/>
      <c r="BJ16" s="354"/>
      <c r="BK16" s="354"/>
      <c r="BL16" s="354"/>
      <c r="BM16" s="354"/>
      <c r="BN16" s="608"/>
      <c r="BO16" s="628">
        <v>0.3</v>
      </c>
      <c r="BP16" s="628"/>
      <c r="BQ16" s="628"/>
      <c r="BR16" s="628"/>
      <c r="BS16" s="629" t="s">
        <v>199</v>
      </c>
      <c r="BT16" s="629"/>
      <c r="BU16" s="629"/>
      <c r="BV16" s="629"/>
      <c r="BW16" s="629"/>
      <c r="BX16" s="629"/>
      <c r="BY16" s="629"/>
      <c r="BZ16" s="629"/>
      <c r="CA16" s="629"/>
      <c r="CB16" s="649"/>
      <c r="CD16" s="593" t="s">
        <v>354</v>
      </c>
      <c r="CE16" s="401"/>
      <c r="CF16" s="401"/>
      <c r="CG16" s="401"/>
      <c r="CH16" s="401"/>
      <c r="CI16" s="401"/>
      <c r="CJ16" s="401"/>
      <c r="CK16" s="401"/>
      <c r="CL16" s="401"/>
      <c r="CM16" s="401"/>
      <c r="CN16" s="401"/>
      <c r="CO16" s="401"/>
      <c r="CP16" s="401"/>
      <c r="CQ16" s="594"/>
      <c r="CR16" s="595">
        <v>426834</v>
      </c>
      <c r="CS16" s="354"/>
      <c r="CT16" s="354"/>
      <c r="CU16" s="354"/>
      <c r="CV16" s="354"/>
      <c r="CW16" s="354"/>
      <c r="CX16" s="354"/>
      <c r="CY16" s="608"/>
      <c r="CZ16" s="628">
        <v>0.8</v>
      </c>
      <c r="DA16" s="628"/>
      <c r="DB16" s="628"/>
      <c r="DC16" s="628"/>
      <c r="DD16" s="601" t="s">
        <v>199</v>
      </c>
      <c r="DE16" s="354"/>
      <c r="DF16" s="354"/>
      <c r="DG16" s="354"/>
      <c r="DH16" s="354"/>
      <c r="DI16" s="354"/>
      <c r="DJ16" s="354"/>
      <c r="DK16" s="354"/>
      <c r="DL16" s="354"/>
      <c r="DM16" s="354"/>
      <c r="DN16" s="354"/>
      <c r="DO16" s="354"/>
      <c r="DP16" s="608"/>
      <c r="DQ16" s="601">
        <v>170949</v>
      </c>
      <c r="DR16" s="354"/>
      <c r="DS16" s="354"/>
      <c r="DT16" s="354"/>
      <c r="DU16" s="354"/>
      <c r="DV16" s="354"/>
      <c r="DW16" s="354"/>
      <c r="DX16" s="354"/>
      <c r="DY16" s="354"/>
      <c r="DZ16" s="354"/>
      <c r="EA16" s="354"/>
      <c r="EB16" s="354"/>
      <c r="EC16" s="626"/>
    </row>
    <row r="17" spans="2:133" ht="11.25" customHeight="1" x14ac:dyDescent="0.15">
      <c r="B17" s="593" t="s">
        <v>144</v>
      </c>
      <c r="C17" s="401"/>
      <c r="D17" s="401"/>
      <c r="E17" s="401"/>
      <c r="F17" s="401"/>
      <c r="G17" s="401"/>
      <c r="H17" s="401"/>
      <c r="I17" s="401"/>
      <c r="J17" s="401"/>
      <c r="K17" s="401"/>
      <c r="L17" s="401"/>
      <c r="M17" s="401"/>
      <c r="N17" s="401"/>
      <c r="O17" s="401"/>
      <c r="P17" s="401"/>
      <c r="Q17" s="594"/>
      <c r="R17" s="595">
        <v>111983</v>
      </c>
      <c r="S17" s="354"/>
      <c r="T17" s="354"/>
      <c r="U17" s="354"/>
      <c r="V17" s="354"/>
      <c r="W17" s="354"/>
      <c r="X17" s="354"/>
      <c r="Y17" s="608"/>
      <c r="Z17" s="628">
        <v>0.2</v>
      </c>
      <c r="AA17" s="628"/>
      <c r="AB17" s="628"/>
      <c r="AC17" s="628"/>
      <c r="AD17" s="629">
        <v>111983</v>
      </c>
      <c r="AE17" s="629"/>
      <c r="AF17" s="629"/>
      <c r="AG17" s="629"/>
      <c r="AH17" s="629"/>
      <c r="AI17" s="629"/>
      <c r="AJ17" s="629"/>
      <c r="AK17" s="629"/>
      <c r="AL17" s="598">
        <v>0.4</v>
      </c>
      <c r="AM17" s="342"/>
      <c r="AN17" s="342"/>
      <c r="AO17" s="630"/>
      <c r="AP17" s="593" t="s">
        <v>355</v>
      </c>
      <c r="AQ17" s="401"/>
      <c r="AR17" s="401"/>
      <c r="AS17" s="401"/>
      <c r="AT17" s="401"/>
      <c r="AU17" s="401"/>
      <c r="AV17" s="401"/>
      <c r="AW17" s="401"/>
      <c r="AX17" s="401"/>
      <c r="AY17" s="401"/>
      <c r="AZ17" s="401"/>
      <c r="BA17" s="401"/>
      <c r="BB17" s="401"/>
      <c r="BC17" s="401"/>
      <c r="BD17" s="401"/>
      <c r="BE17" s="401"/>
      <c r="BF17" s="594"/>
      <c r="BG17" s="595" t="s">
        <v>199</v>
      </c>
      <c r="BH17" s="354"/>
      <c r="BI17" s="354"/>
      <c r="BJ17" s="354"/>
      <c r="BK17" s="354"/>
      <c r="BL17" s="354"/>
      <c r="BM17" s="354"/>
      <c r="BN17" s="608"/>
      <c r="BO17" s="628" t="s">
        <v>199</v>
      </c>
      <c r="BP17" s="628"/>
      <c r="BQ17" s="628"/>
      <c r="BR17" s="628"/>
      <c r="BS17" s="629" t="s">
        <v>199</v>
      </c>
      <c r="BT17" s="629"/>
      <c r="BU17" s="629"/>
      <c r="BV17" s="629"/>
      <c r="BW17" s="629"/>
      <c r="BX17" s="629"/>
      <c r="BY17" s="629"/>
      <c r="BZ17" s="629"/>
      <c r="CA17" s="629"/>
      <c r="CB17" s="649"/>
      <c r="CD17" s="593" t="s">
        <v>358</v>
      </c>
      <c r="CE17" s="401"/>
      <c r="CF17" s="401"/>
      <c r="CG17" s="401"/>
      <c r="CH17" s="401"/>
      <c r="CI17" s="401"/>
      <c r="CJ17" s="401"/>
      <c r="CK17" s="401"/>
      <c r="CL17" s="401"/>
      <c r="CM17" s="401"/>
      <c r="CN17" s="401"/>
      <c r="CO17" s="401"/>
      <c r="CP17" s="401"/>
      <c r="CQ17" s="594"/>
      <c r="CR17" s="595">
        <v>6668084</v>
      </c>
      <c r="CS17" s="354"/>
      <c r="CT17" s="354"/>
      <c r="CU17" s="354"/>
      <c r="CV17" s="354"/>
      <c r="CW17" s="354"/>
      <c r="CX17" s="354"/>
      <c r="CY17" s="608"/>
      <c r="CZ17" s="628">
        <v>12.6</v>
      </c>
      <c r="DA17" s="628"/>
      <c r="DB17" s="628"/>
      <c r="DC17" s="628"/>
      <c r="DD17" s="601" t="s">
        <v>199</v>
      </c>
      <c r="DE17" s="354"/>
      <c r="DF17" s="354"/>
      <c r="DG17" s="354"/>
      <c r="DH17" s="354"/>
      <c r="DI17" s="354"/>
      <c r="DJ17" s="354"/>
      <c r="DK17" s="354"/>
      <c r="DL17" s="354"/>
      <c r="DM17" s="354"/>
      <c r="DN17" s="354"/>
      <c r="DO17" s="354"/>
      <c r="DP17" s="608"/>
      <c r="DQ17" s="601">
        <v>6562788</v>
      </c>
      <c r="DR17" s="354"/>
      <c r="DS17" s="354"/>
      <c r="DT17" s="354"/>
      <c r="DU17" s="354"/>
      <c r="DV17" s="354"/>
      <c r="DW17" s="354"/>
      <c r="DX17" s="354"/>
      <c r="DY17" s="354"/>
      <c r="DZ17" s="354"/>
      <c r="EA17" s="354"/>
      <c r="EB17" s="354"/>
      <c r="EC17" s="626"/>
    </row>
    <row r="18" spans="2:133" ht="11.25" customHeight="1" x14ac:dyDescent="0.15">
      <c r="B18" s="593" t="s">
        <v>359</v>
      </c>
      <c r="C18" s="401"/>
      <c r="D18" s="401"/>
      <c r="E18" s="401"/>
      <c r="F18" s="401"/>
      <c r="G18" s="401"/>
      <c r="H18" s="401"/>
      <c r="I18" s="401"/>
      <c r="J18" s="401"/>
      <c r="K18" s="401"/>
      <c r="L18" s="401"/>
      <c r="M18" s="401"/>
      <c r="N18" s="401"/>
      <c r="O18" s="401"/>
      <c r="P18" s="401"/>
      <c r="Q18" s="594"/>
      <c r="R18" s="595">
        <v>57854</v>
      </c>
      <c r="S18" s="354"/>
      <c r="T18" s="354"/>
      <c r="U18" s="354"/>
      <c r="V18" s="354"/>
      <c r="W18" s="354"/>
      <c r="X18" s="354"/>
      <c r="Y18" s="608"/>
      <c r="Z18" s="628">
        <v>0.1</v>
      </c>
      <c r="AA18" s="628"/>
      <c r="AB18" s="628"/>
      <c r="AC18" s="628"/>
      <c r="AD18" s="629">
        <v>57854</v>
      </c>
      <c r="AE18" s="629"/>
      <c r="AF18" s="629"/>
      <c r="AG18" s="629"/>
      <c r="AH18" s="629"/>
      <c r="AI18" s="629"/>
      <c r="AJ18" s="629"/>
      <c r="AK18" s="629"/>
      <c r="AL18" s="598">
        <v>0.2</v>
      </c>
      <c r="AM18" s="342"/>
      <c r="AN18" s="342"/>
      <c r="AO18" s="630"/>
      <c r="AP18" s="593" t="s">
        <v>100</v>
      </c>
      <c r="AQ18" s="401"/>
      <c r="AR18" s="401"/>
      <c r="AS18" s="401"/>
      <c r="AT18" s="401"/>
      <c r="AU18" s="401"/>
      <c r="AV18" s="401"/>
      <c r="AW18" s="401"/>
      <c r="AX18" s="401"/>
      <c r="AY18" s="401"/>
      <c r="AZ18" s="401"/>
      <c r="BA18" s="401"/>
      <c r="BB18" s="401"/>
      <c r="BC18" s="401"/>
      <c r="BD18" s="401"/>
      <c r="BE18" s="401"/>
      <c r="BF18" s="594"/>
      <c r="BG18" s="595" t="s">
        <v>199</v>
      </c>
      <c r="BH18" s="354"/>
      <c r="BI18" s="354"/>
      <c r="BJ18" s="354"/>
      <c r="BK18" s="354"/>
      <c r="BL18" s="354"/>
      <c r="BM18" s="354"/>
      <c r="BN18" s="608"/>
      <c r="BO18" s="628" t="s">
        <v>199</v>
      </c>
      <c r="BP18" s="628"/>
      <c r="BQ18" s="628"/>
      <c r="BR18" s="628"/>
      <c r="BS18" s="629" t="s">
        <v>199</v>
      </c>
      <c r="BT18" s="629"/>
      <c r="BU18" s="629"/>
      <c r="BV18" s="629"/>
      <c r="BW18" s="629"/>
      <c r="BX18" s="629"/>
      <c r="BY18" s="629"/>
      <c r="BZ18" s="629"/>
      <c r="CA18" s="629"/>
      <c r="CB18" s="649"/>
      <c r="CD18" s="593" t="s">
        <v>360</v>
      </c>
      <c r="CE18" s="401"/>
      <c r="CF18" s="401"/>
      <c r="CG18" s="401"/>
      <c r="CH18" s="401"/>
      <c r="CI18" s="401"/>
      <c r="CJ18" s="401"/>
      <c r="CK18" s="401"/>
      <c r="CL18" s="401"/>
      <c r="CM18" s="401"/>
      <c r="CN18" s="401"/>
      <c r="CO18" s="401"/>
      <c r="CP18" s="401"/>
      <c r="CQ18" s="594"/>
      <c r="CR18" s="595">
        <v>954</v>
      </c>
      <c r="CS18" s="354"/>
      <c r="CT18" s="354"/>
      <c r="CU18" s="354"/>
      <c r="CV18" s="354"/>
      <c r="CW18" s="354"/>
      <c r="CX18" s="354"/>
      <c r="CY18" s="608"/>
      <c r="CZ18" s="628">
        <v>0</v>
      </c>
      <c r="DA18" s="628"/>
      <c r="DB18" s="628"/>
      <c r="DC18" s="628"/>
      <c r="DD18" s="601" t="s">
        <v>199</v>
      </c>
      <c r="DE18" s="354"/>
      <c r="DF18" s="354"/>
      <c r="DG18" s="354"/>
      <c r="DH18" s="354"/>
      <c r="DI18" s="354"/>
      <c r="DJ18" s="354"/>
      <c r="DK18" s="354"/>
      <c r="DL18" s="354"/>
      <c r="DM18" s="354"/>
      <c r="DN18" s="354"/>
      <c r="DO18" s="354"/>
      <c r="DP18" s="608"/>
      <c r="DQ18" s="601">
        <v>954</v>
      </c>
      <c r="DR18" s="354"/>
      <c r="DS18" s="354"/>
      <c r="DT18" s="354"/>
      <c r="DU18" s="354"/>
      <c r="DV18" s="354"/>
      <c r="DW18" s="354"/>
      <c r="DX18" s="354"/>
      <c r="DY18" s="354"/>
      <c r="DZ18" s="354"/>
      <c r="EA18" s="354"/>
      <c r="EB18" s="354"/>
      <c r="EC18" s="626"/>
    </row>
    <row r="19" spans="2:133" ht="11.25" customHeight="1" x14ac:dyDescent="0.15">
      <c r="B19" s="593" t="s">
        <v>361</v>
      </c>
      <c r="C19" s="401"/>
      <c r="D19" s="401"/>
      <c r="E19" s="401"/>
      <c r="F19" s="401"/>
      <c r="G19" s="401"/>
      <c r="H19" s="401"/>
      <c r="I19" s="401"/>
      <c r="J19" s="401"/>
      <c r="K19" s="401"/>
      <c r="L19" s="401"/>
      <c r="M19" s="401"/>
      <c r="N19" s="401"/>
      <c r="O19" s="401"/>
      <c r="P19" s="401"/>
      <c r="Q19" s="594"/>
      <c r="R19" s="595">
        <v>56373</v>
      </c>
      <c r="S19" s="354"/>
      <c r="T19" s="354"/>
      <c r="U19" s="354"/>
      <c r="V19" s="354"/>
      <c r="W19" s="354"/>
      <c r="X19" s="354"/>
      <c r="Y19" s="608"/>
      <c r="Z19" s="628">
        <v>0.1</v>
      </c>
      <c r="AA19" s="628"/>
      <c r="AB19" s="628"/>
      <c r="AC19" s="628"/>
      <c r="AD19" s="629">
        <v>56373</v>
      </c>
      <c r="AE19" s="629"/>
      <c r="AF19" s="629"/>
      <c r="AG19" s="629"/>
      <c r="AH19" s="629"/>
      <c r="AI19" s="629"/>
      <c r="AJ19" s="629"/>
      <c r="AK19" s="629"/>
      <c r="AL19" s="598">
        <v>0.2</v>
      </c>
      <c r="AM19" s="342"/>
      <c r="AN19" s="342"/>
      <c r="AO19" s="630"/>
      <c r="AP19" s="593" t="s">
        <v>253</v>
      </c>
      <c r="AQ19" s="401"/>
      <c r="AR19" s="401"/>
      <c r="AS19" s="401"/>
      <c r="AT19" s="401"/>
      <c r="AU19" s="401"/>
      <c r="AV19" s="401"/>
      <c r="AW19" s="401"/>
      <c r="AX19" s="401"/>
      <c r="AY19" s="401"/>
      <c r="AZ19" s="401"/>
      <c r="BA19" s="401"/>
      <c r="BB19" s="401"/>
      <c r="BC19" s="401"/>
      <c r="BD19" s="401"/>
      <c r="BE19" s="401"/>
      <c r="BF19" s="594"/>
      <c r="BG19" s="595">
        <v>115389</v>
      </c>
      <c r="BH19" s="354"/>
      <c r="BI19" s="354"/>
      <c r="BJ19" s="354"/>
      <c r="BK19" s="354"/>
      <c r="BL19" s="354"/>
      <c r="BM19" s="354"/>
      <c r="BN19" s="608"/>
      <c r="BO19" s="628">
        <v>1.4</v>
      </c>
      <c r="BP19" s="628"/>
      <c r="BQ19" s="628"/>
      <c r="BR19" s="628"/>
      <c r="BS19" s="629" t="s">
        <v>199</v>
      </c>
      <c r="BT19" s="629"/>
      <c r="BU19" s="629"/>
      <c r="BV19" s="629"/>
      <c r="BW19" s="629"/>
      <c r="BX19" s="629"/>
      <c r="BY19" s="629"/>
      <c r="BZ19" s="629"/>
      <c r="CA19" s="629"/>
      <c r="CB19" s="649"/>
      <c r="CD19" s="593" t="s">
        <v>362</v>
      </c>
      <c r="CE19" s="401"/>
      <c r="CF19" s="401"/>
      <c r="CG19" s="401"/>
      <c r="CH19" s="401"/>
      <c r="CI19" s="401"/>
      <c r="CJ19" s="401"/>
      <c r="CK19" s="401"/>
      <c r="CL19" s="401"/>
      <c r="CM19" s="401"/>
      <c r="CN19" s="401"/>
      <c r="CO19" s="401"/>
      <c r="CP19" s="401"/>
      <c r="CQ19" s="594"/>
      <c r="CR19" s="595" t="s">
        <v>199</v>
      </c>
      <c r="CS19" s="354"/>
      <c r="CT19" s="354"/>
      <c r="CU19" s="354"/>
      <c r="CV19" s="354"/>
      <c r="CW19" s="354"/>
      <c r="CX19" s="354"/>
      <c r="CY19" s="608"/>
      <c r="CZ19" s="628" t="s">
        <v>199</v>
      </c>
      <c r="DA19" s="628"/>
      <c r="DB19" s="628"/>
      <c r="DC19" s="628"/>
      <c r="DD19" s="601" t="s">
        <v>199</v>
      </c>
      <c r="DE19" s="354"/>
      <c r="DF19" s="354"/>
      <c r="DG19" s="354"/>
      <c r="DH19" s="354"/>
      <c r="DI19" s="354"/>
      <c r="DJ19" s="354"/>
      <c r="DK19" s="354"/>
      <c r="DL19" s="354"/>
      <c r="DM19" s="354"/>
      <c r="DN19" s="354"/>
      <c r="DO19" s="354"/>
      <c r="DP19" s="608"/>
      <c r="DQ19" s="601" t="s">
        <v>199</v>
      </c>
      <c r="DR19" s="354"/>
      <c r="DS19" s="354"/>
      <c r="DT19" s="354"/>
      <c r="DU19" s="354"/>
      <c r="DV19" s="354"/>
      <c r="DW19" s="354"/>
      <c r="DX19" s="354"/>
      <c r="DY19" s="354"/>
      <c r="DZ19" s="354"/>
      <c r="EA19" s="354"/>
      <c r="EB19" s="354"/>
      <c r="EC19" s="626"/>
    </row>
    <row r="20" spans="2:133" ht="11.25" customHeight="1" x14ac:dyDescent="0.15">
      <c r="B20" s="642" t="s">
        <v>363</v>
      </c>
      <c r="C20" s="643"/>
      <c r="D20" s="643"/>
      <c r="E20" s="643"/>
      <c r="F20" s="643"/>
      <c r="G20" s="643"/>
      <c r="H20" s="643"/>
      <c r="I20" s="643"/>
      <c r="J20" s="643"/>
      <c r="K20" s="643"/>
      <c r="L20" s="643"/>
      <c r="M20" s="643"/>
      <c r="N20" s="643"/>
      <c r="O20" s="643"/>
      <c r="P20" s="643"/>
      <c r="Q20" s="644"/>
      <c r="R20" s="595">
        <v>1481</v>
      </c>
      <c r="S20" s="354"/>
      <c r="T20" s="354"/>
      <c r="U20" s="354"/>
      <c r="V20" s="354"/>
      <c r="W20" s="354"/>
      <c r="X20" s="354"/>
      <c r="Y20" s="608"/>
      <c r="Z20" s="628">
        <v>0</v>
      </c>
      <c r="AA20" s="628"/>
      <c r="AB20" s="628"/>
      <c r="AC20" s="628"/>
      <c r="AD20" s="629">
        <v>1481</v>
      </c>
      <c r="AE20" s="629"/>
      <c r="AF20" s="629"/>
      <c r="AG20" s="629"/>
      <c r="AH20" s="629"/>
      <c r="AI20" s="629"/>
      <c r="AJ20" s="629"/>
      <c r="AK20" s="629"/>
      <c r="AL20" s="598">
        <v>0</v>
      </c>
      <c r="AM20" s="342"/>
      <c r="AN20" s="342"/>
      <c r="AO20" s="630"/>
      <c r="AP20" s="593" t="s">
        <v>364</v>
      </c>
      <c r="AQ20" s="401"/>
      <c r="AR20" s="401"/>
      <c r="AS20" s="401"/>
      <c r="AT20" s="401"/>
      <c r="AU20" s="401"/>
      <c r="AV20" s="401"/>
      <c r="AW20" s="401"/>
      <c r="AX20" s="401"/>
      <c r="AY20" s="401"/>
      <c r="AZ20" s="401"/>
      <c r="BA20" s="401"/>
      <c r="BB20" s="401"/>
      <c r="BC20" s="401"/>
      <c r="BD20" s="401"/>
      <c r="BE20" s="401"/>
      <c r="BF20" s="594"/>
      <c r="BG20" s="595">
        <v>115389</v>
      </c>
      <c r="BH20" s="354"/>
      <c r="BI20" s="354"/>
      <c r="BJ20" s="354"/>
      <c r="BK20" s="354"/>
      <c r="BL20" s="354"/>
      <c r="BM20" s="354"/>
      <c r="BN20" s="608"/>
      <c r="BO20" s="628">
        <v>1.4</v>
      </c>
      <c r="BP20" s="628"/>
      <c r="BQ20" s="628"/>
      <c r="BR20" s="628"/>
      <c r="BS20" s="629" t="s">
        <v>199</v>
      </c>
      <c r="BT20" s="629"/>
      <c r="BU20" s="629"/>
      <c r="BV20" s="629"/>
      <c r="BW20" s="629"/>
      <c r="BX20" s="629"/>
      <c r="BY20" s="629"/>
      <c r="BZ20" s="629"/>
      <c r="CA20" s="629"/>
      <c r="CB20" s="649"/>
      <c r="CD20" s="593" t="s">
        <v>191</v>
      </c>
      <c r="CE20" s="401"/>
      <c r="CF20" s="401"/>
      <c r="CG20" s="401"/>
      <c r="CH20" s="401"/>
      <c r="CI20" s="401"/>
      <c r="CJ20" s="401"/>
      <c r="CK20" s="401"/>
      <c r="CL20" s="401"/>
      <c r="CM20" s="401"/>
      <c r="CN20" s="401"/>
      <c r="CO20" s="401"/>
      <c r="CP20" s="401"/>
      <c r="CQ20" s="594"/>
      <c r="CR20" s="595">
        <v>52937413</v>
      </c>
      <c r="CS20" s="354"/>
      <c r="CT20" s="354"/>
      <c r="CU20" s="354"/>
      <c r="CV20" s="354"/>
      <c r="CW20" s="354"/>
      <c r="CX20" s="354"/>
      <c r="CY20" s="608"/>
      <c r="CZ20" s="628">
        <v>100</v>
      </c>
      <c r="DA20" s="628"/>
      <c r="DB20" s="628"/>
      <c r="DC20" s="628"/>
      <c r="DD20" s="601">
        <v>7423633</v>
      </c>
      <c r="DE20" s="354"/>
      <c r="DF20" s="354"/>
      <c r="DG20" s="354"/>
      <c r="DH20" s="354"/>
      <c r="DI20" s="354"/>
      <c r="DJ20" s="354"/>
      <c r="DK20" s="354"/>
      <c r="DL20" s="354"/>
      <c r="DM20" s="354"/>
      <c r="DN20" s="354"/>
      <c r="DO20" s="354"/>
      <c r="DP20" s="608"/>
      <c r="DQ20" s="601">
        <v>33234056</v>
      </c>
      <c r="DR20" s="354"/>
      <c r="DS20" s="354"/>
      <c r="DT20" s="354"/>
      <c r="DU20" s="354"/>
      <c r="DV20" s="354"/>
      <c r="DW20" s="354"/>
      <c r="DX20" s="354"/>
      <c r="DY20" s="354"/>
      <c r="DZ20" s="354"/>
      <c r="EA20" s="354"/>
      <c r="EB20" s="354"/>
      <c r="EC20" s="626"/>
    </row>
    <row r="21" spans="2:133" ht="11.25" customHeight="1" x14ac:dyDescent="0.15">
      <c r="B21" s="593" t="s">
        <v>339</v>
      </c>
      <c r="C21" s="401"/>
      <c r="D21" s="401"/>
      <c r="E21" s="401"/>
      <c r="F21" s="401"/>
      <c r="G21" s="401"/>
      <c r="H21" s="401"/>
      <c r="I21" s="401"/>
      <c r="J21" s="401"/>
      <c r="K21" s="401"/>
      <c r="L21" s="401"/>
      <c r="M21" s="401"/>
      <c r="N21" s="401"/>
      <c r="O21" s="401"/>
      <c r="P21" s="401"/>
      <c r="Q21" s="594"/>
      <c r="R21" s="595">
        <v>18658496</v>
      </c>
      <c r="S21" s="354"/>
      <c r="T21" s="354"/>
      <c r="U21" s="354"/>
      <c r="V21" s="354"/>
      <c r="W21" s="354"/>
      <c r="X21" s="354"/>
      <c r="Y21" s="608"/>
      <c r="Z21" s="628">
        <v>34.299999999999997</v>
      </c>
      <c r="AA21" s="628"/>
      <c r="AB21" s="628"/>
      <c r="AC21" s="628"/>
      <c r="AD21" s="629">
        <v>16784113</v>
      </c>
      <c r="AE21" s="629"/>
      <c r="AF21" s="629"/>
      <c r="AG21" s="629"/>
      <c r="AH21" s="629"/>
      <c r="AI21" s="629"/>
      <c r="AJ21" s="629"/>
      <c r="AK21" s="629"/>
      <c r="AL21" s="598">
        <v>59.8</v>
      </c>
      <c r="AM21" s="342"/>
      <c r="AN21" s="342"/>
      <c r="AO21" s="630"/>
      <c r="AP21" s="593" t="s">
        <v>366</v>
      </c>
      <c r="AQ21" s="652"/>
      <c r="AR21" s="652"/>
      <c r="AS21" s="652"/>
      <c r="AT21" s="652"/>
      <c r="AU21" s="652"/>
      <c r="AV21" s="652"/>
      <c r="AW21" s="652"/>
      <c r="AX21" s="652"/>
      <c r="AY21" s="652"/>
      <c r="AZ21" s="652"/>
      <c r="BA21" s="652"/>
      <c r="BB21" s="652"/>
      <c r="BC21" s="652"/>
      <c r="BD21" s="652"/>
      <c r="BE21" s="652"/>
      <c r="BF21" s="653"/>
      <c r="BG21" s="595">
        <v>5655</v>
      </c>
      <c r="BH21" s="354"/>
      <c r="BI21" s="354"/>
      <c r="BJ21" s="354"/>
      <c r="BK21" s="354"/>
      <c r="BL21" s="354"/>
      <c r="BM21" s="354"/>
      <c r="BN21" s="608"/>
      <c r="BO21" s="628">
        <v>0.1</v>
      </c>
      <c r="BP21" s="628"/>
      <c r="BQ21" s="628"/>
      <c r="BR21" s="628"/>
      <c r="BS21" s="629" t="s">
        <v>199</v>
      </c>
      <c r="BT21" s="629"/>
      <c r="BU21" s="629"/>
      <c r="BV21" s="629"/>
      <c r="BW21" s="629"/>
      <c r="BX21" s="629"/>
      <c r="BY21" s="629"/>
      <c r="BZ21" s="629"/>
      <c r="CA21" s="629"/>
      <c r="CB21" s="649"/>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15">
      <c r="B22" s="593" t="s">
        <v>296</v>
      </c>
      <c r="C22" s="401"/>
      <c r="D22" s="401"/>
      <c r="E22" s="401"/>
      <c r="F22" s="401"/>
      <c r="G22" s="401"/>
      <c r="H22" s="401"/>
      <c r="I22" s="401"/>
      <c r="J22" s="401"/>
      <c r="K22" s="401"/>
      <c r="L22" s="401"/>
      <c r="M22" s="401"/>
      <c r="N22" s="401"/>
      <c r="O22" s="401"/>
      <c r="P22" s="401"/>
      <c r="Q22" s="594"/>
      <c r="R22" s="595">
        <v>16784113</v>
      </c>
      <c r="S22" s="354"/>
      <c r="T22" s="354"/>
      <c r="U22" s="354"/>
      <c r="V22" s="354"/>
      <c r="W22" s="354"/>
      <c r="X22" s="354"/>
      <c r="Y22" s="608"/>
      <c r="Z22" s="628">
        <v>30.9</v>
      </c>
      <c r="AA22" s="628"/>
      <c r="AB22" s="628"/>
      <c r="AC22" s="628"/>
      <c r="AD22" s="629">
        <v>16784113</v>
      </c>
      <c r="AE22" s="629"/>
      <c r="AF22" s="629"/>
      <c r="AG22" s="629"/>
      <c r="AH22" s="629"/>
      <c r="AI22" s="629"/>
      <c r="AJ22" s="629"/>
      <c r="AK22" s="629"/>
      <c r="AL22" s="598">
        <v>59.8</v>
      </c>
      <c r="AM22" s="342"/>
      <c r="AN22" s="342"/>
      <c r="AO22" s="630"/>
      <c r="AP22" s="593" t="s">
        <v>367</v>
      </c>
      <c r="AQ22" s="652"/>
      <c r="AR22" s="652"/>
      <c r="AS22" s="652"/>
      <c r="AT22" s="652"/>
      <c r="AU22" s="652"/>
      <c r="AV22" s="652"/>
      <c r="AW22" s="652"/>
      <c r="AX22" s="652"/>
      <c r="AY22" s="652"/>
      <c r="AZ22" s="652"/>
      <c r="BA22" s="652"/>
      <c r="BB22" s="652"/>
      <c r="BC22" s="652"/>
      <c r="BD22" s="652"/>
      <c r="BE22" s="652"/>
      <c r="BF22" s="653"/>
      <c r="BG22" s="595" t="s">
        <v>199</v>
      </c>
      <c r="BH22" s="354"/>
      <c r="BI22" s="354"/>
      <c r="BJ22" s="354"/>
      <c r="BK22" s="354"/>
      <c r="BL22" s="354"/>
      <c r="BM22" s="354"/>
      <c r="BN22" s="608"/>
      <c r="BO22" s="628" t="s">
        <v>199</v>
      </c>
      <c r="BP22" s="628"/>
      <c r="BQ22" s="628"/>
      <c r="BR22" s="628"/>
      <c r="BS22" s="629" t="s">
        <v>199</v>
      </c>
      <c r="BT22" s="629"/>
      <c r="BU22" s="629"/>
      <c r="BV22" s="629"/>
      <c r="BW22" s="629"/>
      <c r="BX22" s="629"/>
      <c r="BY22" s="629"/>
      <c r="BZ22" s="629"/>
      <c r="CA22" s="629"/>
      <c r="CB22" s="649"/>
      <c r="CD22" s="508" t="s">
        <v>369</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15">
      <c r="B23" s="593" t="s">
        <v>294</v>
      </c>
      <c r="C23" s="401"/>
      <c r="D23" s="401"/>
      <c r="E23" s="401"/>
      <c r="F23" s="401"/>
      <c r="G23" s="401"/>
      <c r="H23" s="401"/>
      <c r="I23" s="401"/>
      <c r="J23" s="401"/>
      <c r="K23" s="401"/>
      <c r="L23" s="401"/>
      <c r="M23" s="401"/>
      <c r="N23" s="401"/>
      <c r="O23" s="401"/>
      <c r="P23" s="401"/>
      <c r="Q23" s="594"/>
      <c r="R23" s="595">
        <v>1874366</v>
      </c>
      <c r="S23" s="354"/>
      <c r="T23" s="354"/>
      <c r="U23" s="354"/>
      <c r="V23" s="354"/>
      <c r="W23" s="354"/>
      <c r="X23" s="354"/>
      <c r="Y23" s="608"/>
      <c r="Z23" s="628">
        <v>3.4</v>
      </c>
      <c r="AA23" s="628"/>
      <c r="AB23" s="628"/>
      <c r="AC23" s="628"/>
      <c r="AD23" s="629" t="s">
        <v>199</v>
      </c>
      <c r="AE23" s="629"/>
      <c r="AF23" s="629"/>
      <c r="AG23" s="629"/>
      <c r="AH23" s="629"/>
      <c r="AI23" s="629"/>
      <c r="AJ23" s="629"/>
      <c r="AK23" s="629"/>
      <c r="AL23" s="598" t="s">
        <v>199</v>
      </c>
      <c r="AM23" s="342"/>
      <c r="AN23" s="342"/>
      <c r="AO23" s="630"/>
      <c r="AP23" s="593" t="s">
        <v>118</v>
      </c>
      <c r="AQ23" s="652"/>
      <c r="AR23" s="652"/>
      <c r="AS23" s="652"/>
      <c r="AT23" s="652"/>
      <c r="AU23" s="652"/>
      <c r="AV23" s="652"/>
      <c r="AW23" s="652"/>
      <c r="AX23" s="652"/>
      <c r="AY23" s="652"/>
      <c r="AZ23" s="652"/>
      <c r="BA23" s="652"/>
      <c r="BB23" s="652"/>
      <c r="BC23" s="652"/>
      <c r="BD23" s="652"/>
      <c r="BE23" s="652"/>
      <c r="BF23" s="653"/>
      <c r="BG23" s="595">
        <v>109734</v>
      </c>
      <c r="BH23" s="354"/>
      <c r="BI23" s="354"/>
      <c r="BJ23" s="354"/>
      <c r="BK23" s="354"/>
      <c r="BL23" s="354"/>
      <c r="BM23" s="354"/>
      <c r="BN23" s="608"/>
      <c r="BO23" s="628">
        <v>1.3</v>
      </c>
      <c r="BP23" s="628"/>
      <c r="BQ23" s="628"/>
      <c r="BR23" s="628"/>
      <c r="BS23" s="629" t="s">
        <v>199</v>
      </c>
      <c r="BT23" s="629"/>
      <c r="BU23" s="629"/>
      <c r="BV23" s="629"/>
      <c r="BW23" s="629"/>
      <c r="BX23" s="629"/>
      <c r="BY23" s="629"/>
      <c r="BZ23" s="629"/>
      <c r="CA23" s="629"/>
      <c r="CB23" s="649"/>
      <c r="CD23" s="508" t="s">
        <v>313</v>
      </c>
      <c r="CE23" s="509"/>
      <c r="CF23" s="509"/>
      <c r="CG23" s="509"/>
      <c r="CH23" s="509"/>
      <c r="CI23" s="509"/>
      <c r="CJ23" s="509"/>
      <c r="CK23" s="509"/>
      <c r="CL23" s="509"/>
      <c r="CM23" s="509"/>
      <c r="CN23" s="509"/>
      <c r="CO23" s="509"/>
      <c r="CP23" s="509"/>
      <c r="CQ23" s="551"/>
      <c r="CR23" s="508" t="s">
        <v>288</v>
      </c>
      <c r="CS23" s="509"/>
      <c r="CT23" s="509"/>
      <c r="CU23" s="509"/>
      <c r="CV23" s="509"/>
      <c r="CW23" s="509"/>
      <c r="CX23" s="509"/>
      <c r="CY23" s="551"/>
      <c r="CZ23" s="508" t="s">
        <v>370</v>
      </c>
      <c r="DA23" s="509"/>
      <c r="DB23" s="509"/>
      <c r="DC23" s="551"/>
      <c r="DD23" s="508" t="s">
        <v>300</v>
      </c>
      <c r="DE23" s="509"/>
      <c r="DF23" s="509"/>
      <c r="DG23" s="509"/>
      <c r="DH23" s="509"/>
      <c r="DI23" s="509"/>
      <c r="DJ23" s="509"/>
      <c r="DK23" s="551"/>
      <c r="DL23" s="654" t="s">
        <v>374</v>
      </c>
      <c r="DM23" s="655"/>
      <c r="DN23" s="655"/>
      <c r="DO23" s="655"/>
      <c r="DP23" s="655"/>
      <c r="DQ23" s="655"/>
      <c r="DR23" s="655"/>
      <c r="DS23" s="655"/>
      <c r="DT23" s="655"/>
      <c r="DU23" s="655"/>
      <c r="DV23" s="656"/>
      <c r="DW23" s="508" t="s">
        <v>18</v>
      </c>
      <c r="DX23" s="509"/>
      <c r="DY23" s="509"/>
      <c r="DZ23" s="509"/>
      <c r="EA23" s="509"/>
      <c r="EB23" s="509"/>
      <c r="EC23" s="551"/>
    </row>
    <row r="24" spans="2:133" ht="11.25" customHeight="1" x14ac:dyDescent="0.15">
      <c r="B24" s="593" t="s">
        <v>375</v>
      </c>
      <c r="C24" s="401"/>
      <c r="D24" s="401"/>
      <c r="E24" s="401"/>
      <c r="F24" s="401"/>
      <c r="G24" s="401"/>
      <c r="H24" s="401"/>
      <c r="I24" s="401"/>
      <c r="J24" s="401"/>
      <c r="K24" s="401"/>
      <c r="L24" s="401"/>
      <c r="M24" s="401"/>
      <c r="N24" s="401"/>
      <c r="O24" s="401"/>
      <c r="P24" s="401"/>
      <c r="Q24" s="594"/>
      <c r="R24" s="595">
        <v>17</v>
      </c>
      <c r="S24" s="354"/>
      <c r="T24" s="354"/>
      <c r="U24" s="354"/>
      <c r="V24" s="354"/>
      <c r="W24" s="354"/>
      <c r="X24" s="354"/>
      <c r="Y24" s="608"/>
      <c r="Z24" s="628">
        <v>0</v>
      </c>
      <c r="AA24" s="628"/>
      <c r="AB24" s="628"/>
      <c r="AC24" s="628"/>
      <c r="AD24" s="629" t="s">
        <v>199</v>
      </c>
      <c r="AE24" s="629"/>
      <c r="AF24" s="629"/>
      <c r="AG24" s="629"/>
      <c r="AH24" s="629"/>
      <c r="AI24" s="629"/>
      <c r="AJ24" s="629"/>
      <c r="AK24" s="629"/>
      <c r="AL24" s="598" t="s">
        <v>199</v>
      </c>
      <c r="AM24" s="342"/>
      <c r="AN24" s="342"/>
      <c r="AO24" s="630"/>
      <c r="AP24" s="593" t="s">
        <v>376</v>
      </c>
      <c r="AQ24" s="652"/>
      <c r="AR24" s="652"/>
      <c r="AS24" s="652"/>
      <c r="AT24" s="652"/>
      <c r="AU24" s="652"/>
      <c r="AV24" s="652"/>
      <c r="AW24" s="652"/>
      <c r="AX24" s="652"/>
      <c r="AY24" s="652"/>
      <c r="AZ24" s="652"/>
      <c r="BA24" s="652"/>
      <c r="BB24" s="652"/>
      <c r="BC24" s="652"/>
      <c r="BD24" s="652"/>
      <c r="BE24" s="652"/>
      <c r="BF24" s="653"/>
      <c r="BG24" s="595" t="s">
        <v>199</v>
      </c>
      <c r="BH24" s="354"/>
      <c r="BI24" s="354"/>
      <c r="BJ24" s="354"/>
      <c r="BK24" s="354"/>
      <c r="BL24" s="354"/>
      <c r="BM24" s="354"/>
      <c r="BN24" s="608"/>
      <c r="BO24" s="628" t="s">
        <v>199</v>
      </c>
      <c r="BP24" s="628"/>
      <c r="BQ24" s="628"/>
      <c r="BR24" s="628"/>
      <c r="BS24" s="629" t="s">
        <v>199</v>
      </c>
      <c r="BT24" s="629"/>
      <c r="BU24" s="629"/>
      <c r="BV24" s="629"/>
      <c r="BW24" s="629"/>
      <c r="BX24" s="629"/>
      <c r="BY24" s="629"/>
      <c r="BZ24" s="629"/>
      <c r="CA24" s="629"/>
      <c r="CB24" s="649"/>
      <c r="CD24" s="637" t="s">
        <v>377</v>
      </c>
      <c r="CE24" s="638"/>
      <c r="CF24" s="638"/>
      <c r="CG24" s="638"/>
      <c r="CH24" s="638"/>
      <c r="CI24" s="638"/>
      <c r="CJ24" s="638"/>
      <c r="CK24" s="638"/>
      <c r="CL24" s="638"/>
      <c r="CM24" s="638"/>
      <c r="CN24" s="638"/>
      <c r="CO24" s="638"/>
      <c r="CP24" s="638"/>
      <c r="CQ24" s="639"/>
      <c r="CR24" s="634">
        <v>22587081</v>
      </c>
      <c r="CS24" s="635"/>
      <c r="CT24" s="635"/>
      <c r="CU24" s="635"/>
      <c r="CV24" s="635"/>
      <c r="CW24" s="635"/>
      <c r="CX24" s="635"/>
      <c r="CY24" s="657"/>
      <c r="CZ24" s="658">
        <v>42.7</v>
      </c>
      <c r="DA24" s="647"/>
      <c r="DB24" s="647"/>
      <c r="DC24" s="659"/>
      <c r="DD24" s="660">
        <v>15616963</v>
      </c>
      <c r="DE24" s="635"/>
      <c r="DF24" s="635"/>
      <c r="DG24" s="635"/>
      <c r="DH24" s="635"/>
      <c r="DI24" s="635"/>
      <c r="DJ24" s="635"/>
      <c r="DK24" s="657"/>
      <c r="DL24" s="660">
        <v>15453855</v>
      </c>
      <c r="DM24" s="635"/>
      <c r="DN24" s="635"/>
      <c r="DO24" s="635"/>
      <c r="DP24" s="635"/>
      <c r="DQ24" s="635"/>
      <c r="DR24" s="635"/>
      <c r="DS24" s="635"/>
      <c r="DT24" s="635"/>
      <c r="DU24" s="635"/>
      <c r="DV24" s="657"/>
      <c r="DW24" s="658">
        <v>54.5</v>
      </c>
      <c r="DX24" s="647"/>
      <c r="DY24" s="647"/>
      <c r="DZ24" s="647"/>
      <c r="EA24" s="647"/>
      <c r="EB24" s="647"/>
      <c r="EC24" s="661"/>
    </row>
    <row r="25" spans="2:133" ht="11.25" customHeight="1" x14ac:dyDescent="0.15">
      <c r="B25" s="593" t="s">
        <v>59</v>
      </c>
      <c r="C25" s="401"/>
      <c r="D25" s="401"/>
      <c r="E25" s="401"/>
      <c r="F25" s="401"/>
      <c r="G25" s="401"/>
      <c r="H25" s="401"/>
      <c r="I25" s="401"/>
      <c r="J25" s="401"/>
      <c r="K25" s="401"/>
      <c r="L25" s="401"/>
      <c r="M25" s="401"/>
      <c r="N25" s="401"/>
      <c r="O25" s="401"/>
      <c r="P25" s="401"/>
      <c r="Q25" s="594"/>
      <c r="R25" s="595">
        <v>29943944</v>
      </c>
      <c r="S25" s="354"/>
      <c r="T25" s="354"/>
      <c r="U25" s="354"/>
      <c r="V25" s="354"/>
      <c r="W25" s="354"/>
      <c r="X25" s="354"/>
      <c r="Y25" s="608"/>
      <c r="Z25" s="628">
        <v>55.1</v>
      </c>
      <c r="AA25" s="628"/>
      <c r="AB25" s="628"/>
      <c r="AC25" s="628"/>
      <c r="AD25" s="629">
        <v>27959827</v>
      </c>
      <c r="AE25" s="629"/>
      <c r="AF25" s="629"/>
      <c r="AG25" s="629"/>
      <c r="AH25" s="629"/>
      <c r="AI25" s="629"/>
      <c r="AJ25" s="629"/>
      <c r="AK25" s="629"/>
      <c r="AL25" s="598">
        <v>99.6</v>
      </c>
      <c r="AM25" s="342"/>
      <c r="AN25" s="342"/>
      <c r="AO25" s="630"/>
      <c r="AP25" s="593" t="s">
        <v>271</v>
      </c>
      <c r="AQ25" s="652"/>
      <c r="AR25" s="652"/>
      <c r="AS25" s="652"/>
      <c r="AT25" s="652"/>
      <c r="AU25" s="652"/>
      <c r="AV25" s="652"/>
      <c r="AW25" s="652"/>
      <c r="AX25" s="652"/>
      <c r="AY25" s="652"/>
      <c r="AZ25" s="652"/>
      <c r="BA25" s="652"/>
      <c r="BB25" s="652"/>
      <c r="BC25" s="652"/>
      <c r="BD25" s="652"/>
      <c r="BE25" s="652"/>
      <c r="BF25" s="653"/>
      <c r="BG25" s="595" t="s">
        <v>199</v>
      </c>
      <c r="BH25" s="354"/>
      <c r="BI25" s="354"/>
      <c r="BJ25" s="354"/>
      <c r="BK25" s="354"/>
      <c r="BL25" s="354"/>
      <c r="BM25" s="354"/>
      <c r="BN25" s="608"/>
      <c r="BO25" s="628" t="s">
        <v>199</v>
      </c>
      <c r="BP25" s="628"/>
      <c r="BQ25" s="628"/>
      <c r="BR25" s="628"/>
      <c r="BS25" s="629" t="s">
        <v>199</v>
      </c>
      <c r="BT25" s="629"/>
      <c r="BU25" s="629"/>
      <c r="BV25" s="629"/>
      <c r="BW25" s="629"/>
      <c r="BX25" s="629"/>
      <c r="BY25" s="629"/>
      <c r="BZ25" s="629"/>
      <c r="CA25" s="629"/>
      <c r="CB25" s="649"/>
      <c r="CD25" s="593" t="s">
        <v>197</v>
      </c>
      <c r="CE25" s="401"/>
      <c r="CF25" s="401"/>
      <c r="CG25" s="401"/>
      <c r="CH25" s="401"/>
      <c r="CI25" s="401"/>
      <c r="CJ25" s="401"/>
      <c r="CK25" s="401"/>
      <c r="CL25" s="401"/>
      <c r="CM25" s="401"/>
      <c r="CN25" s="401"/>
      <c r="CO25" s="401"/>
      <c r="CP25" s="401"/>
      <c r="CQ25" s="594"/>
      <c r="CR25" s="595">
        <v>7513805</v>
      </c>
      <c r="CS25" s="596"/>
      <c r="CT25" s="596"/>
      <c r="CU25" s="596"/>
      <c r="CV25" s="596"/>
      <c r="CW25" s="596"/>
      <c r="CX25" s="596"/>
      <c r="CY25" s="597"/>
      <c r="CZ25" s="598">
        <v>14.2</v>
      </c>
      <c r="DA25" s="599"/>
      <c r="DB25" s="599"/>
      <c r="DC25" s="600"/>
      <c r="DD25" s="601">
        <v>6815300</v>
      </c>
      <c r="DE25" s="596"/>
      <c r="DF25" s="596"/>
      <c r="DG25" s="596"/>
      <c r="DH25" s="596"/>
      <c r="DI25" s="596"/>
      <c r="DJ25" s="596"/>
      <c r="DK25" s="597"/>
      <c r="DL25" s="601">
        <v>6719573</v>
      </c>
      <c r="DM25" s="596"/>
      <c r="DN25" s="596"/>
      <c r="DO25" s="596"/>
      <c r="DP25" s="596"/>
      <c r="DQ25" s="596"/>
      <c r="DR25" s="596"/>
      <c r="DS25" s="596"/>
      <c r="DT25" s="596"/>
      <c r="DU25" s="596"/>
      <c r="DV25" s="597"/>
      <c r="DW25" s="598">
        <v>23.7</v>
      </c>
      <c r="DX25" s="599"/>
      <c r="DY25" s="599"/>
      <c r="DZ25" s="599"/>
      <c r="EA25" s="599"/>
      <c r="EB25" s="599"/>
      <c r="EC25" s="627"/>
    </row>
    <row r="26" spans="2:133" ht="11.25" customHeight="1" x14ac:dyDescent="0.15">
      <c r="B26" s="593" t="s">
        <v>380</v>
      </c>
      <c r="C26" s="401"/>
      <c r="D26" s="401"/>
      <c r="E26" s="401"/>
      <c r="F26" s="401"/>
      <c r="G26" s="401"/>
      <c r="H26" s="401"/>
      <c r="I26" s="401"/>
      <c r="J26" s="401"/>
      <c r="K26" s="401"/>
      <c r="L26" s="401"/>
      <c r="M26" s="401"/>
      <c r="N26" s="401"/>
      <c r="O26" s="401"/>
      <c r="P26" s="401"/>
      <c r="Q26" s="594"/>
      <c r="R26" s="595">
        <v>8948</v>
      </c>
      <c r="S26" s="354"/>
      <c r="T26" s="354"/>
      <c r="U26" s="354"/>
      <c r="V26" s="354"/>
      <c r="W26" s="354"/>
      <c r="X26" s="354"/>
      <c r="Y26" s="608"/>
      <c r="Z26" s="628">
        <v>0</v>
      </c>
      <c r="AA26" s="628"/>
      <c r="AB26" s="628"/>
      <c r="AC26" s="628"/>
      <c r="AD26" s="629">
        <v>8948</v>
      </c>
      <c r="AE26" s="629"/>
      <c r="AF26" s="629"/>
      <c r="AG26" s="629"/>
      <c r="AH26" s="629"/>
      <c r="AI26" s="629"/>
      <c r="AJ26" s="629"/>
      <c r="AK26" s="629"/>
      <c r="AL26" s="598">
        <v>0</v>
      </c>
      <c r="AM26" s="342"/>
      <c r="AN26" s="342"/>
      <c r="AO26" s="630"/>
      <c r="AP26" s="593" t="s">
        <v>382</v>
      </c>
      <c r="AQ26" s="652"/>
      <c r="AR26" s="652"/>
      <c r="AS26" s="652"/>
      <c r="AT26" s="652"/>
      <c r="AU26" s="652"/>
      <c r="AV26" s="652"/>
      <c r="AW26" s="652"/>
      <c r="AX26" s="652"/>
      <c r="AY26" s="652"/>
      <c r="AZ26" s="652"/>
      <c r="BA26" s="652"/>
      <c r="BB26" s="652"/>
      <c r="BC26" s="652"/>
      <c r="BD26" s="652"/>
      <c r="BE26" s="652"/>
      <c r="BF26" s="653"/>
      <c r="BG26" s="595" t="s">
        <v>199</v>
      </c>
      <c r="BH26" s="354"/>
      <c r="BI26" s="354"/>
      <c r="BJ26" s="354"/>
      <c r="BK26" s="354"/>
      <c r="BL26" s="354"/>
      <c r="BM26" s="354"/>
      <c r="BN26" s="608"/>
      <c r="BO26" s="628" t="s">
        <v>199</v>
      </c>
      <c r="BP26" s="628"/>
      <c r="BQ26" s="628"/>
      <c r="BR26" s="628"/>
      <c r="BS26" s="629" t="s">
        <v>199</v>
      </c>
      <c r="BT26" s="629"/>
      <c r="BU26" s="629"/>
      <c r="BV26" s="629"/>
      <c r="BW26" s="629"/>
      <c r="BX26" s="629"/>
      <c r="BY26" s="629"/>
      <c r="BZ26" s="629"/>
      <c r="CA26" s="629"/>
      <c r="CB26" s="649"/>
      <c r="CD26" s="593" t="s">
        <v>126</v>
      </c>
      <c r="CE26" s="401"/>
      <c r="CF26" s="401"/>
      <c r="CG26" s="401"/>
      <c r="CH26" s="401"/>
      <c r="CI26" s="401"/>
      <c r="CJ26" s="401"/>
      <c r="CK26" s="401"/>
      <c r="CL26" s="401"/>
      <c r="CM26" s="401"/>
      <c r="CN26" s="401"/>
      <c r="CO26" s="401"/>
      <c r="CP26" s="401"/>
      <c r="CQ26" s="594"/>
      <c r="CR26" s="595">
        <v>5126174</v>
      </c>
      <c r="CS26" s="354"/>
      <c r="CT26" s="354"/>
      <c r="CU26" s="354"/>
      <c r="CV26" s="354"/>
      <c r="CW26" s="354"/>
      <c r="CX26" s="354"/>
      <c r="CY26" s="608"/>
      <c r="CZ26" s="598">
        <v>9.6999999999999993</v>
      </c>
      <c r="DA26" s="599"/>
      <c r="DB26" s="599"/>
      <c r="DC26" s="600"/>
      <c r="DD26" s="601">
        <v>4580904</v>
      </c>
      <c r="DE26" s="354"/>
      <c r="DF26" s="354"/>
      <c r="DG26" s="354"/>
      <c r="DH26" s="354"/>
      <c r="DI26" s="354"/>
      <c r="DJ26" s="354"/>
      <c r="DK26" s="608"/>
      <c r="DL26" s="601" t="s">
        <v>199</v>
      </c>
      <c r="DM26" s="354"/>
      <c r="DN26" s="354"/>
      <c r="DO26" s="354"/>
      <c r="DP26" s="354"/>
      <c r="DQ26" s="354"/>
      <c r="DR26" s="354"/>
      <c r="DS26" s="354"/>
      <c r="DT26" s="354"/>
      <c r="DU26" s="354"/>
      <c r="DV26" s="608"/>
      <c r="DW26" s="598" t="s">
        <v>199</v>
      </c>
      <c r="DX26" s="599"/>
      <c r="DY26" s="599"/>
      <c r="DZ26" s="599"/>
      <c r="EA26" s="599"/>
      <c r="EB26" s="599"/>
      <c r="EC26" s="627"/>
    </row>
    <row r="27" spans="2:133" ht="11.25" customHeight="1" x14ac:dyDescent="0.15">
      <c r="B27" s="593" t="s">
        <v>156</v>
      </c>
      <c r="C27" s="401"/>
      <c r="D27" s="401"/>
      <c r="E27" s="401"/>
      <c r="F27" s="401"/>
      <c r="G27" s="401"/>
      <c r="H27" s="401"/>
      <c r="I27" s="401"/>
      <c r="J27" s="401"/>
      <c r="K27" s="401"/>
      <c r="L27" s="401"/>
      <c r="M27" s="401"/>
      <c r="N27" s="401"/>
      <c r="O27" s="401"/>
      <c r="P27" s="401"/>
      <c r="Q27" s="594"/>
      <c r="R27" s="595">
        <v>334288</v>
      </c>
      <c r="S27" s="354"/>
      <c r="T27" s="354"/>
      <c r="U27" s="354"/>
      <c r="V27" s="354"/>
      <c r="W27" s="354"/>
      <c r="X27" s="354"/>
      <c r="Y27" s="608"/>
      <c r="Z27" s="628">
        <v>0.6</v>
      </c>
      <c r="AA27" s="628"/>
      <c r="AB27" s="628"/>
      <c r="AC27" s="628"/>
      <c r="AD27" s="629">
        <v>187</v>
      </c>
      <c r="AE27" s="629"/>
      <c r="AF27" s="629"/>
      <c r="AG27" s="629"/>
      <c r="AH27" s="629"/>
      <c r="AI27" s="629"/>
      <c r="AJ27" s="629"/>
      <c r="AK27" s="629"/>
      <c r="AL27" s="598">
        <v>0</v>
      </c>
      <c r="AM27" s="342"/>
      <c r="AN27" s="342"/>
      <c r="AO27" s="630"/>
      <c r="AP27" s="593" t="s">
        <v>384</v>
      </c>
      <c r="AQ27" s="401"/>
      <c r="AR27" s="401"/>
      <c r="AS27" s="401"/>
      <c r="AT27" s="401"/>
      <c r="AU27" s="401"/>
      <c r="AV27" s="401"/>
      <c r="AW27" s="401"/>
      <c r="AX27" s="401"/>
      <c r="AY27" s="401"/>
      <c r="AZ27" s="401"/>
      <c r="BA27" s="401"/>
      <c r="BB27" s="401"/>
      <c r="BC27" s="401"/>
      <c r="BD27" s="401"/>
      <c r="BE27" s="401"/>
      <c r="BF27" s="594"/>
      <c r="BG27" s="595">
        <v>8419282</v>
      </c>
      <c r="BH27" s="354"/>
      <c r="BI27" s="354"/>
      <c r="BJ27" s="354"/>
      <c r="BK27" s="354"/>
      <c r="BL27" s="354"/>
      <c r="BM27" s="354"/>
      <c r="BN27" s="608"/>
      <c r="BO27" s="628">
        <v>100</v>
      </c>
      <c r="BP27" s="628"/>
      <c r="BQ27" s="628"/>
      <c r="BR27" s="628"/>
      <c r="BS27" s="629" t="s">
        <v>199</v>
      </c>
      <c r="BT27" s="629"/>
      <c r="BU27" s="629"/>
      <c r="BV27" s="629"/>
      <c r="BW27" s="629"/>
      <c r="BX27" s="629"/>
      <c r="BY27" s="629"/>
      <c r="BZ27" s="629"/>
      <c r="CA27" s="629"/>
      <c r="CB27" s="649"/>
      <c r="CD27" s="593" t="s">
        <v>221</v>
      </c>
      <c r="CE27" s="401"/>
      <c r="CF27" s="401"/>
      <c r="CG27" s="401"/>
      <c r="CH27" s="401"/>
      <c r="CI27" s="401"/>
      <c r="CJ27" s="401"/>
      <c r="CK27" s="401"/>
      <c r="CL27" s="401"/>
      <c r="CM27" s="401"/>
      <c r="CN27" s="401"/>
      <c r="CO27" s="401"/>
      <c r="CP27" s="401"/>
      <c r="CQ27" s="594"/>
      <c r="CR27" s="595">
        <v>8405192</v>
      </c>
      <c r="CS27" s="596"/>
      <c r="CT27" s="596"/>
      <c r="CU27" s="596"/>
      <c r="CV27" s="596"/>
      <c r="CW27" s="596"/>
      <c r="CX27" s="596"/>
      <c r="CY27" s="597"/>
      <c r="CZ27" s="598">
        <v>15.9</v>
      </c>
      <c r="DA27" s="599"/>
      <c r="DB27" s="599"/>
      <c r="DC27" s="600"/>
      <c r="DD27" s="601">
        <v>2238875</v>
      </c>
      <c r="DE27" s="596"/>
      <c r="DF27" s="596"/>
      <c r="DG27" s="596"/>
      <c r="DH27" s="596"/>
      <c r="DI27" s="596"/>
      <c r="DJ27" s="596"/>
      <c r="DK27" s="597"/>
      <c r="DL27" s="601">
        <v>2171494</v>
      </c>
      <c r="DM27" s="596"/>
      <c r="DN27" s="596"/>
      <c r="DO27" s="596"/>
      <c r="DP27" s="596"/>
      <c r="DQ27" s="596"/>
      <c r="DR27" s="596"/>
      <c r="DS27" s="596"/>
      <c r="DT27" s="596"/>
      <c r="DU27" s="596"/>
      <c r="DV27" s="597"/>
      <c r="DW27" s="598">
        <v>7.7</v>
      </c>
      <c r="DX27" s="599"/>
      <c r="DY27" s="599"/>
      <c r="DZ27" s="599"/>
      <c r="EA27" s="599"/>
      <c r="EB27" s="599"/>
      <c r="EC27" s="627"/>
    </row>
    <row r="28" spans="2:133" ht="11.25" customHeight="1" x14ac:dyDescent="0.15">
      <c r="B28" s="593" t="s">
        <v>312</v>
      </c>
      <c r="C28" s="401"/>
      <c r="D28" s="401"/>
      <c r="E28" s="401"/>
      <c r="F28" s="401"/>
      <c r="G28" s="401"/>
      <c r="H28" s="401"/>
      <c r="I28" s="401"/>
      <c r="J28" s="401"/>
      <c r="K28" s="401"/>
      <c r="L28" s="401"/>
      <c r="M28" s="401"/>
      <c r="N28" s="401"/>
      <c r="O28" s="401"/>
      <c r="P28" s="401"/>
      <c r="Q28" s="594"/>
      <c r="R28" s="595">
        <v>562140</v>
      </c>
      <c r="S28" s="354"/>
      <c r="T28" s="354"/>
      <c r="U28" s="354"/>
      <c r="V28" s="354"/>
      <c r="W28" s="354"/>
      <c r="X28" s="354"/>
      <c r="Y28" s="608"/>
      <c r="Z28" s="628">
        <v>1</v>
      </c>
      <c r="AA28" s="628"/>
      <c r="AB28" s="628"/>
      <c r="AC28" s="628"/>
      <c r="AD28" s="629">
        <v>26693</v>
      </c>
      <c r="AE28" s="629"/>
      <c r="AF28" s="629"/>
      <c r="AG28" s="629"/>
      <c r="AH28" s="629"/>
      <c r="AI28" s="629"/>
      <c r="AJ28" s="629"/>
      <c r="AK28" s="629"/>
      <c r="AL28" s="598">
        <v>0.1</v>
      </c>
      <c r="AM28" s="342"/>
      <c r="AN28" s="342"/>
      <c r="AO28" s="630"/>
      <c r="AP28" s="593"/>
      <c r="AQ28" s="401"/>
      <c r="AR28" s="401"/>
      <c r="AS28" s="401"/>
      <c r="AT28" s="401"/>
      <c r="AU28" s="401"/>
      <c r="AV28" s="401"/>
      <c r="AW28" s="401"/>
      <c r="AX28" s="401"/>
      <c r="AY28" s="401"/>
      <c r="AZ28" s="401"/>
      <c r="BA28" s="401"/>
      <c r="BB28" s="401"/>
      <c r="BC28" s="401"/>
      <c r="BD28" s="401"/>
      <c r="BE28" s="401"/>
      <c r="BF28" s="594"/>
      <c r="BG28" s="595"/>
      <c r="BH28" s="354"/>
      <c r="BI28" s="354"/>
      <c r="BJ28" s="354"/>
      <c r="BK28" s="354"/>
      <c r="BL28" s="354"/>
      <c r="BM28" s="354"/>
      <c r="BN28" s="608"/>
      <c r="BO28" s="628"/>
      <c r="BP28" s="628"/>
      <c r="BQ28" s="628"/>
      <c r="BR28" s="628"/>
      <c r="BS28" s="601"/>
      <c r="BT28" s="354"/>
      <c r="BU28" s="354"/>
      <c r="BV28" s="354"/>
      <c r="BW28" s="354"/>
      <c r="BX28" s="354"/>
      <c r="BY28" s="354"/>
      <c r="BZ28" s="354"/>
      <c r="CA28" s="354"/>
      <c r="CB28" s="626"/>
      <c r="CD28" s="593" t="s">
        <v>378</v>
      </c>
      <c r="CE28" s="401"/>
      <c r="CF28" s="401"/>
      <c r="CG28" s="401"/>
      <c r="CH28" s="401"/>
      <c r="CI28" s="401"/>
      <c r="CJ28" s="401"/>
      <c r="CK28" s="401"/>
      <c r="CL28" s="401"/>
      <c r="CM28" s="401"/>
      <c r="CN28" s="401"/>
      <c r="CO28" s="401"/>
      <c r="CP28" s="401"/>
      <c r="CQ28" s="594"/>
      <c r="CR28" s="595">
        <v>6668084</v>
      </c>
      <c r="CS28" s="354"/>
      <c r="CT28" s="354"/>
      <c r="CU28" s="354"/>
      <c r="CV28" s="354"/>
      <c r="CW28" s="354"/>
      <c r="CX28" s="354"/>
      <c r="CY28" s="608"/>
      <c r="CZ28" s="598">
        <v>12.6</v>
      </c>
      <c r="DA28" s="599"/>
      <c r="DB28" s="599"/>
      <c r="DC28" s="600"/>
      <c r="DD28" s="601">
        <v>6562788</v>
      </c>
      <c r="DE28" s="354"/>
      <c r="DF28" s="354"/>
      <c r="DG28" s="354"/>
      <c r="DH28" s="354"/>
      <c r="DI28" s="354"/>
      <c r="DJ28" s="354"/>
      <c r="DK28" s="608"/>
      <c r="DL28" s="601">
        <v>6562788</v>
      </c>
      <c r="DM28" s="354"/>
      <c r="DN28" s="354"/>
      <c r="DO28" s="354"/>
      <c r="DP28" s="354"/>
      <c r="DQ28" s="354"/>
      <c r="DR28" s="354"/>
      <c r="DS28" s="354"/>
      <c r="DT28" s="354"/>
      <c r="DU28" s="354"/>
      <c r="DV28" s="608"/>
      <c r="DW28" s="598">
        <v>23.1</v>
      </c>
      <c r="DX28" s="599"/>
      <c r="DY28" s="599"/>
      <c r="DZ28" s="599"/>
      <c r="EA28" s="599"/>
      <c r="EB28" s="599"/>
      <c r="EC28" s="627"/>
    </row>
    <row r="29" spans="2:133" ht="11.25" customHeight="1" x14ac:dyDescent="0.15">
      <c r="B29" s="593" t="s">
        <v>21</v>
      </c>
      <c r="C29" s="401"/>
      <c r="D29" s="401"/>
      <c r="E29" s="401"/>
      <c r="F29" s="401"/>
      <c r="G29" s="401"/>
      <c r="H29" s="401"/>
      <c r="I29" s="401"/>
      <c r="J29" s="401"/>
      <c r="K29" s="401"/>
      <c r="L29" s="401"/>
      <c r="M29" s="401"/>
      <c r="N29" s="401"/>
      <c r="O29" s="401"/>
      <c r="P29" s="401"/>
      <c r="Q29" s="594"/>
      <c r="R29" s="595">
        <v>154559</v>
      </c>
      <c r="S29" s="354"/>
      <c r="T29" s="354"/>
      <c r="U29" s="354"/>
      <c r="V29" s="354"/>
      <c r="W29" s="354"/>
      <c r="X29" s="354"/>
      <c r="Y29" s="608"/>
      <c r="Z29" s="628">
        <v>0.3</v>
      </c>
      <c r="AA29" s="628"/>
      <c r="AB29" s="628"/>
      <c r="AC29" s="628"/>
      <c r="AD29" s="629" t="s">
        <v>199</v>
      </c>
      <c r="AE29" s="629"/>
      <c r="AF29" s="629"/>
      <c r="AG29" s="629"/>
      <c r="AH29" s="629"/>
      <c r="AI29" s="629"/>
      <c r="AJ29" s="629"/>
      <c r="AK29" s="629"/>
      <c r="AL29" s="598" t="s">
        <v>199</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354"/>
      <c r="BI29" s="354"/>
      <c r="BJ29" s="354"/>
      <c r="BK29" s="354"/>
      <c r="BL29" s="354"/>
      <c r="BM29" s="354"/>
      <c r="BN29" s="608"/>
      <c r="BO29" s="628"/>
      <c r="BP29" s="628"/>
      <c r="BQ29" s="628"/>
      <c r="BR29" s="628"/>
      <c r="BS29" s="629"/>
      <c r="BT29" s="629"/>
      <c r="BU29" s="629"/>
      <c r="BV29" s="629"/>
      <c r="BW29" s="629"/>
      <c r="BX29" s="629"/>
      <c r="BY29" s="629"/>
      <c r="BZ29" s="629"/>
      <c r="CA29" s="629"/>
      <c r="CB29" s="649"/>
      <c r="CD29" s="382" t="s">
        <v>171</v>
      </c>
      <c r="CE29" s="384"/>
      <c r="CF29" s="593" t="s">
        <v>26</v>
      </c>
      <c r="CG29" s="401"/>
      <c r="CH29" s="401"/>
      <c r="CI29" s="401"/>
      <c r="CJ29" s="401"/>
      <c r="CK29" s="401"/>
      <c r="CL29" s="401"/>
      <c r="CM29" s="401"/>
      <c r="CN29" s="401"/>
      <c r="CO29" s="401"/>
      <c r="CP29" s="401"/>
      <c r="CQ29" s="594"/>
      <c r="CR29" s="595">
        <v>6668066</v>
      </c>
      <c r="CS29" s="596"/>
      <c r="CT29" s="596"/>
      <c r="CU29" s="596"/>
      <c r="CV29" s="596"/>
      <c r="CW29" s="596"/>
      <c r="CX29" s="596"/>
      <c r="CY29" s="597"/>
      <c r="CZ29" s="598">
        <v>12.6</v>
      </c>
      <c r="DA29" s="599"/>
      <c r="DB29" s="599"/>
      <c r="DC29" s="600"/>
      <c r="DD29" s="601">
        <v>6562770</v>
      </c>
      <c r="DE29" s="596"/>
      <c r="DF29" s="596"/>
      <c r="DG29" s="596"/>
      <c r="DH29" s="596"/>
      <c r="DI29" s="596"/>
      <c r="DJ29" s="596"/>
      <c r="DK29" s="597"/>
      <c r="DL29" s="601">
        <v>6562770</v>
      </c>
      <c r="DM29" s="596"/>
      <c r="DN29" s="596"/>
      <c r="DO29" s="596"/>
      <c r="DP29" s="596"/>
      <c r="DQ29" s="596"/>
      <c r="DR29" s="596"/>
      <c r="DS29" s="596"/>
      <c r="DT29" s="596"/>
      <c r="DU29" s="596"/>
      <c r="DV29" s="597"/>
      <c r="DW29" s="598">
        <v>23.1</v>
      </c>
      <c r="DX29" s="599"/>
      <c r="DY29" s="599"/>
      <c r="DZ29" s="599"/>
      <c r="EA29" s="599"/>
      <c r="EB29" s="599"/>
      <c r="EC29" s="627"/>
    </row>
    <row r="30" spans="2:133" ht="11.25" customHeight="1" x14ac:dyDescent="0.15">
      <c r="B30" s="593" t="s">
        <v>340</v>
      </c>
      <c r="C30" s="401"/>
      <c r="D30" s="401"/>
      <c r="E30" s="401"/>
      <c r="F30" s="401"/>
      <c r="G30" s="401"/>
      <c r="H30" s="401"/>
      <c r="I30" s="401"/>
      <c r="J30" s="401"/>
      <c r="K30" s="401"/>
      <c r="L30" s="401"/>
      <c r="M30" s="401"/>
      <c r="N30" s="401"/>
      <c r="O30" s="401"/>
      <c r="P30" s="401"/>
      <c r="Q30" s="594"/>
      <c r="R30" s="595">
        <v>8649027</v>
      </c>
      <c r="S30" s="354"/>
      <c r="T30" s="354"/>
      <c r="U30" s="354"/>
      <c r="V30" s="354"/>
      <c r="W30" s="354"/>
      <c r="X30" s="354"/>
      <c r="Y30" s="608"/>
      <c r="Z30" s="628">
        <v>15.9</v>
      </c>
      <c r="AA30" s="628"/>
      <c r="AB30" s="628"/>
      <c r="AC30" s="628"/>
      <c r="AD30" s="629" t="s">
        <v>199</v>
      </c>
      <c r="AE30" s="629"/>
      <c r="AF30" s="629"/>
      <c r="AG30" s="629"/>
      <c r="AH30" s="629"/>
      <c r="AI30" s="629"/>
      <c r="AJ30" s="629"/>
      <c r="AK30" s="629"/>
      <c r="AL30" s="598" t="s">
        <v>199</v>
      </c>
      <c r="AM30" s="342"/>
      <c r="AN30" s="342"/>
      <c r="AO30" s="630"/>
      <c r="AP30" s="508" t="s">
        <v>313</v>
      </c>
      <c r="AQ30" s="509"/>
      <c r="AR30" s="509"/>
      <c r="AS30" s="509"/>
      <c r="AT30" s="509"/>
      <c r="AU30" s="509"/>
      <c r="AV30" s="509"/>
      <c r="AW30" s="509"/>
      <c r="AX30" s="509"/>
      <c r="AY30" s="509"/>
      <c r="AZ30" s="509"/>
      <c r="BA30" s="509"/>
      <c r="BB30" s="509"/>
      <c r="BC30" s="509"/>
      <c r="BD30" s="509"/>
      <c r="BE30" s="509"/>
      <c r="BF30" s="551"/>
      <c r="BG30" s="508" t="s">
        <v>386</v>
      </c>
      <c r="BH30" s="650"/>
      <c r="BI30" s="650"/>
      <c r="BJ30" s="650"/>
      <c r="BK30" s="650"/>
      <c r="BL30" s="650"/>
      <c r="BM30" s="650"/>
      <c r="BN30" s="650"/>
      <c r="BO30" s="650"/>
      <c r="BP30" s="650"/>
      <c r="BQ30" s="651"/>
      <c r="BR30" s="508" t="s">
        <v>387</v>
      </c>
      <c r="BS30" s="650"/>
      <c r="BT30" s="650"/>
      <c r="BU30" s="650"/>
      <c r="BV30" s="650"/>
      <c r="BW30" s="650"/>
      <c r="BX30" s="650"/>
      <c r="BY30" s="650"/>
      <c r="BZ30" s="650"/>
      <c r="CA30" s="650"/>
      <c r="CB30" s="651"/>
      <c r="CD30" s="385"/>
      <c r="CE30" s="387"/>
      <c r="CF30" s="593" t="s">
        <v>388</v>
      </c>
      <c r="CG30" s="401"/>
      <c r="CH30" s="401"/>
      <c r="CI30" s="401"/>
      <c r="CJ30" s="401"/>
      <c r="CK30" s="401"/>
      <c r="CL30" s="401"/>
      <c r="CM30" s="401"/>
      <c r="CN30" s="401"/>
      <c r="CO30" s="401"/>
      <c r="CP30" s="401"/>
      <c r="CQ30" s="594"/>
      <c r="CR30" s="595">
        <v>6476647</v>
      </c>
      <c r="CS30" s="354"/>
      <c r="CT30" s="354"/>
      <c r="CU30" s="354"/>
      <c r="CV30" s="354"/>
      <c r="CW30" s="354"/>
      <c r="CX30" s="354"/>
      <c r="CY30" s="608"/>
      <c r="CZ30" s="598">
        <v>12.2</v>
      </c>
      <c r="DA30" s="599"/>
      <c r="DB30" s="599"/>
      <c r="DC30" s="600"/>
      <c r="DD30" s="601">
        <v>6371351</v>
      </c>
      <c r="DE30" s="354"/>
      <c r="DF30" s="354"/>
      <c r="DG30" s="354"/>
      <c r="DH30" s="354"/>
      <c r="DI30" s="354"/>
      <c r="DJ30" s="354"/>
      <c r="DK30" s="608"/>
      <c r="DL30" s="601">
        <v>6371351</v>
      </c>
      <c r="DM30" s="354"/>
      <c r="DN30" s="354"/>
      <c r="DO30" s="354"/>
      <c r="DP30" s="354"/>
      <c r="DQ30" s="354"/>
      <c r="DR30" s="354"/>
      <c r="DS30" s="354"/>
      <c r="DT30" s="354"/>
      <c r="DU30" s="354"/>
      <c r="DV30" s="608"/>
      <c r="DW30" s="598">
        <v>22.4</v>
      </c>
      <c r="DX30" s="599"/>
      <c r="DY30" s="599"/>
      <c r="DZ30" s="599"/>
      <c r="EA30" s="599"/>
      <c r="EB30" s="599"/>
      <c r="EC30" s="627"/>
    </row>
    <row r="31" spans="2:133" ht="11.25" customHeight="1" x14ac:dyDescent="0.15">
      <c r="B31" s="642" t="s">
        <v>53</v>
      </c>
      <c r="C31" s="643"/>
      <c r="D31" s="643"/>
      <c r="E31" s="643"/>
      <c r="F31" s="643"/>
      <c r="G31" s="643"/>
      <c r="H31" s="643"/>
      <c r="I31" s="643"/>
      <c r="J31" s="643"/>
      <c r="K31" s="643"/>
      <c r="L31" s="643"/>
      <c r="M31" s="643"/>
      <c r="N31" s="643"/>
      <c r="O31" s="643"/>
      <c r="P31" s="643"/>
      <c r="Q31" s="644"/>
      <c r="R31" s="595" t="s">
        <v>199</v>
      </c>
      <c r="S31" s="354"/>
      <c r="T31" s="354"/>
      <c r="U31" s="354"/>
      <c r="V31" s="354"/>
      <c r="W31" s="354"/>
      <c r="X31" s="354"/>
      <c r="Y31" s="608"/>
      <c r="Z31" s="628" t="s">
        <v>199</v>
      </c>
      <c r="AA31" s="628"/>
      <c r="AB31" s="628"/>
      <c r="AC31" s="628"/>
      <c r="AD31" s="629" t="s">
        <v>199</v>
      </c>
      <c r="AE31" s="629"/>
      <c r="AF31" s="629"/>
      <c r="AG31" s="629"/>
      <c r="AH31" s="629"/>
      <c r="AI31" s="629"/>
      <c r="AJ31" s="629"/>
      <c r="AK31" s="629"/>
      <c r="AL31" s="598" t="s">
        <v>199</v>
      </c>
      <c r="AM31" s="342"/>
      <c r="AN31" s="342"/>
      <c r="AO31" s="630"/>
      <c r="AP31" s="374" t="s">
        <v>4</v>
      </c>
      <c r="AQ31" s="375"/>
      <c r="AR31" s="375"/>
      <c r="AS31" s="375"/>
      <c r="AT31" s="590" t="s">
        <v>389</v>
      </c>
      <c r="AU31" s="42"/>
      <c r="AV31" s="42"/>
      <c r="AW31" s="42"/>
      <c r="AX31" s="637" t="s">
        <v>272</v>
      </c>
      <c r="AY31" s="638"/>
      <c r="AZ31" s="638"/>
      <c r="BA31" s="638"/>
      <c r="BB31" s="638"/>
      <c r="BC31" s="638"/>
      <c r="BD31" s="638"/>
      <c r="BE31" s="638"/>
      <c r="BF31" s="639"/>
      <c r="BG31" s="645">
        <v>99.3</v>
      </c>
      <c r="BH31" s="646"/>
      <c r="BI31" s="646"/>
      <c r="BJ31" s="646"/>
      <c r="BK31" s="646"/>
      <c r="BL31" s="646"/>
      <c r="BM31" s="647">
        <v>97.6</v>
      </c>
      <c r="BN31" s="646"/>
      <c r="BO31" s="646"/>
      <c r="BP31" s="646"/>
      <c r="BQ31" s="648"/>
      <c r="BR31" s="645">
        <v>99.2</v>
      </c>
      <c r="BS31" s="646"/>
      <c r="BT31" s="646"/>
      <c r="BU31" s="646"/>
      <c r="BV31" s="646"/>
      <c r="BW31" s="646"/>
      <c r="BX31" s="647">
        <v>97.5</v>
      </c>
      <c r="BY31" s="646"/>
      <c r="BZ31" s="646"/>
      <c r="CA31" s="646"/>
      <c r="CB31" s="648"/>
      <c r="CD31" s="385"/>
      <c r="CE31" s="387"/>
      <c r="CF31" s="593" t="s">
        <v>314</v>
      </c>
      <c r="CG31" s="401"/>
      <c r="CH31" s="401"/>
      <c r="CI31" s="401"/>
      <c r="CJ31" s="401"/>
      <c r="CK31" s="401"/>
      <c r="CL31" s="401"/>
      <c r="CM31" s="401"/>
      <c r="CN31" s="401"/>
      <c r="CO31" s="401"/>
      <c r="CP31" s="401"/>
      <c r="CQ31" s="594"/>
      <c r="CR31" s="595">
        <v>191419</v>
      </c>
      <c r="CS31" s="596"/>
      <c r="CT31" s="596"/>
      <c r="CU31" s="596"/>
      <c r="CV31" s="596"/>
      <c r="CW31" s="596"/>
      <c r="CX31" s="596"/>
      <c r="CY31" s="597"/>
      <c r="CZ31" s="598">
        <v>0.4</v>
      </c>
      <c r="DA31" s="599"/>
      <c r="DB31" s="599"/>
      <c r="DC31" s="600"/>
      <c r="DD31" s="601">
        <v>191419</v>
      </c>
      <c r="DE31" s="596"/>
      <c r="DF31" s="596"/>
      <c r="DG31" s="596"/>
      <c r="DH31" s="596"/>
      <c r="DI31" s="596"/>
      <c r="DJ31" s="596"/>
      <c r="DK31" s="597"/>
      <c r="DL31" s="601">
        <v>191419</v>
      </c>
      <c r="DM31" s="596"/>
      <c r="DN31" s="596"/>
      <c r="DO31" s="596"/>
      <c r="DP31" s="596"/>
      <c r="DQ31" s="596"/>
      <c r="DR31" s="596"/>
      <c r="DS31" s="596"/>
      <c r="DT31" s="596"/>
      <c r="DU31" s="596"/>
      <c r="DV31" s="597"/>
      <c r="DW31" s="598">
        <v>0.7</v>
      </c>
      <c r="DX31" s="599"/>
      <c r="DY31" s="599"/>
      <c r="DZ31" s="599"/>
      <c r="EA31" s="599"/>
      <c r="EB31" s="599"/>
      <c r="EC31" s="627"/>
    </row>
    <row r="32" spans="2:133" ht="11.25" customHeight="1" x14ac:dyDescent="0.15">
      <c r="B32" s="593" t="s">
        <v>390</v>
      </c>
      <c r="C32" s="401"/>
      <c r="D32" s="401"/>
      <c r="E32" s="401"/>
      <c r="F32" s="401"/>
      <c r="G32" s="401"/>
      <c r="H32" s="401"/>
      <c r="I32" s="401"/>
      <c r="J32" s="401"/>
      <c r="K32" s="401"/>
      <c r="L32" s="401"/>
      <c r="M32" s="401"/>
      <c r="N32" s="401"/>
      <c r="O32" s="401"/>
      <c r="P32" s="401"/>
      <c r="Q32" s="594"/>
      <c r="R32" s="595">
        <v>3690496</v>
      </c>
      <c r="S32" s="354"/>
      <c r="T32" s="354"/>
      <c r="U32" s="354"/>
      <c r="V32" s="354"/>
      <c r="W32" s="354"/>
      <c r="X32" s="354"/>
      <c r="Y32" s="608"/>
      <c r="Z32" s="628">
        <v>6.8</v>
      </c>
      <c r="AA32" s="628"/>
      <c r="AB32" s="628"/>
      <c r="AC32" s="628"/>
      <c r="AD32" s="629" t="s">
        <v>199</v>
      </c>
      <c r="AE32" s="629"/>
      <c r="AF32" s="629"/>
      <c r="AG32" s="629"/>
      <c r="AH32" s="629"/>
      <c r="AI32" s="629"/>
      <c r="AJ32" s="629"/>
      <c r="AK32" s="629"/>
      <c r="AL32" s="598" t="s">
        <v>199</v>
      </c>
      <c r="AM32" s="342"/>
      <c r="AN32" s="342"/>
      <c r="AO32" s="630"/>
      <c r="AP32" s="589"/>
      <c r="AQ32" s="450"/>
      <c r="AR32" s="450"/>
      <c r="AS32" s="450"/>
      <c r="AT32" s="591"/>
      <c r="AU32" s="1" t="s">
        <v>246</v>
      </c>
      <c r="AX32" s="593" t="s">
        <v>289</v>
      </c>
      <c r="AY32" s="401"/>
      <c r="AZ32" s="401"/>
      <c r="BA32" s="401"/>
      <c r="BB32" s="401"/>
      <c r="BC32" s="401"/>
      <c r="BD32" s="401"/>
      <c r="BE32" s="401"/>
      <c r="BF32" s="594"/>
      <c r="BG32" s="641">
        <v>99.6</v>
      </c>
      <c r="BH32" s="596"/>
      <c r="BI32" s="596"/>
      <c r="BJ32" s="596"/>
      <c r="BK32" s="596"/>
      <c r="BL32" s="596"/>
      <c r="BM32" s="342">
        <v>98.7</v>
      </c>
      <c r="BN32" s="596"/>
      <c r="BO32" s="596"/>
      <c r="BP32" s="596"/>
      <c r="BQ32" s="625"/>
      <c r="BR32" s="641">
        <v>99.5</v>
      </c>
      <c r="BS32" s="596"/>
      <c r="BT32" s="596"/>
      <c r="BU32" s="596"/>
      <c r="BV32" s="596"/>
      <c r="BW32" s="596"/>
      <c r="BX32" s="342">
        <v>98.5</v>
      </c>
      <c r="BY32" s="596"/>
      <c r="BZ32" s="596"/>
      <c r="CA32" s="596"/>
      <c r="CB32" s="625"/>
      <c r="CD32" s="388"/>
      <c r="CE32" s="390"/>
      <c r="CF32" s="593" t="s">
        <v>391</v>
      </c>
      <c r="CG32" s="401"/>
      <c r="CH32" s="401"/>
      <c r="CI32" s="401"/>
      <c r="CJ32" s="401"/>
      <c r="CK32" s="401"/>
      <c r="CL32" s="401"/>
      <c r="CM32" s="401"/>
      <c r="CN32" s="401"/>
      <c r="CO32" s="401"/>
      <c r="CP32" s="401"/>
      <c r="CQ32" s="594"/>
      <c r="CR32" s="595">
        <v>18</v>
      </c>
      <c r="CS32" s="354"/>
      <c r="CT32" s="354"/>
      <c r="CU32" s="354"/>
      <c r="CV32" s="354"/>
      <c r="CW32" s="354"/>
      <c r="CX32" s="354"/>
      <c r="CY32" s="608"/>
      <c r="CZ32" s="598">
        <v>0</v>
      </c>
      <c r="DA32" s="599"/>
      <c r="DB32" s="599"/>
      <c r="DC32" s="600"/>
      <c r="DD32" s="601">
        <v>18</v>
      </c>
      <c r="DE32" s="354"/>
      <c r="DF32" s="354"/>
      <c r="DG32" s="354"/>
      <c r="DH32" s="354"/>
      <c r="DI32" s="354"/>
      <c r="DJ32" s="354"/>
      <c r="DK32" s="608"/>
      <c r="DL32" s="601">
        <v>18</v>
      </c>
      <c r="DM32" s="354"/>
      <c r="DN32" s="354"/>
      <c r="DO32" s="354"/>
      <c r="DP32" s="354"/>
      <c r="DQ32" s="354"/>
      <c r="DR32" s="354"/>
      <c r="DS32" s="354"/>
      <c r="DT32" s="354"/>
      <c r="DU32" s="354"/>
      <c r="DV32" s="608"/>
      <c r="DW32" s="598">
        <v>0</v>
      </c>
      <c r="DX32" s="599"/>
      <c r="DY32" s="599"/>
      <c r="DZ32" s="599"/>
      <c r="EA32" s="599"/>
      <c r="EB32" s="599"/>
      <c r="EC32" s="627"/>
    </row>
    <row r="33" spans="2:133" ht="11.25" customHeight="1" x14ac:dyDescent="0.15">
      <c r="B33" s="593" t="s">
        <v>233</v>
      </c>
      <c r="C33" s="401"/>
      <c r="D33" s="401"/>
      <c r="E33" s="401"/>
      <c r="F33" s="401"/>
      <c r="G33" s="401"/>
      <c r="H33" s="401"/>
      <c r="I33" s="401"/>
      <c r="J33" s="401"/>
      <c r="K33" s="401"/>
      <c r="L33" s="401"/>
      <c r="M33" s="401"/>
      <c r="N33" s="401"/>
      <c r="O33" s="401"/>
      <c r="P33" s="401"/>
      <c r="Q33" s="594"/>
      <c r="R33" s="595">
        <v>189293</v>
      </c>
      <c r="S33" s="354"/>
      <c r="T33" s="354"/>
      <c r="U33" s="354"/>
      <c r="V33" s="354"/>
      <c r="W33" s="354"/>
      <c r="X33" s="354"/>
      <c r="Y33" s="608"/>
      <c r="Z33" s="628">
        <v>0.3</v>
      </c>
      <c r="AA33" s="628"/>
      <c r="AB33" s="628"/>
      <c r="AC33" s="628"/>
      <c r="AD33" s="629">
        <v>48610</v>
      </c>
      <c r="AE33" s="629"/>
      <c r="AF33" s="629"/>
      <c r="AG33" s="629"/>
      <c r="AH33" s="629"/>
      <c r="AI33" s="629"/>
      <c r="AJ33" s="629"/>
      <c r="AK33" s="629"/>
      <c r="AL33" s="598">
        <v>0.2</v>
      </c>
      <c r="AM33" s="342"/>
      <c r="AN33" s="342"/>
      <c r="AO33" s="630"/>
      <c r="AP33" s="377"/>
      <c r="AQ33" s="378"/>
      <c r="AR33" s="378"/>
      <c r="AS33" s="378"/>
      <c r="AT33" s="592"/>
      <c r="AU33" s="43"/>
      <c r="AV33" s="43"/>
      <c r="AW33" s="43"/>
      <c r="AX33" s="573" t="s">
        <v>158</v>
      </c>
      <c r="AY33" s="574"/>
      <c r="AZ33" s="574"/>
      <c r="BA33" s="574"/>
      <c r="BB33" s="574"/>
      <c r="BC33" s="574"/>
      <c r="BD33" s="574"/>
      <c r="BE33" s="574"/>
      <c r="BF33" s="575"/>
      <c r="BG33" s="640">
        <v>99</v>
      </c>
      <c r="BH33" s="577"/>
      <c r="BI33" s="577"/>
      <c r="BJ33" s="577"/>
      <c r="BK33" s="577"/>
      <c r="BL33" s="577"/>
      <c r="BM33" s="621">
        <v>96.4</v>
      </c>
      <c r="BN33" s="577"/>
      <c r="BO33" s="577"/>
      <c r="BP33" s="577"/>
      <c r="BQ33" s="616"/>
      <c r="BR33" s="640">
        <v>98.9</v>
      </c>
      <c r="BS33" s="577"/>
      <c r="BT33" s="577"/>
      <c r="BU33" s="577"/>
      <c r="BV33" s="577"/>
      <c r="BW33" s="577"/>
      <c r="BX33" s="621">
        <v>96.5</v>
      </c>
      <c r="BY33" s="577"/>
      <c r="BZ33" s="577"/>
      <c r="CA33" s="577"/>
      <c r="CB33" s="616"/>
      <c r="CD33" s="593" t="s">
        <v>393</v>
      </c>
      <c r="CE33" s="401"/>
      <c r="CF33" s="401"/>
      <c r="CG33" s="401"/>
      <c r="CH33" s="401"/>
      <c r="CI33" s="401"/>
      <c r="CJ33" s="401"/>
      <c r="CK33" s="401"/>
      <c r="CL33" s="401"/>
      <c r="CM33" s="401"/>
      <c r="CN33" s="401"/>
      <c r="CO33" s="401"/>
      <c r="CP33" s="401"/>
      <c r="CQ33" s="594"/>
      <c r="CR33" s="595">
        <v>22499865</v>
      </c>
      <c r="CS33" s="596"/>
      <c r="CT33" s="596"/>
      <c r="CU33" s="596"/>
      <c r="CV33" s="596"/>
      <c r="CW33" s="596"/>
      <c r="CX33" s="596"/>
      <c r="CY33" s="597"/>
      <c r="CZ33" s="598">
        <v>42.5</v>
      </c>
      <c r="DA33" s="599"/>
      <c r="DB33" s="599"/>
      <c r="DC33" s="600"/>
      <c r="DD33" s="601">
        <v>16387746</v>
      </c>
      <c r="DE33" s="596"/>
      <c r="DF33" s="596"/>
      <c r="DG33" s="596"/>
      <c r="DH33" s="596"/>
      <c r="DI33" s="596"/>
      <c r="DJ33" s="596"/>
      <c r="DK33" s="597"/>
      <c r="DL33" s="601">
        <v>10507298</v>
      </c>
      <c r="DM33" s="596"/>
      <c r="DN33" s="596"/>
      <c r="DO33" s="596"/>
      <c r="DP33" s="596"/>
      <c r="DQ33" s="596"/>
      <c r="DR33" s="596"/>
      <c r="DS33" s="596"/>
      <c r="DT33" s="596"/>
      <c r="DU33" s="596"/>
      <c r="DV33" s="597"/>
      <c r="DW33" s="598">
        <v>37</v>
      </c>
      <c r="DX33" s="599"/>
      <c r="DY33" s="599"/>
      <c r="DZ33" s="599"/>
      <c r="EA33" s="599"/>
      <c r="EB33" s="599"/>
      <c r="EC33" s="627"/>
    </row>
    <row r="34" spans="2:133" ht="11.25" customHeight="1" x14ac:dyDescent="0.15">
      <c r="B34" s="593" t="s">
        <v>148</v>
      </c>
      <c r="C34" s="401"/>
      <c r="D34" s="401"/>
      <c r="E34" s="401"/>
      <c r="F34" s="401"/>
      <c r="G34" s="401"/>
      <c r="H34" s="401"/>
      <c r="I34" s="401"/>
      <c r="J34" s="401"/>
      <c r="K34" s="401"/>
      <c r="L34" s="401"/>
      <c r="M34" s="401"/>
      <c r="N34" s="401"/>
      <c r="O34" s="401"/>
      <c r="P34" s="401"/>
      <c r="Q34" s="594"/>
      <c r="R34" s="595">
        <v>305112</v>
      </c>
      <c r="S34" s="354"/>
      <c r="T34" s="354"/>
      <c r="U34" s="354"/>
      <c r="V34" s="354"/>
      <c r="W34" s="354"/>
      <c r="X34" s="354"/>
      <c r="Y34" s="608"/>
      <c r="Z34" s="628">
        <v>0.6</v>
      </c>
      <c r="AA34" s="628"/>
      <c r="AB34" s="628"/>
      <c r="AC34" s="628"/>
      <c r="AD34" s="629" t="s">
        <v>199</v>
      </c>
      <c r="AE34" s="629"/>
      <c r="AF34" s="629"/>
      <c r="AG34" s="629"/>
      <c r="AH34" s="629"/>
      <c r="AI34" s="629"/>
      <c r="AJ34" s="629"/>
      <c r="AK34" s="629"/>
      <c r="AL34" s="598" t="s">
        <v>199</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396</v>
      </c>
      <c r="CE34" s="401"/>
      <c r="CF34" s="401"/>
      <c r="CG34" s="401"/>
      <c r="CH34" s="401"/>
      <c r="CI34" s="401"/>
      <c r="CJ34" s="401"/>
      <c r="CK34" s="401"/>
      <c r="CL34" s="401"/>
      <c r="CM34" s="401"/>
      <c r="CN34" s="401"/>
      <c r="CO34" s="401"/>
      <c r="CP34" s="401"/>
      <c r="CQ34" s="594"/>
      <c r="CR34" s="595">
        <v>7193305</v>
      </c>
      <c r="CS34" s="354"/>
      <c r="CT34" s="354"/>
      <c r="CU34" s="354"/>
      <c r="CV34" s="354"/>
      <c r="CW34" s="354"/>
      <c r="CX34" s="354"/>
      <c r="CY34" s="608"/>
      <c r="CZ34" s="598">
        <v>13.6</v>
      </c>
      <c r="DA34" s="599"/>
      <c r="DB34" s="599"/>
      <c r="DC34" s="600"/>
      <c r="DD34" s="601">
        <v>4682177</v>
      </c>
      <c r="DE34" s="354"/>
      <c r="DF34" s="354"/>
      <c r="DG34" s="354"/>
      <c r="DH34" s="354"/>
      <c r="DI34" s="354"/>
      <c r="DJ34" s="354"/>
      <c r="DK34" s="608"/>
      <c r="DL34" s="601">
        <v>4177148</v>
      </c>
      <c r="DM34" s="354"/>
      <c r="DN34" s="354"/>
      <c r="DO34" s="354"/>
      <c r="DP34" s="354"/>
      <c r="DQ34" s="354"/>
      <c r="DR34" s="354"/>
      <c r="DS34" s="354"/>
      <c r="DT34" s="354"/>
      <c r="DU34" s="354"/>
      <c r="DV34" s="608"/>
      <c r="DW34" s="598">
        <v>14.7</v>
      </c>
      <c r="DX34" s="599"/>
      <c r="DY34" s="599"/>
      <c r="DZ34" s="599"/>
      <c r="EA34" s="599"/>
      <c r="EB34" s="599"/>
      <c r="EC34" s="627"/>
    </row>
    <row r="35" spans="2:133" ht="11.25" customHeight="1" x14ac:dyDescent="0.15">
      <c r="B35" s="593" t="s">
        <v>398</v>
      </c>
      <c r="C35" s="401"/>
      <c r="D35" s="401"/>
      <c r="E35" s="401"/>
      <c r="F35" s="401"/>
      <c r="G35" s="401"/>
      <c r="H35" s="401"/>
      <c r="I35" s="401"/>
      <c r="J35" s="401"/>
      <c r="K35" s="401"/>
      <c r="L35" s="401"/>
      <c r="M35" s="401"/>
      <c r="N35" s="401"/>
      <c r="O35" s="401"/>
      <c r="P35" s="401"/>
      <c r="Q35" s="594"/>
      <c r="R35" s="595">
        <v>3816052</v>
      </c>
      <c r="S35" s="354"/>
      <c r="T35" s="354"/>
      <c r="U35" s="354"/>
      <c r="V35" s="354"/>
      <c r="W35" s="354"/>
      <c r="X35" s="354"/>
      <c r="Y35" s="608"/>
      <c r="Z35" s="628">
        <v>7</v>
      </c>
      <c r="AA35" s="628"/>
      <c r="AB35" s="628"/>
      <c r="AC35" s="628"/>
      <c r="AD35" s="629" t="s">
        <v>199</v>
      </c>
      <c r="AE35" s="629"/>
      <c r="AF35" s="629"/>
      <c r="AG35" s="629"/>
      <c r="AH35" s="629"/>
      <c r="AI35" s="629"/>
      <c r="AJ35" s="629"/>
      <c r="AK35" s="629"/>
      <c r="AL35" s="598" t="s">
        <v>199</v>
      </c>
      <c r="AM35" s="342"/>
      <c r="AN35" s="342"/>
      <c r="AO35" s="630"/>
      <c r="AP35" s="16"/>
      <c r="AQ35" s="508" t="s">
        <v>399</v>
      </c>
      <c r="AR35" s="509"/>
      <c r="AS35" s="509"/>
      <c r="AT35" s="509"/>
      <c r="AU35" s="509"/>
      <c r="AV35" s="509"/>
      <c r="AW35" s="509"/>
      <c r="AX35" s="509"/>
      <c r="AY35" s="509"/>
      <c r="AZ35" s="509"/>
      <c r="BA35" s="509"/>
      <c r="BB35" s="509"/>
      <c r="BC35" s="509"/>
      <c r="BD35" s="509"/>
      <c r="BE35" s="509"/>
      <c r="BF35" s="551"/>
      <c r="BG35" s="508" t="s">
        <v>208</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401</v>
      </c>
      <c r="CE35" s="401"/>
      <c r="CF35" s="401"/>
      <c r="CG35" s="401"/>
      <c r="CH35" s="401"/>
      <c r="CI35" s="401"/>
      <c r="CJ35" s="401"/>
      <c r="CK35" s="401"/>
      <c r="CL35" s="401"/>
      <c r="CM35" s="401"/>
      <c r="CN35" s="401"/>
      <c r="CO35" s="401"/>
      <c r="CP35" s="401"/>
      <c r="CQ35" s="594"/>
      <c r="CR35" s="595">
        <v>1546272</v>
      </c>
      <c r="CS35" s="596"/>
      <c r="CT35" s="596"/>
      <c r="CU35" s="596"/>
      <c r="CV35" s="596"/>
      <c r="CW35" s="596"/>
      <c r="CX35" s="596"/>
      <c r="CY35" s="597"/>
      <c r="CZ35" s="598">
        <v>2.9</v>
      </c>
      <c r="DA35" s="599"/>
      <c r="DB35" s="599"/>
      <c r="DC35" s="600"/>
      <c r="DD35" s="601">
        <v>1253217</v>
      </c>
      <c r="DE35" s="596"/>
      <c r="DF35" s="596"/>
      <c r="DG35" s="596"/>
      <c r="DH35" s="596"/>
      <c r="DI35" s="596"/>
      <c r="DJ35" s="596"/>
      <c r="DK35" s="597"/>
      <c r="DL35" s="601">
        <v>669599</v>
      </c>
      <c r="DM35" s="596"/>
      <c r="DN35" s="596"/>
      <c r="DO35" s="596"/>
      <c r="DP35" s="596"/>
      <c r="DQ35" s="596"/>
      <c r="DR35" s="596"/>
      <c r="DS35" s="596"/>
      <c r="DT35" s="596"/>
      <c r="DU35" s="596"/>
      <c r="DV35" s="597"/>
      <c r="DW35" s="598">
        <v>2.4</v>
      </c>
      <c r="DX35" s="599"/>
      <c r="DY35" s="599"/>
      <c r="DZ35" s="599"/>
      <c r="EA35" s="599"/>
      <c r="EB35" s="599"/>
      <c r="EC35" s="627"/>
    </row>
    <row r="36" spans="2:133" ht="11.25" customHeight="1" x14ac:dyDescent="0.15">
      <c r="B36" s="593" t="s">
        <v>290</v>
      </c>
      <c r="C36" s="401"/>
      <c r="D36" s="401"/>
      <c r="E36" s="401"/>
      <c r="F36" s="401"/>
      <c r="G36" s="401"/>
      <c r="H36" s="401"/>
      <c r="I36" s="401"/>
      <c r="J36" s="401"/>
      <c r="K36" s="401"/>
      <c r="L36" s="401"/>
      <c r="M36" s="401"/>
      <c r="N36" s="401"/>
      <c r="O36" s="401"/>
      <c r="P36" s="401"/>
      <c r="Q36" s="594"/>
      <c r="R36" s="595">
        <v>592224</v>
      </c>
      <c r="S36" s="354"/>
      <c r="T36" s="354"/>
      <c r="U36" s="354"/>
      <c r="V36" s="354"/>
      <c r="W36" s="354"/>
      <c r="X36" s="354"/>
      <c r="Y36" s="608"/>
      <c r="Z36" s="628">
        <v>1.1000000000000001</v>
      </c>
      <c r="AA36" s="628"/>
      <c r="AB36" s="628"/>
      <c r="AC36" s="628"/>
      <c r="AD36" s="629" t="s">
        <v>199</v>
      </c>
      <c r="AE36" s="629"/>
      <c r="AF36" s="629"/>
      <c r="AG36" s="629"/>
      <c r="AH36" s="629"/>
      <c r="AI36" s="629"/>
      <c r="AJ36" s="629"/>
      <c r="AK36" s="629"/>
      <c r="AL36" s="598" t="s">
        <v>199</v>
      </c>
      <c r="AM36" s="342"/>
      <c r="AN36" s="342"/>
      <c r="AO36" s="630"/>
      <c r="AP36" s="16"/>
      <c r="AQ36" s="631" t="s">
        <v>384</v>
      </c>
      <c r="AR36" s="632"/>
      <c r="AS36" s="632"/>
      <c r="AT36" s="632"/>
      <c r="AU36" s="632"/>
      <c r="AV36" s="632"/>
      <c r="AW36" s="632"/>
      <c r="AX36" s="632"/>
      <c r="AY36" s="633"/>
      <c r="AZ36" s="634">
        <v>6670141</v>
      </c>
      <c r="BA36" s="635"/>
      <c r="BB36" s="635"/>
      <c r="BC36" s="635"/>
      <c r="BD36" s="635"/>
      <c r="BE36" s="635"/>
      <c r="BF36" s="636"/>
      <c r="BG36" s="637" t="s">
        <v>403</v>
      </c>
      <c r="BH36" s="638"/>
      <c r="BI36" s="638"/>
      <c r="BJ36" s="638"/>
      <c r="BK36" s="638"/>
      <c r="BL36" s="638"/>
      <c r="BM36" s="638"/>
      <c r="BN36" s="638"/>
      <c r="BO36" s="638"/>
      <c r="BP36" s="638"/>
      <c r="BQ36" s="638"/>
      <c r="BR36" s="638"/>
      <c r="BS36" s="638"/>
      <c r="BT36" s="638"/>
      <c r="BU36" s="639"/>
      <c r="BV36" s="634">
        <v>92097</v>
      </c>
      <c r="BW36" s="635"/>
      <c r="BX36" s="635"/>
      <c r="BY36" s="635"/>
      <c r="BZ36" s="635"/>
      <c r="CA36" s="635"/>
      <c r="CB36" s="636"/>
      <c r="CD36" s="593" t="s">
        <v>29</v>
      </c>
      <c r="CE36" s="401"/>
      <c r="CF36" s="401"/>
      <c r="CG36" s="401"/>
      <c r="CH36" s="401"/>
      <c r="CI36" s="401"/>
      <c r="CJ36" s="401"/>
      <c r="CK36" s="401"/>
      <c r="CL36" s="401"/>
      <c r="CM36" s="401"/>
      <c r="CN36" s="401"/>
      <c r="CO36" s="401"/>
      <c r="CP36" s="401"/>
      <c r="CQ36" s="594"/>
      <c r="CR36" s="595">
        <v>5979680</v>
      </c>
      <c r="CS36" s="354"/>
      <c r="CT36" s="354"/>
      <c r="CU36" s="354"/>
      <c r="CV36" s="354"/>
      <c r="CW36" s="354"/>
      <c r="CX36" s="354"/>
      <c r="CY36" s="608"/>
      <c r="CZ36" s="598">
        <v>11.3</v>
      </c>
      <c r="DA36" s="599"/>
      <c r="DB36" s="599"/>
      <c r="DC36" s="600"/>
      <c r="DD36" s="601">
        <v>4062605</v>
      </c>
      <c r="DE36" s="354"/>
      <c r="DF36" s="354"/>
      <c r="DG36" s="354"/>
      <c r="DH36" s="354"/>
      <c r="DI36" s="354"/>
      <c r="DJ36" s="354"/>
      <c r="DK36" s="608"/>
      <c r="DL36" s="601">
        <v>2833661</v>
      </c>
      <c r="DM36" s="354"/>
      <c r="DN36" s="354"/>
      <c r="DO36" s="354"/>
      <c r="DP36" s="354"/>
      <c r="DQ36" s="354"/>
      <c r="DR36" s="354"/>
      <c r="DS36" s="354"/>
      <c r="DT36" s="354"/>
      <c r="DU36" s="354"/>
      <c r="DV36" s="608"/>
      <c r="DW36" s="598">
        <v>10</v>
      </c>
      <c r="DX36" s="599"/>
      <c r="DY36" s="599"/>
      <c r="DZ36" s="599"/>
      <c r="EA36" s="599"/>
      <c r="EB36" s="599"/>
      <c r="EC36" s="627"/>
    </row>
    <row r="37" spans="2:133" ht="11.25" customHeight="1" x14ac:dyDescent="0.15">
      <c r="B37" s="593" t="s">
        <v>394</v>
      </c>
      <c r="C37" s="401"/>
      <c r="D37" s="401"/>
      <c r="E37" s="401"/>
      <c r="F37" s="401"/>
      <c r="G37" s="401"/>
      <c r="H37" s="401"/>
      <c r="I37" s="401"/>
      <c r="J37" s="401"/>
      <c r="K37" s="401"/>
      <c r="L37" s="401"/>
      <c r="M37" s="401"/>
      <c r="N37" s="401"/>
      <c r="O37" s="401"/>
      <c r="P37" s="401"/>
      <c r="Q37" s="594"/>
      <c r="R37" s="595">
        <v>1021472</v>
      </c>
      <c r="S37" s="354"/>
      <c r="T37" s="354"/>
      <c r="U37" s="354"/>
      <c r="V37" s="354"/>
      <c r="W37" s="354"/>
      <c r="X37" s="354"/>
      <c r="Y37" s="608"/>
      <c r="Z37" s="628">
        <v>1.9</v>
      </c>
      <c r="AA37" s="628"/>
      <c r="AB37" s="628"/>
      <c r="AC37" s="628"/>
      <c r="AD37" s="629">
        <v>25889</v>
      </c>
      <c r="AE37" s="629"/>
      <c r="AF37" s="629"/>
      <c r="AG37" s="629"/>
      <c r="AH37" s="629"/>
      <c r="AI37" s="629"/>
      <c r="AJ37" s="629"/>
      <c r="AK37" s="629"/>
      <c r="AL37" s="598">
        <v>0.1</v>
      </c>
      <c r="AM37" s="342"/>
      <c r="AN37" s="342"/>
      <c r="AO37" s="630"/>
      <c r="AQ37" s="623" t="s">
        <v>404</v>
      </c>
      <c r="AR37" s="459"/>
      <c r="AS37" s="459"/>
      <c r="AT37" s="459"/>
      <c r="AU37" s="459"/>
      <c r="AV37" s="459"/>
      <c r="AW37" s="459"/>
      <c r="AX37" s="459"/>
      <c r="AY37" s="624"/>
      <c r="AZ37" s="595">
        <v>2641997</v>
      </c>
      <c r="BA37" s="354"/>
      <c r="BB37" s="354"/>
      <c r="BC37" s="354"/>
      <c r="BD37" s="596"/>
      <c r="BE37" s="596"/>
      <c r="BF37" s="625"/>
      <c r="BG37" s="593" t="s">
        <v>405</v>
      </c>
      <c r="BH37" s="401"/>
      <c r="BI37" s="401"/>
      <c r="BJ37" s="401"/>
      <c r="BK37" s="401"/>
      <c r="BL37" s="401"/>
      <c r="BM37" s="401"/>
      <c r="BN37" s="401"/>
      <c r="BO37" s="401"/>
      <c r="BP37" s="401"/>
      <c r="BQ37" s="401"/>
      <c r="BR37" s="401"/>
      <c r="BS37" s="401"/>
      <c r="BT37" s="401"/>
      <c r="BU37" s="594"/>
      <c r="BV37" s="595">
        <v>-58332</v>
      </c>
      <c r="BW37" s="354"/>
      <c r="BX37" s="354"/>
      <c r="BY37" s="354"/>
      <c r="BZ37" s="354"/>
      <c r="CA37" s="354"/>
      <c r="CB37" s="626"/>
      <c r="CD37" s="593" t="s">
        <v>160</v>
      </c>
      <c r="CE37" s="401"/>
      <c r="CF37" s="401"/>
      <c r="CG37" s="401"/>
      <c r="CH37" s="401"/>
      <c r="CI37" s="401"/>
      <c r="CJ37" s="401"/>
      <c r="CK37" s="401"/>
      <c r="CL37" s="401"/>
      <c r="CM37" s="401"/>
      <c r="CN37" s="401"/>
      <c r="CO37" s="401"/>
      <c r="CP37" s="401"/>
      <c r="CQ37" s="594"/>
      <c r="CR37" s="595">
        <v>783282</v>
      </c>
      <c r="CS37" s="596"/>
      <c r="CT37" s="596"/>
      <c r="CU37" s="596"/>
      <c r="CV37" s="596"/>
      <c r="CW37" s="596"/>
      <c r="CX37" s="596"/>
      <c r="CY37" s="597"/>
      <c r="CZ37" s="598">
        <v>1.5</v>
      </c>
      <c r="DA37" s="599"/>
      <c r="DB37" s="599"/>
      <c r="DC37" s="600"/>
      <c r="DD37" s="601">
        <v>694338</v>
      </c>
      <c r="DE37" s="596"/>
      <c r="DF37" s="596"/>
      <c r="DG37" s="596"/>
      <c r="DH37" s="596"/>
      <c r="DI37" s="596"/>
      <c r="DJ37" s="596"/>
      <c r="DK37" s="597"/>
      <c r="DL37" s="601">
        <v>694338</v>
      </c>
      <c r="DM37" s="596"/>
      <c r="DN37" s="596"/>
      <c r="DO37" s="596"/>
      <c r="DP37" s="596"/>
      <c r="DQ37" s="596"/>
      <c r="DR37" s="596"/>
      <c r="DS37" s="596"/>
      <c r="DT37" s="596"/>
      <c r="DU37" s="596"/>
      <c r="DV37" s="597"/>
      <c r="DW37" s="598">
        <v>2.4</v>
      </c>
      <c r="DX37" s="599"/>
      <c r="DY37" s="599"/>
      <c r="DZ37" s="599"/>
      <c r="EA37" s="599"/>
      <c r="EB37" s="599"/>
      <c r="EC37" s="627"/>
    </row>
    <row r="38" spans="2:133" ht="11.25" customHeight="1" x14ac:dyDescent="0.15">
      <c r="B38" s="593" t="s">
        <v>407</v>
      </c>
      <c r="C38" s="401"/>
      <c r="D38" s="401"/>
      <c r="E38" s="401"/>
      <c r="F38" s="401"/>
      <c r="G38" s="401"/>
      <c r="H38" s="401"/>
      <c r="I38" s="401"/>
      <c r="J38" s="401"/>
      <c r="K38" s="401"/>
      <c r="L38" s="401"/>
      <c r="M38" s="401"/>
      <c r="N38" s="401"/>
      <c r="O38" s="401"/>
      <c r="P38" s="401"/>
      <c r="Q38" s="594"/>
      <c r="R38" s="595">
        <v>5099502</v>
      </c>
      <c r="S38" s="354"/>
      <c r="T38" s="354"/>
      <c r="U38" s="354"/>
      <c r="V38" s="354"/>
      <c r="W38" s="354"/>
      <c r="X38" s="354"/>
      <c r="Y38" s="608"/>
      <c r="Z38" s="628">
        <v>9.4</v>
      </c>
      <c r="AA38" s="628"/>
      <c r="AB38" s="628"/>
      <c r="AC38" s="628"/>
      <c r="AD38" s="629" t="s">
        <v>199</v>
      </c>
      <c r="AE38" s="629"/>
      <c r="AF38" s="629"/>
      <c r="AG38" s="629"/>
      <c r="AH38" s="629"/>
      <c r="AI38" s="629"/>
      <c r="AJ38" s="629"/>
      <c r="AK38" s="629"/>
      <c r="AL38" s="598" t="s">
        <v>199</v>
      </c>
      <c r="AM38" s="342"/>
      <c r="AN38" s="342"/>
      <c r="AO38" s="630"/>
      <c r="AQ38" s="623" t="s">
        <v>306</v>
      </c>
      <c r="AR38" s="459"/>
      <c r="AS38" s="459"/>
      <c r="AT38" s="459"/>
      <c r="AU38" s="459"/>
      <c r="AV38" s="459"/>
      <c r="AW38" s="459"/>
      <c r="AX38" s="459"/>
      <c r="AY38" s="624"/>
      <c r="AZ38" s="595">
        <v>578609</v>
      </c>
      <c r="BA38" s="354"/>
      <c r="BB38" s="354"/>
      <c r="BC38" s="354"/>
      <c r="BD38" s="596"/>
      <c r="BE38" s="596"/>
      <c r="BF38" s="625"/>
      <c r="BG38" s="593" t="s">
        <v>408</v>
      </c>
      <c r="BH38" s="401"/>
      <c r="BI38" s="401"/>
      <c r="BJ38" s="401"/>
      <c r="BK38" s="401"/>
      <c r="BL38" s="401"/>
      <c r="BM38" s="401"/>
      <c r="BN38" s="401"/>
      <c r="BO38" s="401"/>
      <c r="BP38" s="401"/>
      <c r="BQ38" s="401"/>
      <c r="BR38" s="401"/>
      <c r="BS38" s="401"/>
      <c r="BT38" s="401"/>
      <c r="BU38" s="594"/>
      <c r="BV38" s="595">
        <v>9940</v>
      </c>
      <c r="BW38" s="354"/>
      <c r="BX38" s="354"/>
      <c r="BY38" s="354"/>
      <c r="BZ38" s="354"/>
      <c r="CA38" s="354"/>
      <c r="CB38" s="626"/>
      <c r="CD38" s="593" t="s">
        <v>410</v>
      </c>
      <c r="CE38" s="401"/>
      <c r="CF38" s="401"/>
      <c r="CG38" s="401"/>
      <c r="CH38" s="401"/>
      <c r="CI38" s="401"/>
      <c r="CJ38" s="401"/>
      <c r="CK38" s="401"/>
      <c r="CL38" s="401"/>
      <c r="CM38" s="401"/>
      <c r="CN38" s="401"/>
      <c r="CO38" s="401"/>
      <c r="CP38" s="401"/>
      <c r="CQ38" s="594"/>
      <c r="CR38" s="595">
        <v>3448581</v>
      </c>
      <c r="CS38" s="354"/>
      <c r="CT38" s="354"/>
      <c r="CU38" s="354"/>
      <c r="CV38" s="354"/>
      <c r="CW38" s="354"/>
      <c r="CX38" s="354"/>
      <c r="CY38" s="608"/>
      <c r="CZ38" s="598">
        <v>6.5</v>
      </c>
      <c r="DA38" s="599"/>
      <c r="DB38" s="599"/>
      <c r="DC38" s="600"/>
      <c r="DD38" s="601">
        <v>2814526</v>
      </c>
      <c r="DE38" s="354"/>
      <c r="DF38" s="354"/>
      <c r="DG38" s="354"/>
      <c r="DH38" s="354"/>
      <c r="DI38" s="354"/>
      <c r="DJ38" s="354"/>
      <c r="DK38" s="608"/>
      <c r="DL38" s="601">
        <v>2646107</v>
      </c>
      <c r="DM38" s="354"/>
      <c r="DN38" s="354"/>
      <c r="DO38" s="354"/>
      <c r="DP38" s="354"/>
      <c r="DQ38" s="354"/>
      <c r="DR38" s="354"/>
      <c r="DS38" s="354"/>
      <c r="DT38" s="354"/>
      <c r="DU38" s="354"/>
      <c r="DV38" s="608"/>
      <c r="DW38" s="598">
        <v>9.3000000000000007</v>
      </c>
      <c r="DX38" s="599"/>
      <c r="DY38" s="599"/>
      <c r="DZ38" s="599"/>
      <c r="EA38" s="599"/>
      <c r="EB38" s="599"/>
      <c r="EC38" s="627"/>
    </row>
    <row r="39" spans="2:133" ht="11.25" customHeight="1" x14ac:dyDescent="0.15">
      <c r="B39" s="593" t="s">
        <v>411</v>
      </c>
      <c r="C39" s="401"/>
      <c r="D39" s="401"/>
      <c r="E39" s="401"/>
      <c r="F39" s="401"/>
      <c r="G39" s="401"/>
      <c r="H39" s="401"/>
      <c r="I39" s="401"/>
      <c r="J39" s="401"/>
      <c r="K39" s="401"/>
      <c r="L39" s="401"/>
      <c r="M39" s="401"/>
      <c r="N39" s="401"/>
      <c r="O39" s="401"/>
      <c r="P39" s="401"/>
      <c r="Q39" s="594"/>
      <c r="R39" s="595" t="s">
        <v>199</v>
      </c>
      <c r="S39" s="354"/>
      <c r="T39" s="354"/>
      <c r="U39" s="354"/>
      <c r="V39" s="354"/>
      <c r="W39" s="354"/>
      <c r="X39" s="354"/>
      <c r="Y39" s="608"/>
      <c r="Z39" s="628" t="s">
        <v>199</v>
      </c>
      <c r="AA39" s="628"/>
      <c r="AB39" s="628"/>
      <c r="AC39" s="628"/>
      <c r="AD39" s="629" t="s">
        <v>199</v>
      </c>
      <c r="AE39" s="629"/>
      <c r="AF39" s="629"/>
      <c r="AG39" s="629"/>
      <c r="AH39" s="629"/>
      <c r="AI39" s="629"/>
      <c r="AJ39" s="629"/>
      <c r="AK39" s="629"/>
      <c r="AL39" s="598" t="s">
        <v>199</v>
      </c>
      <c r="AM39" s="342"/>
      <c r="AN39" s="342"/>
      <c r="AO39" s="630"/>
      <c r="AQ39" s="623" t="s">
        <v>412</v>
      </c>
      <c r="AR39" s="459"/>
      <c r="AS39" s="459"/>
      <c r="AT39" s="459"/>
      <c r="AU39" s="459"/>
      <c r="AV39" s="459"/>
      <c r="AW39" s="459"/>
      <c r="AX39" s="459"/>
      <c r="AY39" s="624"/>
      <c r="AZ39" s="595">
        <v>48873</v>
      </c>
      <c r="BA39" s="354"/>
      <c r="BB39" s="354"/>
      <c r="BC39" s="354"/>
      <c r="BD39" s="596"/>
      <c r="BE39" s="596"/>
      <c r="BF39" s="625"/>
      <c r="BG39" s="593" t="s">
        <v>333</v>
      </c>
      <c r="BH39" s="401"/>
      <c r="BI39" s="401"/>
      <c r="BJ39" s="401"/>
      <c r="BK39" s="401"/>
      <c r="BL39" s="401"/>
      <c r="BM39" s="401"/>
      <c r="BN39" s="401"/>
      <c r="BO39" s="401"/>
      <c r="BP39" s="401"/>
      <c r="BQ39" s="401"/>
      <c r="BR39" s="401"/>
      <c r="BS39" s="401"/>
      <c r="BT39" s="401"/>
      <c r="BU39" s="594"/>
      <c r="BV39" s="595">
        <v>14827</v>
      </c>
      <c r="BW39" s="354"/>
      <c r="BX39" s="354"/>
      <c r="BY39" s="354"/>
      <c r="BZ39" s="354"/>
      <c r="CA39" s="354"/>
      <c r="CB39" s="626"/>
      <c r="CD39" s="593" t="s">
        <v>414</v>
      </c>
      <c r="CE39" s="401"/>
      <c r="CF39" s="401"/>
      <c r="CG39" s="401"/>
      <c r="CH39" s="401"/>
      <c r="CI39" s="401"/>
      <c r="CJ39" s="401"/>
      <c r="CK39" s="401"/>
      <c r="CL39" s="401"/>
      <c r="CM39" s="401"/>
      <c r="CN39" s="401"/>
      <c r="CO39" s="401"/>
      <c r="CP39" s="401"/>
      <c r="CQ39" s="594"/>
      <c r="CR39" s="595">
        <v>2794976</v>
      </c>
      <c r="CS39" s="596"/>
      <c r="CT39" s="596"/>
      <c r="CU39" s="596"/>
      <c r="CV39" s="596"/>
      <c r="CW39" s="596"/>
      <c r="CX39" s="596"/>
      <c r="CY39" s="597"/>
      <c r="CZ39" s="598">
        <v>5.3</v>
      </c>
      <c r="DA39" s="599"/>
      <c r="DB39" s="599"/>
      <c r="DC39" s="600"/>
      <c r="DD39" s="601">
        <v>2158300</v>
      </c>
      <c r="DE39" s="596"/>
      <c r="DF39" s="596"/>
      <c r="DG39" s="596"/>
      <c r="DH39" s="596"/>
      <c r="DI39" s="596"/>
      <c r="DJ39" s="596"/>
      <c r="DK39" s="597"/>
      <c r="DL39" s="601" t="s">
        <v>199</v>
      </c>
      <c r="DM39" s="596"/>
      <c r="DN39" s="596"/>
      <c r="DO39" s="596"/>
      <c r="DP39" s="596"/>
      <c r="DQ39" s="596"/>
      <c r="DR39" s="596"/>
      <c r="DS39" s="596"/>
      <c r="DT39" s="596"/>
      <c r="DU39" s="596"/>
      <c r="DV39" s="597"/>
      <c r="DW39" s="598" t="s">
        <v>199</v>
      </c>
      <c r="DX39" s="599"/>
      <c r="DY39" s="599"/>
      <c r="DZ39" s="599"/>
      <c r="EA39" s="599"/>
      <c r="EB39" s="599"/>
      <c r="EC39" s="627"/>
    </row>
    <row r="40" spans="2:133" ht="11.25" customHeight="1" x14ac:dyDescent="0.15">
      <c r="B40" s="593" t="s">
        <v>418</v>
      </c>
      <c r="C40" s="401"/>
      <c r="D40" s="401"/>
      <c r="E40" s="401"/>
      <c r="F40" s="401"/>
      <c r="G40" s="401"/>
      <c r="H40" s="401"/>
      <c r="I40" s="401"/>
      <c r="J40" s="401"/>
      <c r="K40" s="401"/>
      <c r="L40" s="401"/>
      <c r="M40" s="401"/>
      <c r="N40" s="401"/>
      <c r="O40" s="401"/>
      <c r="P40" s="401"/>
      <c r="Q40" s="594"/>
      <c r="R40" s="595">
        <v>310602</v>
      </c>
      <c r="S40" s="354"/>
      <c r="T40" s="354"/>
      <c r="U40" s="354"/>
      <c r="V40" s="354"/>
      <c r="W40" s="354"/>
      <c r="X40" s="354"/>
      <c r="Y40" s="608"/>
      <c r="Z40" s="628">
        <v>0.6</v>
      </c>
      <c r="AA40" s="628"/>
      <c r="AB40" s="628"/>
      <c r="AC40" s="628"/>
      <c r="AD40" s="629" t="s">
        <v>199</v>
      </c>
      <c r="AE40" s="629"/>
      <c r="AF40" s="629"/>
      <c r="AG40" s="629"/>
      <c r="AH40" s="629"/>
      <c r="AI40" s="629"/>
      <c r="AJ40" s="629"/>
      <c r="AK40" s="629"/>
      <c r="AL40" s="598" t="s">
        <v>199</v>
      </c>
      <c r="AM40" s="342"/>
      <c r="AN40" s="342"/>
      <c r="AO40" s="630"/>
      <c r="AQ40" s="623" t="s">
        <v>420</v>
      </c>
      <c r="AR40" s="459"/>
      <c r="AS40" s="459"/>
      <c r="AT40" s="459"/>
      <c r="AU40" s="459"/>
      <c r="AV40" s="459"/>
      <c r="AW40" s="459"/>
      <c r="AX40" s="459"/>
      <c r="AY40" s="624"/>
      <c r="AZ40" s="595">
        <v>26653</v>
      </c>
      <c r="BA40" s="354"/>
      <c r="BB40" s="354"/>
      <c r="BC40" s="354"/>
      <c r="BD40" s="596"/>
      <c r="BE40" s="596"/>
      <c r="BF40" s="625"/>
      <c r="BG40" s="589" t="s">
        <v>421</v>
      </c>
      <c r="BH40" s="450"/>
      <c r="BI40" s="450"/>
      <c r="BJ40" s="450"/>
      <c r="BK40" s="450"/>
      <c r="BL40" s="7"/>
      <c r="BM40" s="401" t="s">
        <v>422</v>
      </c>
      <c r="BN40" s="401"/>
      <c r="BO40" s="401"/>
      <c r="BP40" s="401"/>
      <c r="BQ40" s="401"/>
      <c r="BR40" s="401"/>
      <c r="BS40" s="401"/>
      <c r="BT40" s="401"/>
      <c r="BU40" s="594"/>
      <c r="BV40" s="595">
        <v>89</v>
      </c>
      <c r="BW40" s="354"/>
      <c r="BX40" s="354"/>
      <c r="BY40" s="354"/>
      <c r="BZ40" s="354"/>
      <c r="CA40" s="354"/>
      <c r="CB40" s="626"/>
      <c r="CD40" s="593" t="s">
        <v>368</v>
      </c>
      <c r="CE40" s="401"/>
      <c r="CF40" s="401"/>
      <c r="CG40" s="401"/>
      <c r="CH40" s="401"/>
      <c r="CI40" s="401"/>
      <c r="CJ40" s="401"/>
      <c r="CK40" s="401"/>
      <c r="CL40" s="401"/>
      <c r="CM40" s="401"/>
      <c r="CN40" s="401"/>
      <c r="CO40" s="401"/>
      <c r="CP40" s="401"/>
      <c r="CQ40" s="594"/>
      <c r="CR40" s="595">
        <v>1537051</v>
      </c>
      <c r="CS40" s="354"/>
      <c r="CT40" s="354"/>
      <c r="CU40" s="354"/>
      <c r="CV40" s="354"/>
      <c r="CW40" s="354"/>
      <c r="CX40" s="354"/>
      <c r="CY40" s="608"/>
      <c r="CZ40" s="598">
        <v>2.9</v>
      </c>
      <c r="DA40" s="599"/>
      <c r="DB40" s="599"/>
      <c r="DC40" s="600"/>
      <c r="DD40" s="601">
        <v>1416921</v>
      </c>
      <c r="DE40" s="354"/>
      <c r="DF40" s="354"/>
      <c r="DG40" s="354"/>
      <c r="DH40" s="354"/>
      <c r="DI40" s="354"/>
      <c r="DJ40" s="354"/>
      <c r="DK40" s="608"/>
      <c r="DL40" s="601">
        <v>180783</v>
      </c>
      <c r="DM40" s="354"/>
      <c r="DN40" s="354"/>
      <c r="DO40" s="354"/>
      <c r="DP40" s="354"/>
      <c r="DQ40" s="354"/>
      <c r="DR40" s="354"/>
      <c r="DS40" s="354"/>
      <c r="DT40" s="354"/>
      <c r="DU40" s="354"/>
      <c r="DV40" s="608"/>
      <c r="DW40" s="598">
        <v>0.6</v>
      </c>
      <c r="DX40" s="599"/>
      <c r="DY40" s="599"/>
      <c r="DZ40" s="599"/>
      <c r="EA40" s="599"/>
      <c r="EB40" s="599"/>
      <c r="EC40" s="627"/>
    </row>
    <row r="41" spans="2:133" ht="11.25" customHeight="1" x14ac:dyDescent="0.15">
      <c r="B41" s="573" t="s">
        <v>419</v>
      </c>
      <c r="C41" s="574"/>
      <c r="D41" s="574"/>
      <c r="E41" s="574"/>
      <c r="F41" s="574"/>
      <c r="G41" s="574"/>
      <c r="H41" s="574"/>
      <c r="I41" s="574"/>
      <c r="J41" s="574"/>
      <c r="K41" s="574"/>
      <c r="L41" s="574"/>
      <c r="M41" s="574"/>
      <c r="N41" s="574"/>
      <c r="O41" s="574"/>
      <c r="P41" s="574"/>
      <c r="Q41" s="575"/>
      <c r="R41" s="576">
        <v>54367057</v>
      </c>
      <c r="S41" s="615"/>
      <c r="T41" s="615"/>
      <c r="U41" s="615"/>
      <c r="V41" s="615"/>
      <c r="W41" s="615"/>
      <c r="X41" s="615"/>
      <c r="Y41" s="618"/>
      <c r="Z41" s="619">
        <v>100</v>
      </c>
      <c r="AA41" s="619"/>
      <c r="AB41" s="619"/>
      <c r="AC41" s="619"/>
      <c r="AD41" s="620">
        <v>28070154</v>
      </c>
      <c r="AE41" s="620"/>
      <c r="AF41" s="620"/>
      <c r="AG41" s="620"/>
      <c r="AH41" s="620"/>
      <c r="AI41" s="620"/>
      <c r="AJ41" s="620"/>
      <c r="AK41" s="620"/>
      <c r="AL41" s="579">
        <v>100</v>
      </c>
      <c r="AM41" s="621"/>
      <c r="AN41" s="621"/>
      <c r="AO41" s="622"/>
      <c r="AQ41" s="623" t="s">
        <v>423</v>
      </c>
      <c r="AR41" s="459"/>
      <c r="AS41" s="459"/>
      <c r="AT41" s="459"/>
      <c r="AU41" s="459"/>
      <c r="AV41" s="459"/>
      <c r="AW41" s="459"/>
      <c r="AX41" s="459"/>
      <c r="AY41" s="624"/>
      <c r="AZ41" s="595">
        <v>687189</v>
      </c>
      <c r="BA41" s="354"/>
      <c r="BB41" s="354"/>
      <c r="BC41" s="354"/>
      <c r="BD41" s="596"/>
      <c r="BE41" s="596"/>
      <c r="BF41" s="625"/>
      <c r="BG41" s="589"/>
      <c r="BH41" s="450"/>
      <c r="BI41" s="450"/>
      <c r="BJ41" s="450"/>
      <c r="BK41" s="450"/>
      <c r="BL41" s="7"/>
      <c r="BM41" s="401" t="s">
        <v>340</v>
      </c>
      <c r="BN41" s="401"/>
      <c r="BO41" s="401"/>
      <c r="BP41" s="401"/>
      <c r="BQ41" s="401"/>
      <c r="BR41" s="401"/>
      <c r="BS41" s="401"/>
      <c r="BT41" s="401"/>
      <c r="BU41" s="594"/>
      <c r="BV41" s="595" t="s">
        <v>199</v>
      </c>
      <c r="BW41" s="354"/>
      <c r="BX41" s="354"/>
      <c r="BY41" s="354"/>
      <c r="BZ41" s="354"/>
      <c r="CA41" s="354"/>
      <c r="CB41" s="626"/>
      <c r="CD41" s="593" t="s">
        <v>284</v>
      </c>
      <c r="CE41" s="401"/>
      <c r="CF41" s="401"/>
      <c r="CG41" s="401"/>
      <c r="CH41" s="401"/>
      <c r="CI41" s="401"/>
      <c r="CJ41" s="401"/>
      <c r="CK41" s="401"/>
      <c r="CL41" s="401"/>
      <c r="CM41" s="401"/>
      <c r="CN41" s="401"/>
      <c r="CO41" s="401"/>
      <c r="CP41" s="401"/>
      <c r="CQ41" s="594"/>
      <c r="CR41" s="595" t="s">
        <v>199</v>
      </c>
      <c r="CS41" s="596"/>
      <c r="CT41" s="596"/>
      <c r="CU41" s="596"/>
      <c r="CV41" s="596"/>
      <c r="CW41" s="596"/>
      <c r="CX41" s="596"/>
      <c r="CY41" s="597"/>
      <c r="CZ41" s="598" t="s">
        <v>199</v>
      </c>
      <c r="DA41" s="599"/>
      <c r="DB41" s="599"/>
      <c r="DC41" s="600"/>
      <c r="DD41" s="601" t="s">
        <v>199</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AQ42" s="612" t="s">
        <v>424</v>
      </c>
      <c r="AR42" s="613"/>
      <c r="AS42" s="613"/>
      <c r="AT42" s="613"/>
      <c r="AU42" s="613"/>
      <c r="AV42" s="613"/>
      <c r="AW42" s="613"/>
      <c r="AX42" s="613"/>
      <c r="AY42" s="614"/>
      <c r="AZ42" s="576">
        <v>2686820</v>
      </c>
      <c r="BA42" s="615"/>
      <c r="BB42" s="615"/>
      <c r="BC42" s="615"/>
      <c r="BD42" s="577"/>
      <c r="BE42" s="577"/>
      <c r="BF42" s="616"/>
      <c r="BG42" s="377"/>
      <c r="BH42" s="378"/>
      <c r="BI42" s="378"/>
      <c r="BJ42" s="378"/>
      <c r="BK42" s="378"/>
      <c r="BL42" s="20"/>
      <c r="BM42" s="574" t="s">
        <v>425</v>
      </c>
      <c r="BN42" s="574"/>
      <c r="BO42" s="574"/>
      <c r="BP42" s="574"/>
      <c r="BQ42" s="574"/>
      <c r="BR42" s="574"/>
      <c r="BS42" s="574"/>
      <c r="BT42" s="574"/>
      <c r="BU42" s="575"/>
      <c r="BV42" s="576">
        <v>410</v>
      </c>
      <c r="BW42" s="615"/>
      <c r="BX42" s="615"/>
      <c r="BY42" s="615"/>
      <c r="BZ42" s="615"/>
      <c r="CA42" s="615"/>
      <c r="CB42" s="617"/>
      <c r="CD42" s="593" t="s">
        <v>276</v>
      </c>
      <c r="CE42" s="401"/>
      <c r="CF42" s="401"/>
      <c r="CG42" s="401"/>
      <c r="CH42" s="401"/>
      <c r="CI42" s="401"/>
      <c r="CJ42" s="401"/>
      <c r="CK42" s="401"/>
      <c r="CL42" s="401"/>
      <c r="CM42" s="401"/>
      <c r="CN42" s="401"/>
      <c r="CO42" s="401"/>
      <c r="CP42" s="401"/>
      <c r="CQ42" s="594"/>
      <c r="CR42" s="595">
        <v>7850467</v>
      </c>
      <c r="CS42" s="596"/>
      <c r="CT42" s="596"/>
      <c r="CU42" s="596"/>
      <c r="CV42" s="596"/>
      <c r="CW42" s="596"/>
      <c r="CX42" s="596"/>
      <c r="CY42" s="597"/>
      <c r="CZ42" s="598">
        <v>14.8</v>
      </c>
      <c r="DA42" s="599"/>
      <c r="DB42" s="599"/>
      <c r="DC42" s="600"/>
      <c r="DD42" s="601">
        <v>1229347</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B43" s="1" t="s">
        <v>50</v>
      </c>
      <c r="CD43" s="593" t="s">
        <v>58</v>
      </c>
      <c r="CE43" s="401"/>
      <c r="CF43" s="401"/>
      <c r="CG43" s="401"/>
      <c r="CH43" s="401"/>
      <c r="CI43" s="401"/>
      <c r="CJ43" s="401"/>
      <c r="CK43" s="401"/>
      <c r="CL43" s="401"/>
      <c r="CM43" s="401"/>
      <c r="CN43" s="401"/>
      <c r="CO43" s="401"/>
      <c r="CP43" s="401"/>
      <c r="CQ43" s="594"/>
      <c r="CR43" s="595">
        <v>230295</v>
      </c>
      <c r="CS43" s="596"/>
      <c r="CT43" s="596"/>
      <c r="CU43" s="596"/>
      <c r="CV43" s="596"/>
      <c r="CW43" s="596"/>
      <c r="CX43" s="596"/>
      <c r="CY43" s="597"/>
      <c r="CZ43" s="598">
        <v>0.4</v>
      </c>
      <c r="DA43" s="599"/>
      <c r="DB43" s="599"/>
      <c r="DC43" s="600"/>
      <c r="DD43" s="601">
        <v>230295</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B44" s="610" t="s">
        <v>400</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82" t="s">
        <v>171</v>
      </c>
      <c r="CE44" s="384"/>
      <c r="CF44" s="593" t="s">
        <v>426</v>
      </c>
      <c r="CG44" s="401"/>
      <c r="CH44" s="401"/>
      <c r="CI44" s="401"/>
      <c r="CJ44" s="401"/>
      <c r="CK44" s="401"/>
      <c r="CL44" s="401"/>
      <c r="CM44" s="401"/>
      <c r="CN44" s="401"/>
      <c r="CO44" s="401"/>
      <c r="CP44" s="401"/>
      <c r="CQ44" s="594"/>
      <c r="CR44" s="595">
        <v>7423633</v>
      </c>
      <c r="CS44" s="354"/>
      <c r="CT44" s="354"/>
      <c r="CU44" s="354"/>
      <c r="CV44" s="354"/>
      <c r="CW44" s="354"/>
      <c r="CX44" s="354"/>
      <c r="CY44" s="608"/>
      <c r="CZ44" s="598">
        <v>14</v>
      </c>
      <c r="DA44" s="342"/>
      <c r="DB44" s="342"/>
      <c r="DC44" s="609"/>
      <c r="DD44" s="601">
        <v>1058398</v>
      </c>
      <c r="DE44" s="354"/>
      <c r="DF44" s="354"/>
      <c r="DG44" s="354"/>
      <c r="DH44" s="354"/>
      <c r="DI44" s="354"/>
      <c r="DJ44" s="354"/>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B45" s="610" t="s">
        <v>262</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85"/>
      <c r="CE45" s="387"/>
      <c r="CF45" s="593" t="s">
        <v>193</v>
      </c>
      <c r="CG45" s="401"/>
      <c r="CH45" s="401"/>
      <c r="CI45" s="401"/>
      <c r="CJ45" s="401"/>
      <c r="CK45" s="401"/>
      <c r="CL45" s="401"/>
      <c r="CM45" s="401"/>
      <c r="CN45" s="401"/>
      <c r="CO45" s="401"/>
      <c r="CP45" s="401"/>
      <c r="CQ45" s="594"/>
      <c r="CR45" s="595">
        <v>3660301</v>
      </c>
      <c r="CS45" s="596"/>
      <c r="CT45" s="596"/>
      <c r="CU45" s="596"/>
      <c r="CV45" s="596"/>
      <c r="CW45" s="596"/>
      <c r="CX45" s="596"/>
      <c r="CY45" s="597"/>
      <c r="CZ45" s="598">
        <v>6.9</v>
      </c>
      <c r="DA45" s="599"/>
      <c r="DB45" s="599"/>
      <c r="DC45" s="600"/>
      <c r="DD45" s="601">
        <v>260838</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41"/>
      <c r="CD46" s="385"/>
      <c r="CE46" s="387"/>
      <c r="CF46" s="593" t="s">
        <v>427</v>
      </c>
      <c r="CG46" s="401"/>
      <c r="CH46" s="401"/>
      <c r="CI46" s="401"/>
      <c r="CJ46" s="401"/>
      <c r="CK46" s="401"/>
      <c r="CL46" s="401"/>
      <c r="CM46" s="401"/>
      <c r="CN46" s="401"/>
      <c r="CO46" s="401"/>
      <c r="CP46" s="401"/>
      <c r="CQ46" s="594"/>
      <c r="CR46" s="595">
        <v>3613446</v>
      </c>
      <c r="CS46" s="354"/>
      <c r="CT46" s="354"/>
      <c r="CU46" s="354"/>
      <c r="CV46" s="354"/>
      <c r="CW46" s="354"/>
      <c r="CX46" s="354"/>
      <c r="CY46" s="608"/>
      <c r="CZ46" s="598">
        <v>6.8</v>
      </c>
      <c r="DA46" s="342"/>
      <c r="DB46" s="342"/>
      <c r="DC46" s="609"/>
      <c r="DD46" s="601">
        <v>767474</v>
      </c>
      <c r="DE46" s="354"/>
      <c r="DF46" s="354"/>
      <c r="DG46" s="354"/>
      <c r="DH46" s="354"/>
      <c r="DI46" s="354"/>
      <c r="DJ46" s="354"/>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41"/>
      <c r="CD47" s="385"/>
      <c r="CE47" s="387"/>
      <c r="CF47" s="593" t="s">
        <v>429</v>
      </c>
      <c r="CG47" s="401"/>
      <c r="CH47" s="401"/>
      <c r="CI47" s="401"/>
      <c r="CJ47" s="401"/>
      <c r="CK47" s="401"/>
      <c r="CL47" s="401"/>
      <c r="CM47" s="401"/>
      <c r="CN47" s="401"/>
      <c r="CO47" s="401"/>
      <c r="CP47" s="401"/>
      <c r="CQ47" s="594"/>
      <c r="CR47" s="595">
        <v>426834</v>
      </c>
      <c r="CS47" s="596"/>
      <c r="CT47" s="596"/>
      <c r="CU47" s="596"/>
      <c r="CV47" s="596"/>
      <c r="CW47" s="596"/>
      <c r="CX47" s="596"/>
      <c r="CY47" s="597"/>
      <c r="CZ47" s="598">
        <v>0.8</v>
      </c>
      <c r="DA47" s="599"/>
      <c r="DB47" s="599"/>
      <c r="DC47" s="600"/>
      <c r="DD47" s="601">
        <v>170949</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41"/>
      <c r="CD48" s="388"/>
      <c r="CE48" s="390"/>
      <c r="CF48" s="593" t="s">
        <v>431</v>
      </c>
      <c r="CG48" s="401"/>
      <c r="CH48" s="401"/>
      <c r="CI48" s="401"/>
      <c r="CJ48" s="401"/>
      <c r="CK48" s="401"/>
      <c r="CL48" s="401"/>
      <c r="CM48" s="401"/>
      <c r="CN48" s="401"/>
      <c r="CO48" s="401"/>
      <c r="CP48" s="401"/>
      <c r="CQ48" s="594"/>
      <c r="CR48" s="595" t="s">
        <v>199</v>
      </c>
      <c r="CS48" s="354"/>
      <c r="CT48" s="354"/>
      <c r="CU48" s="354"/>
      <c r="CV48" s="354"/>
      <c r="CW48" s="354"/>
      <c r="CX48" s="354"/>
      <c r="CY48" s="608"/>
      <c r="CZ48" s="598" t="s">
        <v>199</v>
      </c>
      <c r="DA48" s="342"/>
      <c r="DB48" s="342"/>
      <c r="DC48" s="609"/>
      <c r="DD48" s="601" t="s">
        <v>199</v>
      </c>
      <c r="DE48" s="354"/>
      <c r="DF48" s="354"/>
      <c r="DG48" s="354"/>
      <c r="DH48" s="354"/>
      <c r="DI48" s="354"/>
      <c r="DJ48" s="354"/>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15">
      <c r="B49" s="41"/>
      <c r="CD49" s="573" t="s">
        <v>191</v>
      </c>
      <c r="CE49" s="574"/>
      <c r="CF49" s="574"/>
      <c r="CG49" s="574"/>
      <c r="CH49" s="574"/>
      <c r="CI49" s="574"/>
      <c r="CJ49" s="574"/>
      <c r="CK49" s="574"/>
      <c r="CL49" s="574"/>
      <c r="CM49" s="574"/>
      <c r="CN49" s="574"/>
      <c r="CO49" s="574"/>
      <c r="CP49" s="574"/>
      <c r="CQ49" s="575"/>
      <c r="CR49" s="576">
        <v>52937413</v>
      </c>
      <c r="CS49" s="577"/>
      <c r="CT49" s="577"/>
      <c r="CU49" s="577"/>
      <c r="CV49" s="577"/>
      <c r="CW49" s="577"/>
      <c r="CX49" s="577"/>
      <c r="CY49" s="578"/>
      <c r="CZ49" s="579">
        <v>100</v>
      </c>
      <c r="DA49" s="580"/>
      <c r="DB49" s="580"/>
      <c r="DC49" s="581"/>
      <c r="DD49" s="582">
        <v>33234056</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WqR847kiV22aexL3SBmBBCd/df2HrPJIVPtn/ndK1wQWejbeHUByYWb2BmmeDNohvxVOtFnZZ0tokupJw557GA==" saltValue="trHIrJp2dGg+eSaZwTJI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3" t="s">
        <v>298</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4" t="s">
        <v>129</v>
      </c>
      <c r="DK2" s="995"/>
      <c r="DL2" s="995"/>
      <c r="DM2" s="995"/>
      <c r="DN2" s="995"/>
      <c r="DO2" s="996"/>
      <c r="DP2" s="50"/>
      <c r="DQ2" s="994" t="s">
        <v>301</v>
      </c>
      <c r="DR2" s="995"/>
      <c r="DS2" s="995"/>
      <c r="DT2" s="995"/>
      <c r="DU2" s="995"/>
      <c r="DV2" s="995"/>
      <c r="DW2" s="995"/>
      <c r="DX2" s="995"/>
      <c r="DY2" s="995"/>
      <c r="DZ2" s="99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4" t="s">
        <v>432</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4"/>
      <c r="AZ4" s="56"/>
      <c r="BA4" s="56"/>
      <c r="BB4" s="56"/>
      <c r="BC4" s="56"/>
      <c r="BD4" s="56"/>
      <c r="BE4" s="67"/>
      <c r="BF4" s="67"/>
      <c r="BG4" s="67"/>
      <c r="BH4" s="67"/>
      <c r="BI4" s="67"/>
      <c r="BJ4" s="67"/>
      <c r="BK4" s="67"/>
      <c r="BL4" s="67"/>
      <c r="BM4" s="67"/>
      <c r="BN4" s="67"/>
      <c r="BO4" s="67"/>
      <c r="BP4" s="67"/>
      <c r="BQ4" s="778" t="s">
        <v>433</v>
      </c>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67"/>
    </row>
    <row r="5" spans="1:131" s="47" customFormat="1" ht="26.25" customHeight="1" x14ac:dyDescent="0.15">
      <c r="A5" s="682" t="s">
        <v>434</v>
      </c>
      <c r="B5" s="683"/>
      <c r="C5" s="683"/>
      <c r="D5" s="683"/>
      <c r="E5" s="683"/>
      <c r="F5" s="683"/>
      <c r="G5" s="683"/>
      <c r="H5" s="683"/>
      <c r="I5" s="683"/>
      <c r="J5" s="683"/>
      <c r="K5" s="683"/>
      <c r="L5" s="683"/>
      <c r="M5" s="683"/>
      <c r="N5" s="683"/>
      <c r="O5" s="683"/>
      <c r="P5" s="684"/>
      <c r="Q5" s="674" t="s">
        <v>177</v>
      </c>
      <c r="R5" s="675"/>
      <c r="S5" s="675"/>
      <c r="T5" s="675"/>
      <c r="U5" s="676"/>
      <c r="V5" s="674" t="s">
        <v>435</v>
      </c>
      <c r="W5" s="675"/>
      <c r="X5" s="675"/>
      <c r="Y5" s="675"/>
      <c r="Z5" s="676"/>
      <c r="AA5" s="674" t="s">
        <v>436</v>
      </c>
      <c r="AB5" s="675"/>
      <c r="AC5" s="675"/>
      <c r="AD5" s="675"/>
      <c r="AE5" s="675"/>
      <c r="AF5" s="723" t="s">
        <v>174</v>
      </c>
      <c r="AG5" s="675"/>
      <c r="AH5" s="675"/>
      <c r="AI5" s="675"/>
      <c r="AJ5" s="680"/>
      <c r="AK5" s="675" t="s">
        <v>437</v>
      </c>
      <c r="AL5" s="675"/>
      <c r="AM5" s="675"/>
      <c r="AN5" s="675"/>
      <c r="AO5" s="676"/>
      <c r="AP5" s="674" t="s">
        <v>438</v>
      </c>
      <c r="AQ5" s="675"/>
      <c r="AR5" s="675"/>
      <c r="AS5" s="675"/>
      <c r="AT5" s="676"/>
      <c r="AU5" s="674" t="s">
        <v>441</v>
      </c>
      <c r="AV5" s="675"/>
      <c r="AW5" s="675"/>
      <c r="AX5" s="675"/>
      <c r="AY5" s="680"/>
      <c r="AZ5" s="56"/>
      <c r="BA5" s="56"/>
      <c r="BB5" s="56"/>
      <c r="BC5" s="56"/>
      <c r="BD5" s="56"/>
      <c r="BE5" s="67"/>
      <c r="BF5" s="67"/>
      <c r="BG5" s="67"/>
      <c r="BH5" s="67"/>
      <c r="BI5" s="67"/>
      <c r="BJ5" s="67"/>
      <c r="BK5" s="67"/>
      <c r="BL5" s="67"/>
      <c r="BM5" s="67"/>
      <c r="BN5" s="67"/>
      <c r="BO5" s="67"/>
      <c r="BP5" s="67"/>
      <c r="BQ5" s="682" t="s">
        <v>442</v>
      </c>
      <c r="BR5" s="683"/>
      <c r="BS5" s="683"/>
      <c r="BT5" s="683"/>
      <c r="BU5" s="683"/>
      <c r="BV5" s="683"/>
      <c r="BW5" s="683"/>
      <c r="BX5" s="683"/>
      <c r="BY5" s="683"/>
      <c r="BZ5" s="683"/>
      <c r="CA5" s="683"/>
      <c r="CB5" s="683"/>
      <c r="CC5" s="683"/>
      <c r="CD5" s="683"/>
      <c r="CE5" s="683"/>
      <c r="CF5" s="683"/>
      <c r="CG5" s="684"/>
      <c r="CH5" s="674" t="s">
        <v>365</v>
      </c>
      <c r="CI5" s="675"/>
      <c r="CJ5" s="675"/>
      <c r="CK5" s="675"/>
      <c r="CL5" s="676"/>
      <c r="CM5" s="674" t="s">
        <v>320</v>
      </c>
      <c r="CN5" s="675"/>
      <c r="CO5" s="675"/>
      <c r="CP5" s="675"/>
      <c r="CQ5" s="676"/>
      <c r="CR5" s="674" t="s">
        <v>242</v>
      </c>
      <c r="CS5" s="675"/>
      <c r="CT5" s="675"/>
      <c r="CU5" s="675"/>
      <c r="CV5" s="676"/>
      <c r="CW5" s="674" t="s">
        <v>52</v>
      </c>
      <c r="CX5" s="675"/>
      <c r="CY5" s="675"/>
      <c r="CZ5" s="675"/>
      <c r="DA5" s="676"/>
      <c r="DB5" s="674" t="s">
        <v>443</v>
      </c>
      <c r="DC5" s="675"/>
      <c r="DD5" s="675"/>
      <c r="DE5" s="675"/>
      <c r="DF5" s="676"/>
      <c r="DG5" s="1006" t="s">
        <v>239</v>
      </c>
      <c r="DH5" s="1007"/>
      <c r="DI5" s="1007"/>
      <c r="DJ5" s="1007"/>
      <c r="DK5" s="1008"/>
      <c r="DL5" s="1006" t="s">
        <v>446</v>
      </c>
      <c r="DM5" s="1007"/>
      <c r="DN5" s="1007"/>
      <c r="DO5" s="1007"/>
      <c r="DP5" s="1008"/>
      <c r="DQ5" s="674" t="s">
        <v>447</v>
      </c>
      <c r="DR5" s="675"/>
      <c r="DS5" s="675"/>
      <c r="DT5" s="675"/>
      <c r="DU5" s="676"/>
      <c r="DV5" s="674" t="s">
        <v>441</v>
      </c>
      <c r="DW5" s="675"/>
      <c r="DX5" s="675"/>
      <c r="DY5" s="675"/>
      <c r="DZ5" s="680"/>
      <c r="EA5" s="67"/>
    </row>
    <row r="6" spans="1:131" s="47" customFormat="1" ht="26.25" customHeight="1" x14ac:dyDescent="0.15">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24"/>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9"/>
      <c r="DH6" s="1010"/>
      <c r="DI6" s="1010"/>
      <c r="DJ6" s="1010"/>
      <c r="DK6" s="1011"/>
      <c r="DL6" s="1009"/>
      <c r="DM6" s="1010"/>
      <c r="DN6" s="1010"/>
      <c r="DO6" s="1010"/>
      <c r="DP6" s="1011"/>
      <c r="DQ6" s="677"/>
      <c r="DR6" s="678"/>
      <c r="DS6" s="678"/>
      <c r="DT6" s="678"/>
      <c r="DU6" s="679"/>
      <c r="DV6" s="677"/>
      <c r="DW6" s="678"/>
      <c r="DX6" s="678"/>
      <c r="DY6" s="678"/>
      <c r="DZ6" s="681"/>
      <c r="EA6" s="67"/>
    </row>
    <row r="7" spans="1:131" s="47" customFormat="1" ht="26.25" customHeight="1" x14ac:dyDescent="0.15">
      <c r="A7" s="51">
        <v>1</v>
      </c>
      <c r="B7" s="949" t="s">
        <v>449</v>
      </c>
      <c r="C7" s="950"/>
      <c r="D7" s="950"/>
      <c r="E7" s="950"/>
      <c r="F7" s="950"/>
      <c r="G7" s="950"/>
      <c r="H7" s="950"/>
      <c r="I7" s="950"/>
      <c r="J7" s="950"/>
      <c r="K7" s="950"/>
      <c r="L7" s="950"/>
      <c r="M7" s="950"/>
      <c r="N7" s="950"/>
      <c r="O7" s="950"/>
      <c r="P7" s="951"/>
      <c r="Q7" s="952">
        <v>53909</v>
      </c>
      <c r="R7" s="953"/>
      <c r="S7" s="953"/>
      <c r="T7" s="953"/>
      <c r="U7" s="953"/>
      <c r="V7" s="953">
        <v>52528</v>
      </c>
      <c r="W7" s="953"/>
      <c r="X7" s="953"/>
      <c r="Y7" s="953"/>
      <c r="Z7" s="953"/>
      <c r="AA7" s="953">
        <v>1381</v>
      </c>
      <c r="AB7" s="953"/>
      <c r="AC7" s="953"/>
      <c r="AD7" s="953"/>
      <c r="AE7" s="997"/>
      <c r="AF7" s="998">
        <v>994</v>
      </c>
      <c r="AG7" s="999"/>
      <c r="AH7" s="999"/>
      <c r="AI7" s="999"/>
      <c r="AJ7" s="1000"/>
      <c r="AK7" s="1001">
        <v>3843</v>
      </c>
      <c r="AL7" s="953"/>
      <c r="AM7" s="953"/>
      <c r="AN7" s="953"/>
      <c r="AO7" s="953"/>
      <c r="AP7" s="953">
        <v>64934</v>
      </c>
      <c r="AQ7" s="953"/>
      <c r="AR7" s="953"/>
      <c r="AS7" s="953"/>
      <c r="AT7" s="953"/>
      <c r="AU7" s="954"/>
      <c r="AV7" s="954"/>
      <c r="AW7" s="954"/>
      <c r="AX7" s="954"/>
      <c r="AY7" s="955"/>
      <c r="AZ7" s="56"/>
      <c r="BA7" s="56"/>
      <c r="BB7" s="56"/>
      <c r="BC7" s="56"/>
      <c r="BD7" s="56"/>
      <c r="BE7" s="67"/>
      <c r="BF7" s="67"/>
      <c r="BG7" s="67"/>
      <c r="BH7" s="67"/>
      <c r="BI7" s="67"/>
      <c r="BJ7" s="67"/>
      <c r="BK7" s="67"/>
      <c r="BL7" s="67"/>
      <c r="BM7" s="67"/>
      <c r="BN7" s="67"/>
      <c r="BO7" s="67"/>
      <c r="BP7" s="67"/>
      <c r="BQ7" s="51">
        <v>1</v>
      </c>
      <c r="BR7" s="71"/>
      <c r="BS7" s="949" t="s">
        <v>537</v>
      </c>
      <c r="BT7" s="950"/>
      <c r="BU7" s="950"/>
      <c r="BV7" s="950"/>
      <c r="BW7" s="950"/>
      <c r="BX7" s="950"/>
      <c r="BY7" s="950"/>
      <c r="BZ7" s="950"/>
      <c r="CA7" s="950"/>
      <c r="CB7" s="950"/>
      <c r="CC7" s="950"/>
      <c r="CD7" s="950"/>
      <c r="CE7" s="950"/>
      <c r="CF7" s="950"/>
      <c r="CG7" s="951"/>
      <c r="CH7" s="1002">
        <v>-1</v>
      </c>
      <c r="CI7" s="1003"/>
      <c r="CJ7" s="1003"/>
      <c r="CK7" s="1003"/>
      <c r="CL7" s="1004"/>
      <c r="CM7" s="1002">
        <v>-3</v>
      </c>
      <c r="CN7" s="1003"/>
      <c r="CO7" s="1003"/>
      <c r="CP7" s="1003"/>
      <c r="CQ7" s="1004"/>
      <c r="CR7" s="1002">
        <v>50</v>
      </c>
      <c r="CS7" s="1003"/>
      <c r="CT7" s="1003"/>
      <c r="CU7" s="1003"/>
      <c r="CV7" s="1004"/>
      <c r="CW7" s="1002">
        <v>2</v>
      </c>
      <c r="CX7" s="1003"/>
      <c r="CY7" s="1003"/>
      <c r="CZ7" s="1003"/>
      <c r="DA7" s="1004"/>
      <c r="DB7" s="1002" t="s">
        <v>199</v>
      </c>
      <c r="DC7" s="1003"/>
      <c r="DD7" s="1003"/>
      <c r="DE7" s="1003"/>
      <c r="DF7" s="1004"/>
      <c r="DG7" s="1002" t="s">
        <v>199</v>
      </c>
      <c r="DH7" s="1003"/>
      <c r="DI7" s="1003"/>
      <c r="DJ7" s="1003"/>
      <c r="DK7" s="1004"/>
      <c r="DL7" s="1002" t="s">
        <v>199</v>
      </c>
      <c r="DM7" s="1003"/>
      <c r="DN7" s="1003"/>
      <c r="DO7" s="1003"/>
      <c r="DP7" s="1004"/>
      <c r="DQ7" s="1002">
        <v>8</v>
      </c>
      <c r="DR7" s="1003"/>
      <c r="DS7" s="1003"/>
      <c r="DT7" s="1003"/>
      <c r="DU7" s="1004"/>
      <c r="DV7" s="949"/>
      <c r="DW7" s="950"/>
      <c r="DX7" s="950"/>
      <c r="DY7" s="950"/>
      <c r="DZ7" s="1005"/>
      <c r="EA7" s="67"/>
    </row>
    <row r="8" spans="1:131" s="47" customFormat="1" ht="26.25" customHeight="1" x14ac:dyDescent="0.15">
      <c r="A8" s="52">
        <v>2</v>
      </c>
      <c r="B8" s="699" t="s">
        <v>217</v>
      </c>
      <c r="C8" s="700"/>
      <c r="D8" s="700"/>
      <c r="E8" s="700"/>
      <c r="F8" s="700"/>
      <c r="G8" s="700"/>
      <c r="H8" s="700"/>
      <c r="I8" s="700"/>
      <c r="J8" s="700"/>
      <c r="K8" s="700"/>
      <c r="L8" s="700"/>
      <c r="M8" s="700"/>
      <c r="N8" s="700"/>
      <c r="O8" s="700"/>
      <c r="P8" s="701"/>
      <c r="Q8" s="943">
        <v>158</v>
      </c>
      <c r="R8" s="944"/>
      <c r="S8" s="944"/>
      <c r="T8" s="944"/>
      <c r="U8" s="944"/>
      <c r="V8" s="944">
        <v>145</v>
      </c>
      <c r="W8" s="944"/>
      <c r="X8" s="944"/>
      <c r="Y8" s="944"/>
      <c r="Z8" s="944"/>
      <c r="AA8" s="944">
        <v>14</v>
      </c>
      <c r="AB8" s="944"/>
      <c r="AC8" s="944"/>
      <c r="AD8" s="944"/>
      <c r="AE8" s="948"/>
      <c r="AF8" s="966">
        <v>14</v>
      </c>
      <c r="AG8" s="703"/>
      <c r="AH8" s="703"/>
      <c r="AI8" s="703"/>
      <c r="AJ8" s="967"/>
      <c r="AK8" s="947">
        <v>62</v>
      </c>
      <c r="AL8" s="944"/>
      <c r="AM8" s="944"/>
      <c r="AN8" s="944"/>
      <c r="AO8" s="944"/>
      <c r="AP8" s="944">
        <v>43</v>
      </c>
      <c r="AQ8" s="944"/>
      <c r="AR8" s="944"/>
      <c r="AS8" s="944"/>
      <c r="AT8" s="944"/>
      <c r="AU8" s="945"/>
      <c r="AV8" s="945"/>
      <c r="AW8" s="945"/>
      <c r="AX8" s="945"/>
      <c r="AY8" s="946"/>
      <c r="AZ8" s="56"/>
      <c r="BA8" s="56"/>
      <c r="BB8" s="56"/>
      <c r="BC8" s="56"/>
      <c r="BD8" s="56"/>
      <c r="BE8" s="67"/>
      <c r="BF8" s="67"/>
      <c r="BG8" s="67"/>
      <c r="BH8" s="67"/>
      <c r="BI8" s="67"/>
      <c r="BJ8" s="67"/>
      <c r="BK8" s="67"/>
      <c r="BL8" s="67"/>
      <c r="BM8" s="67"/>
      <c r="BN8" s="67"/>
      <c r="BO8" s="67"/>
      <c r="BP8" s="67"/>
      <c r="BQ8" s="52">
        <v>2</v>
      </c>
      <c r="BR8" s="72"/>
      <c r="BS8" s="699" t="s">
        <v>538</v>
      </c>
      <c r="BT8" s="700"/>
      <c r="BU8" s="700"/>
      <c r="BV8" s="700"/>
      <c r="BW8" s="700"/>
      <c r="BX8" s="700"/>
      <c r="BY8" s="700"/>
      <c r="BZ8" s="700"/>
      <c r="CA8" s="700"/>
      <c r="CB8" s="700"/>
      <c r="CC8" s="700"/>
      <c r="CD8" s="700"/>
      <c r="CE8" s="700"/>
      <c r="CF8" s="700"/>
      <c r="CG8" s="701"/>
      <c r="CH8" s="702">
        <v>35</v>
      </c>
      <c r="CI8" s="703"/>
      <c r="CJ8" s="703"/>
      <c r="CK8" s="703"/>
      <c r="CL8" s="704"/>
      <c r="CM8" s="702">
        <v>10</v>
      </c>
      <c r="CN8" s="703"/>
      <c r="CO8" s="703"/>
      <c r="CP8" s="703"/>
      <c r="CQ8" s="704"/>
      <c r="CR8" s="702">
        <v>85</v>
      </c>
      <c r="CS8" s="703"/>
      <c r="CT8" s="703"/>
      <c r="CU8" s="703"/>
      <c r="CV8" s="704"/>
      <c r="CW8" s="702">
        <v>38</v>
      </c>
      <c r="CX8" s="703"/>
      <c r="CY8" s="703"/>
      <c r="CZ8" s="703"/>
      <c r="DA8" s="704"/>
      <c r="DB8" s="702" t="s">
        <v>199</v>
      </c>
      <c r="DC8" s="703"/>
      <c r="DD8" s="703"/>
      <c r="DE8" s="703"/>
      <c r="DF8" s="704"/>
      <c r="DG8" s="702" t="s">
        <v>199</v>
      </c>
      <c r="DH8" s="703"/>
      <c r="DI8" s="703"/>
      <c r="DJ8" s="703"/>
      <c r="DK8" s="704"/>
      <c r="DL8" s="702" t="s">
        <v>199</v>
      </c>
      <c r="DM8" s="703"/>
      <c r="DN8" s="703"/>
      <c r="DO8" s="703"/>
      <c r="DP8" s="704"/>
      <c r="DQ8" s="702" t="s">
        <v>199</v>
      </c>
      <c r="DR8" s="703"/>
      <c r="DS8" s="703"/>
      <c r="DT8" s="703"/>
      <c r="DU8" s="704"/>
      <c r="DV8" s="699"/>
      <c r="DW8" s="700"/>
      <c r="DX8" s="700"/>
      <c r="DY8" s="700"/>
      <c r="DZ8" s="705"/>
      <c r="EA8" s="67"/>
    </row>
    <row r="9" spans="1:131" s="47" customFormat="1" ht="26.25" customHeight="1" x14ac:dyDescent="0.15">
      <c r="A9" s="52">
        <v>3</v>
      </c>
      <c r="B9" s="699" t="s">
        <v>451</v>
      </c>
      <c r="C9" s="700"/>
      <c r="D9" s="700"/>
      <c r="E9" s="700"/>
      <c r="F9" s="700"/>
      <c r="G9" s="700"/>
      <c r="H9" s="700"/>
      <c r="I9" s="700"/>
      <c r="J9" s="700"/>
      <c r="K9" s="700"/>
      <c r="L9" s="700"/>
      <c r="M9" s="700"/>
      <c r="N9" s="700"/>
      <c r="O9" s="700"/>
      <c r="P9" s="701"/>
      <c r="Q9" s="943">
        <v>28</v>
      </c>
      <c r="R9" s="944"/>
      <c r="S9" s="944"/>
      <c r="T9" s="944"/>
      <c r="U9" s="944"/>
      <c r="V9" s="944">
        <v>28</v>
      </c>
      <c r="W9" s="944"/>
      <c r="X9" s="944"/>
      <c r="Y9" s="944"/>
      <c r="Z9" s="944"/>
      <c r="AA9" s="944">
        <v>0</v>
      </c>
      <c r="AB9" s="944"/>
      <c r="AC9" s="944"/>
      <c r="AD9" s="944"/>
      <c r="AE9" s="948"/>
      <c r="AF9" s="966" t="s">
        <v>199</v>
      </c>
      <c r="AG9" s="703"/>
      <c r="AH9" s="703"/>
      <c r="AI9" s="703"/>
      <c r="AJ9" s="967"/>
      <c r="AK9" s="947">
        <v>28</v>
      </c>
      <c r="AL9" s="944"/>
      <c r="AM9" s="944"/>
      <c r="AN9" s="944"/>
      <c r="AO9" s="944"/>
      <c r="AP9" s="944" t="s">
        <v>199</v>
      </c>
      <c r="AQ9" s="944"/>
      <c r="AR9" s="944"/>
      <c r="AS9" s="944"/>
      <c r="AT9" s="944"/>
      <c r="AU9" s="945"/>
      <c r="AV9" s="945"/>
      <c r="AW9" s="945"/>
      <c r="AX9" s="945"/>
      <c r="AY9" s="946"/>
      <c r="AZ9" s="56"/>
      <c r="BA9" s="56"/>
      <c r="BB9" s="56"/>
      <c r="BC9" s="56"/>
      <c r="BD9" s="56"/>
      <c r="BE9" s="67"/>
      <c r="BF9" s="67"/>
      <c r="BG9" s="67"/>
      <c r="BH9" s="67"/>
      <c r="BI9" s="67"/>
      <c r="BJ9" s="67"/>
      <c r="BK9" s="67"/>
      <c r="BL9" s="67"/>
      <c r="BM9" s="67"/>
      <c r="BN9" s="67"/>
      <c r="BO9" s="67"/>
      <c r="BP9" s="67"/>
      <c r="BQ9" s="52">
        <v>3</v>
      </c>
      <c r="BR9" s="72"/>
      <c r="BS9" s="699" t="s">
        <v>97</v>
      </c>
      <c r="BT9" s="700"/>
      <c r="BU9" s="700"/>
      <c r="BV9" s="700"/>
      <c r="BW9" s="700"/>
      <c r="BX9" s="700"/>
      <c r="BY9" s="700"/>
      <c r="BZ9" s="700"/>
      <c r="CA9" s="700"/>
      <c r="CB9" s="700"/>
      <c r="CC9" s="700"/>
      <c r="CD9" s="700"/>
      <c r="CE9" s="700"/>
      <c r="CF9" s="700"/>
      <c r="CG9" s="701"/>
      <c r="CH9" s="702">
        <v>4</v>
      </c>
      <c r="CI9" s="703"/>
      <c r="CJ9" s="703"/>
      <c r="CK9" s="703"/>
      <c r="CL9" s="704"/>
      <c r="CM9" s="702">
        <v>56</v>
      </c>
      <c r="CN9" s="703"/>
      <c r="CO9" s="703"/>
      <c r="CP9" s="703"/>
      <c r="CQ9" s="704"/>
      <c r="CR9" s="702">
        <v>10</v>
      </c>
      <c r="CS9" s="703"/>
      <c r="CT9" s="703"/>
      <c r="CU9" s="703"/>
      <c r="CV9" s="704"/>
      <c r="CW9" s="702" t="s">
        <v>199</v>
      </c>
      <c r="CX9" s="703"/>
      <c r="CY9" s="703"/>
      <c r="CZ9" s="703"/>
      <c r="DA9" s="704"/>
      <c r="DB9" s="702" t="s">
        <v>199</v>
      </c>
      <c r="DC9" s="703"/>
      <c r="DD9" s="703"/>
      <c r="DE9" s="703"/>
      <c r="DF9" s="704"/>
      <c r="DG9" s="702" t="s">
        <v>199</v>
      </c>
      <c r="DH9" s="703"/>
      <c r="DI9" s="703"/>
      <c r="DJ9" s="703"/>
      <c r="DK9" s="704"/>
      <c r="DL9" s="702" t="s">
        <v>199</v>
      </c>
      <c r="DM9" s="703"/>
      <c r="DN9" s="703"/>
      <c r="DO9" s="703"/>
      <c r="DP9" s="704"/>
      <c r="DQ9" s="702" t="s">
        <v>199</v>
      </c>
      <c r="DR9" s="703"/>
      <c r="DS9" s="703"/>
      <c r="DT9" s="703"/>
      <c r="DU9" s="704"/>
      <c r="DV9" s="699"/>
      <c r="DW9" s="700"/>
      <c r="DX9" s="700"/>
      <c r="DY9" s="700"/>
      <c r="DZ9" s="705"/>
      <c r="EA9" s="67"/>
    </row>
    <row r="10" spans="1:131" s="47" customFormat="1" ht="26.25" customHeight="1" x14ac:dyDescent="0.15">
      <c r="A10" s="52">
        <v>4</v>
      </c>
      <c r="B10" s="699" t="s">
        <v>265</v>
      </c>
      <c r="C10" s="700"/>
      <c r="D10" s="700"/>
      <c r="E10" s="700"/>
      <c r="F10" s="700"/>
      <c r="G10" s="700"/>
      <c r="H10" s="700"/>
      <c r="I10" s="700"/>
      <c r="J10" s="700"/>
      <c r="K10" s="700"/>
      <c r="L10" s="700"/>
      <c r="M10" s="700"/>
      <c r="N10" s="700"/>
      <c r="O10" s="700"/>
      <c r="P10" s="701"/>
      <c r="Q10" s="943">
        <v>464</v>
      </c>
      <c r="R10" s="944"/>
      <c r="S10" s="944"/>
      <c r="T10" s="944"/>
      <c r="U10" s="944"/>
      <c r="V10" s="944">
        <v>437</v>
      </c>
      <c r="W10" s="944"/>
      <c r="X10" s="944"/>
      <c r="Y10" s="944"/>
      <c r="Z10" s="944"/>
      <c r="AA10" s="944">
        <v>28</v>
      </c>
      <c r="AB10" s="944"/>
      <c r="AC10" s="944"/>
      <c r="AD10" s="944"/>
      <c r="AE10" s="948"/>
      <c r="AF10" s="966">
        <v>28</v>
      </c>
      <c r="AG10" s="703"/>
      <c r="AH10" s="703"/>
      <c r="AI10" s="703"/>
      <c r="AJ10" s="967"/>
      <c r="AK10" s="947">
        <v>122</v>
      </c>
      <c r="AL10" s="944"/>
      <c r="AM10" s="944"/>
      <c r="AN10" s="944"/>
      <c r="AO10" s="944"/>
      <c r="AP10" s="944">
        <v>365</v>
      </c>
      <c r="AQ10" s="944"/>
      <c r="AR10" s="944"/>
      <c r="AS10" s="944"/>
      <c r="AT10" s="944"/>
      <c r="AU10" s="945"/>
      <c r="AV10" s="945"/>
      <c r="AW10" s="945"/>
      <c r="AX10" s="945"/>
      <c r="AY10" s="946"/>
      <c r="AZ10" s="56"/>
      <c r="BA10" s="56"/>
      <c r="BB10" s="56"/>
      <c r="BC10" s="56"/>
      <c r="BD10" s="56"/>
      <c r="BE10" s="67"/>
      <c r="BF10" s="67"/>
      <c r="BG10" s="67"/>
      <c r="BH10" s="67"/>
      <c r="BI10" s="67"/>
      <c r="BJ10" s="67"/>
      <c r="BK10" s="67"/>
      <c r="BL10" s="67"/>
      <c r="BM10" s="67"/>
      <c r="BN10" s="67"/>
      <c r="BO10" s="67"/>
      <c r="BP10" s="67"/>
      <c r="BQ10" s="52">
        <v>4</v>
      </c>
      <c r="BR10" s="72"/>
      <c r="BS10" s="699" t="s">
        <v>357</v>
      </c>
      <c r="BT10" s="700"/>
      <c r="BU10" s="700"/>
      <c r="BV10" s="700"/>
      <c r="BW10" s="700"/>
      <c r="BX10" s="700"/>
      <c r="BY10" s="700"/>
      <c r="BZ10" s="700"/>
      <c r="CA10" s="700"/>
      <c r="CB10" s="700"/>
      <c r="CC10" s="700"/>
      <c r="CD10" s="700"/>
      <c r="CE10" s="700"/>
      <c r="CF10" s="700"/>
      <c r="CG10" s="701"/>
      <c r="CH10" s="702">
        <v>-19</v>
      </c>
      <c r="CI10" s="703"/>
      <c r="CJ10" s="703"/>
      <c r="CK10" s="703"/>
      <c r="CL10" s="704"/>
      <c r="CM10" s="702">
        <v>14</v>
      </c>
      <c r="CN10" s="703"/>
      <c r="CO10" s="703"/>
      <c r="CP10" s="703"/>
      <c r="CQ10" s="704"/>
      <c r="CR10" s="702">
        <v>120</v>
      </c>
      <c r="CS10" s="703"/>
      <c r="CT10" s="703"/>
      <c r="CU10" s="703"/>
      <c r="CV10" s="704"/>
      <c r="CW10" s="702">
        <v>39</v>
      </c>
      <c r="CX10" s="703"/>
      <c r="CY10" s="703"/>
      <c r="CZ10" s="703"/>
      <c r="DA10" s="704"/>
      <c r="DB10" s="702" t="s">
        <v>199</v>
      </c>
      <c r="DC10" s="703"/>
      <c r="DD10" s="703"/>
      <c r="DE10" s="703"/>
      <c r="DF10" s="704"/>
      <c r="DG10" s="702" t="s">
        <v>199</v>
      </c>
      <c r="DH10" s="703"/>
      <c r="DI10" s="703"/>
      <c r="DJ10" s="703"/>
      <c r="DK10" s="704"/>
      <c r="DL10" s="702" t="s">
        <v>199</v>
      </c>
      <c r="DM10" s="703"/>
      <c r="DN10" s="703"/>
      <c r="DO10" s="703"/>
      <c r="DP10" s="704"/>
      <c r="DQ10" s="702" t="s">
        <v>199</v>
      </c>
      <c r="DR10" s="703"/>
      <c r="DS10" s="703"/>
      <c r="DT10" s="703"/>
      <c r="DU10" s="704"/>
      <c r="DV10" s="699"/>
      <c r="DW10" s="700"/>
      <c r="DX10" s="700"/>
      <c r="DY10" s="700"/>
      <c r="DZ10" s="705"/>
      <c r="EA10" s="67"/>
    </row>
    <row r="11" spans="1:131" s="47" customFormat="1" ht="26.25" customHeight="1" x14ac:dyDescent="0.15">
      <c r="A11" s="52">
        <v>5</v>
      </c>
      <c r="B11" s="699" t="s">
        <v>453</v>
      </c>
      <c r="C11" s="700"/>
      <c r="D11" s="700"/>
      <c r="E11" s="700"/>
      <c r="F11" s="700"/>
      <c r="G11" s="700"/>
      <c r="H11" s="700"/>
      <c r="I11" s="700"/>
      <c r="J11" s="700"/>
      <c r="K11" s="700"/>
      <c r="L11" s="700"/>
      <c r="M11" s="700"/>
      <c r="N11" s="700"/>
      <c r="O11" s="700"/>
      <c r="P11" s="701"/>
      <c r="Q11" s="943">
        <v>78</v>
      </c>
      <c r="R11" s="944"/>
      <c r="S11" s="944"/>
      <c r="T11" s="944"/>
      <c r="U11" s="944"/>
      <c r="V11" s="944">
        <v>70</v>
      </c>
      <c r="W11" s="944"/>
      <c r="X11" s="944"/>
      <c r="Y11" s="944"/>
      <c r="Z11" s="944"/>
      <c r="AA11" s="944">
        <v>7</v>
      </c>
      <c r="AB11" s="944"/>
      <c r="AC11" s="944"/>
      <c r="AD11" s="944"/>
      <c r="AE11" s="948"/>
      <c r="AF11" s="966">
        <v>7</v>
      </c>
      <c r="AG11" s="703"/>
      <c r="AH11" s="703"/>
      <c r="AI11" s="703"/>
      <c r="AJ11" s="967"/>
      <c r="AK11" s="947" t="s">
        <v>199</v>
      </c>
      <c r="AL11" s="944"/>
      <c r="AM11" s="944"/>
      <c r="AN11" s="944"/>
      <c r="AO11" s="944"/>
      <c r="AP11" s="944" t="s">
        <v>199</v>
      </c>
      <c r="AQ11" s="944"/>
      <c r="AR11" s="944"/>
      <c r="AS11" s="944"/>
      <c r="AT11" s="944"/>
      <c r="AU11" s="945"/>
      <c r="AV11" s="945"/>
      <c r="AW11" s="945"/>
      <c r="AX11" s="945"/>
      <c r="AY11" s="946"/>
      <c r="AZ11" s="56"/>
      <c r="BA11" s="56"/>
      <c r="BB11" s="56"/>
      <c r="BC11" s="56"/>
      <c r="BD11" s="56"/>
      <c r="BE11" s="67"/>
      <c r="BF11" s="67"/>
      <c r="BG11" s="67"/>
      <c r="BH11" s="67"/>
      <c r="BI11" s="67"/>
      <c r="BJ11" s="67"/>
      <c r="BK11" s="67"/>
      <c r="BL11" s="67"/>
      <c r="BM11" s="67"/>
      <c r="BN11" s="67"/>
      <c r="BO11" s="67"/>
      <c r="BP11" s="67"/>
      <c r="BQ11" s="52">
        <v>5</v>
      </c>
      <c r="BR11" s="72"/>
      <c r="BS11" s="699" t="s">
        <v>539</v>
      </c>
      <c r="BT11" s="700"/>
      <c r="BU11" s="700"/>
      <c r="BV11" s="700"/>
      <c r="BW11" s="700"/>
      <c r="BX11" s="700"/>
      <c r="BY11" s="700"/>
      <c r="BZ11" s="700"/>
      <c r="CA11" s="700"/>
      <c r="CB11" s="700"/>
      <c r="CC11" s="700"/>
      <c r="CD11" s="700"/>
      <c r="CE11" s="700"/>
      <c r="CF11" s="700"/>
      <c r="CG11" s="701"/>
      <c r="CH11" s="702">
        <v>-2</v>
      </c>
      <c r="CI11" s="703"/>
      <c r="CJ11" s="703"/>
      <c r="CK11" s="703"/>
      <c r="CL11" s="704"/>
      <c r="CM11" s="702">
        <v>40</v>
      </c>
      <c r="CN11" s="703"/>
      <c r="CO11" s="703"/>
      <c r="CP11" s="703"/>
      <c r="CQ11" s="704"/>
      <c r="CR11" s="702">
        <v>17</v>
      </c>
      <c r="CS11" s="703"/>
      <c r="CT11" s="703"/>
      <c r="CU11" s="703"/>
      <c r="CV11" s="704"/>
      <c r="CW11" s="702">
        <v>2</v>
      </c>
      <c r="CX11" s="703"/>
      <c r="CY11" s="703"/>
      <c r="CZ11" s="703"/>
      <c r="DA11" s="704"/>
      <c r="DB11" s="702" t="s">
        <v>199</v>
      </c>
      <c r="DC11" s="703"/>
      <c r="DD11" s="703"/>
      <c r="DE11" s="703"/>
      <c r="DF11" s="704"/>
      <c r="DG11" s="702" t="s">
        <v>199</v>
      </c>
      <c r="DH11" s="703"/>
      <c r="DI11" s="703"/>
      <c r="DJ11" s="703"/>
      <c r="DK11" s="704"/>
      <c r="DL11" s="702" t="s">
        <v>199</v>
      </c>
      <c r="DM11" s="703"/>
      <c r="DN11" s="703"/>
      <c r="DO11" s="703"/>
      <c r="DP11" s="704"/>
      <c r="DQ11" s="702" t="s">
        <v>199</v>
      </c>
      <c r="DR11" s="703"/>
      <c r="DS11" s="703"/>
      <c r="DT11" s="703"/>
      <c r="DU11" s="704"/>
      <c r="DV11" s="699"/>
      <c r="DW11" s="700"/>
      <c r="DX11" s="700"/>
      <c r="DY11" s="700"/>
      <c r="DZ11" s="705"/>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943"/>
      <c r="R12" s="944"/>
      <c r="S12" s="944"/>
      <c r="T12" s="944"/>
      <c r="U12" s="944"/>
      <c r="V12" s="944"/>
      <c r="W12" s="944"/>
      <c r="X12" s="944"/>
      <c r="Y12" s="944"/>
      <c r="Z12" s="944"/>
      <c r="AA12" s="944"/>
      <c r="AB12" s="944"/>
      <c r="AC12" s="944"/>
      <c r="AD12" s="944"/>
      <c r="AE12" s="948"/>
      <c r="AF12" s="966"/>
      <c r="AG12" s="703"/>
      <c r="AH12" s="703"/>
      <c r="AI12" s="703"/>
      <c r="AJ12" s="967"/>
      <c r="AK12" s="947"/>
      <c r="AL12" s="944"/>
      <c r="AM12" s="944"/>
      <c r="AN12" s="944"/>
      <c r="AO12" s="944"/>
      <c r="AP12" s="944"/>
      <c r="AQ12" s="944"/>
      <c r="AR12" s="944"/>
      <c r="AS12" s="944"/>
      <c r="AT12" s="944"/>
      <c r="AU12" s="945"/>
      <c r="AV12" s="945"/>
      <c r="AW12" s="945"/>
      <c r="AX12" s="945"/>
      <c r="AY12" s="946"/>
      <c r="AZ12" s="56"/>
      <c r="BA12" s="56"/>
      <c r="BB12" s="56"/>
      <c r="BC12" s="56"/>
      <c r="BD12" s="56"/>
      <c r="BE12" s="67"/>
      <c r="BF12" s="67"/>
      <c r="BG12" s="67"/>
      <c r="BH12" s="67"/>
      <c r="BI12" s="67"/>
      <c r="BJ12" s="67"/>
      <c r="BK12" s="67"/>
      <c r="BL12" s="67"/>
      <c r="BM12" s="67"/>
      <c r="BN12" s="67"/>
      <c r="BO12" s="67"/>
      <c r="BP12" s="67"/>
      <c r="BQ12" s="52">
        <v>6</v>
      </c>
      <c r="BR12" s="72"/>
      <c r="BS12" s="699" t="s">
        <v>540</v>
      </c>
      <c r="BT12" s="700"/>
      <c r="BU12" s="700"/>
      <c r="BV12" s="700"/>
      <c r="BW12" s="700"/>
      <c r="BX12" s="700"/>
      <c r="BY12" s="700"/>
      <c r="BZ12" s="700"/>
      <c r="CA12" s="700"/>
      <c r="CB12" s="700"/>
      <c r="CC12" s="700"/>
      <c r="CD12" s="700"/>
      <c r="CE12" s="700"/>
      <c r="CF12" s="700"/>
      <c r="CG12" s="701"/>
      <c r="CH12" s="702">
        <v>-19</v>
      </c>
      <c r="CI12" s="703"/>
      <c r="CJ12" s="703"/>
      <c r="CK12" s="703"/>
      <c r="CL12" s="704"/>
      <c r="CM12" s="702">
        <v>-17</v>
      </c>
      <c r="CN12" s="703"/>
      <c r="CO12" s="703"/>
      <c r="CP12" s="703"/>
      <c r="CQ12" s="704"/>
      <c r="CR12" s="702">
        <v>90</v>
      </c>
      <c r="CS12" s="703"/>
      <c r="CT12" s="703"/>
      <c r="CU12" s="703"/>
      <c r="CV12" s="704"/>
      <c r="CW12" s="702">
        <v>5</v>
      </c>
      <c r="CX12" s="703"/>
      <c r="CY12" s="703"/>
      <c r="CZ12" s="703"/>
      <c r="DA12" s="704"/>
      <c r="DB12" s="702" t="s">
        <v>199</v>
      </c>
      <c r="DC12" s="703"/>
      <c r="DD12" s="703"/>
      <c r="DE12" s="703"/>
      <c r="DF12" s="704"/>
      <c r="DG12" s="702" t="s">
        <v>199</v>
      </c>
      <c r="DH12" s="703"/>
      <c r="DI12" s="703"/>
      <c r="DJ12" s="703"/>
      <c r="DK12" s="704"/>
      <c r="DL12" s="702" t="s">
        <v>199</v>
      </c>
      <c r="DM12" s="703"/>
      <c r="DN12" s="703"/>
      <c r="DO12" s="703"/>
      <c r="DP12" s="704"/>
      <c r="DQ12" s="702" t="s">
        <v>199</v>
      </c>
      <c r="DR12" s="703"/>
      <c r="DS12" s="703"/>
      <c r="DT12" s="703"/>
      <c r="DU12" s="704"/>
      <c r="DV12" s="699"/>
      <c r="DW12" s="700"/>
      <c r="DX12" s="700"/>
      <c r="DY12" s="700"/>
      <c r="DZ12" s="705"/>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943"/>
      <c r="R13" s="944"/>
      <c r="S13" s="944"/>
      <c r="T13" s="944"/>
      <c r="U13" s="944"/>
      <c r="V13" s="944"/>
      <c r="W13" s="944"/>
      <c r="X13" s="944"/>
      <c r="Y13" s="944"/>
      <c r="Z13" s="944"/>
      <c r="AA13" s="944"/>
      <c r="AB13" s="944"/>
      <c r="AC13" s="944"/>
      <c r="AD13" s="944"/>
      <c r="AE13" s="948"/>
      <c r="AF13" s="966"/>
      <c r="AG13" s="703"/>
      <c r="AH13" s="703"/>
      <c r="AI13" s="703"/>
      <c r="AJ13" s="967"/>
      <c r="AK13" s="947"/>
      <c r="AL13" s="944"/>
      <c r="AM13" s="944"/>
      <c r="AN13" s="944"/>
      <c r="AO13" s="944"/>
      <c r="AP13" s="944"/>
      <c r="AQ13" s="944"/>
      <c r="AR13" s="944"/>
      <c r="AS13" s="944"/>
      <c r="AT13" s="944"/>
      <c r="AU13" s="945"/>
      <c r="AV13" s="945"/>
      <c r="AW13" s="945"/>
      <c r="AX13" s="945"/>
      <c r="AY13" s="946"/>
      <c r="AZ13" s="56"/>
      <c r="BA13" s="56"/>
      <c r="BB13" s="56"/>
      <c r="BC13" s="56"/>
      <c r="BD13" s="56"/>
      <c r="BE13" s="67"/>
      <c r="BF13" s="67"/>
      <c r="BG13" s="67"/>
      <c r="BH13" s="67"/>
      <c r="BI13" s="67"/>
      <c r="BJ13" s="67"/>
      <c r="BK13" s="67"/>
      <c r="BL13" s="67"/>
      <c r="BM13" s="67"/>
      <c r="BN13" s="67"/>
      <c r="BO13" s="67"/>
      <c r="BP13" s="67"/>
      <c r="BQ13" s="52">
        <v>7</v>
      </c>
      <c r="BR13" s="72"/>
      <c r="BS13" s="699" t="s">
        <v>541</v>
      </c>
      <c r="BT13" s="700"/>
      <c r="BU13" s="700"/>
      <c r="BV13" s="700"/>
      <c r="BW13" s="700"/>
      <c r="BX13" s="700"/>
      <c r="BY13" s="700"/>
      <c r="BZ13" s="700"/>
      <c r="CA13" s="700"/>
      <c r="CB13" s="700"/>
      <c r="CC13" s="700"/>
      <c r="CD13" s="700"/>
      <c r="CE13" s="700"/>
      <c r="CF13" s="700"/>
      <c r="CG13" s="701"/>
      <c r="CH13" s="702">
        <v>-13</v>
      </c>
      <c r="CI13" s="703"/>
      <c r="CJ13" s="703"/>
      <c r="CK13" s="703"/>
      <c r="CL13" s="704"/>
      <c r="CM13" s="702">
        <v>-7</v>
      </c>
      <c r="CN13" s="703"/>
      <c r="CO13" s="703"/>
      <c r="CP13" s="703"/>
      <c r="CQ13" s="704"/>
      <c r="CR13" s="702">
        <v>44</v>
      </c>
      <c r="CS13" s="703"/>
      <c r="CT13" s="703"/>
      <c r="CU13" s="703"/>
      <c r="CV13" s="704"/>
      <c r="CW13" s="702">
        <v>12</v>
      </c>
      <c r="CX13" s="703"/>
      <c r="CY13" s="703"/>
      <c r="CZ13" s="703"/>
      <c r="DA13" s="704"/>
      <c r="DB13" s="702" t="s">
        <v>199</v>
      </c>
      <c r="DC13" s="703"/>
      <c r="DD13" s="703"/>
      <c r="DE13" s="703"/>
      <c r="DF13" s="704"/>
      <c r="DG13" s="702" t="s">
        <v>199</v>
      </c>
      <c r="DH13" s="703"/>
      <c r="DI13" s="703"/>
      <c r="DJ13" s="703"/>
      <c r="DK13" s="704"/>
      <c r="DL13" s="702" t="s">
        <v>199</v>
      </c>
      <c r="DM13" s="703"/>
      <c r="DN13" s="703"/>
      <c r="DO13" s="703"/>
      <c r="DP13" s="704"/>
      <c r="DQ13" s="702" t="s">
        <v>199</v>
      </c>
      <c r="DR13" s="703"/>
      <c r="DS13" s="703"/>
      <c r="DT13" s="703"/>
      <c r="DU13" s="704"/>
      <c r="DV13" s="699"/>
      <c r="DW13" s="700"/>
      <c r="DX13" s="700"/>
      <c r="DY13" s="700"/>
      <c r="DZ13" s="705"/>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943"/>
      <c r="R14" s="944"/>
      <c r="S14" s="944"/>
      <c r="T14" s="944"/>
      <c r="U14" s="944"/>
      <c r="V14" s="944"/>
      <c r="W14" s="944"/>
      <c r="X14" s="944"/>
      <c r="Y14" s="944"/>
      <c r="Z14" s="944"/>
      <c r="AA14" s="944"/>
      <c r="AB14" s="944"/>
      <c r="AC14" s="944"/>
      <c r="AD14" s="944"/>
      <c r="AE14" s="948"/>
      <c r="AF14" s="966"/>
      <c r="AG14" s="703"/>
      <c r="AH14" s="703"/>
      <c r="AI14" s="703"/>
      <c r="AJ14" s="967"/>
      <c r="AK14" s="947"/>
      <c r="AL14" s="944"/>
      <c r="AM14" s="944"/>
      <c r="AN14" s="944"/>
      <c r="AO14" s="944"/>
      <c r="AP14" s="944"/>
      <c r="AQ14" s="944"/>
      <c r="AR14" s="944"/>
      <c r="AS14" s="944"/>
      <c r="AT14" s="944"/>
      <c r="AU14" s="945"/>
      <c r="AV14" s="945"/>
      <c r="AW14" s="945"/>
      <c r="AX14" s="945"/>
      <c r="AY14" s="946"/>
      <c r="AZ14" s="56"/>
      <c r="BA14" s="56"/>
      <c r="BB14" s="56"/>
      <c r="BC14" s="56"/>
      <c r="BD14" s="56"/>
      <c r="BE14" s="67"/>
      <c r="BF14" s="67"/>
      <c r="BG14" s="67"/>
      <c r="BH14" s="67"/>
      <c r="BI14" s="67"/>
      <c r="BJ14" s="67"/>
      <c r="BK14" s="67"/>
      <c r="BL14" s="67"/>
      <c r="BM14" s="67"/>
      <c r="BN14" s="67"/>
      <c r="BO14" s="67"/>
      <c r="BP14" s="67"/>
      <c r="BQ14" s="52">
        <v>8</v>
      </c>
      <c r="BR14" s="72"/>
      <c r="BS14" s="699" t="s">
        <v>542</v>
      </c>
      <c r="BT14" s="700"/>
      <c r="BU14" s="700"/>
      <c r="BV14" s="700"/>
      <c r="BW14" s="700"/>
      <c r="BX14" s="700"/>
      <c r="BY14" s="700"/>
      <c r="BZ14" s="700"/>
      <c r="CA14" s="700"/>
      <c r="CB14" s="700"/>
      <c r="CC14" s="700"/>
      <c r="CD14" s="700"/>
      <c r="CE14" s="700"/>
      <c r="CF14" s="700"/>
      <c r="CG14" s="701"/>
      <c r="CH14" s="702">
        <v>-97</v>
      </c>
      <c r="CI14" s="703"/>
      <c r="CJ14" s="703"/>
      <c r="CK14" s="703"/>
      <c r="CL14" s="704"/>
      <c r="CM14" s="702">
        <v>31</v>
      </c>
      <c r="CN14" s="703"/>
      <c r="CO14" s="703"/>
      <c r="CP14" s="703"/>
      <c r="CQ14" s="704"/>
      <c r="CR14" s="702">
        <v>39</v>
      </c>
      <c r="CS14" s="703"/>
      <c r="CT14" s="703"/>
      <c r="CU14" s="703"/>
      <c r="CV14" s="704"/>
      <c r="CW14" s="702" t="s">
        <v>199</v>
      </c>
      <c r="CX14" s="703"/>
      <c r="CY14" s="703"/>
      <c r="CZ14" s="703"/>
      <c r="DA14" s="704"/>
      <c r="DB14" s="702" t="s">
        <v>199</v>
      </c>
      <c r="DC14" s="703"/>
      <c r="DD14" s="703"/>
      <c r="DE14" s="703"/>
      <c r="DF14" s="704"/>
      <c r="DG14" s="702" t="s">
        <v>199</v>
      </c>
      <c r="DH14" s="703"/>
      <c r="DI14" s="703"/>
      <c r="DJ14" s="703"/>
      <c r="DK14" s="704"/>
      <c r="DL14" s="702" t="s">
        <v>199</v>
      </c>
      <c r="DM14" s="703"/>
      <c r="DN14" s="703"/>
      <c r="DO14" s="703"/>
      <c r="DP14" s="704"/>
      <c r="DQ14" s="702" t="s">
        <v>199</v>
      </c>
      <c r="DR14" s="703"/>
      <c r="DS14" s="703"/>
      <c r="DT14" s="703"/>
      <c r="DU14" s="704"/>
      <c r="DV14" s="699"/>
      <c r="DW14" s="700"/>
      <c r="DX14" s="700"/>
      <c r="DY14" s="700"/>
      <c r="DZ14" s="705"/>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943"/>
      <c r="R15" s="944"/>
      <c r="S15" s="944"/>
      <c r="T15" s="944"/>
      <c r="U15" s="944"/>
      <c r="V15" s="944"/>
      <c r="W15" s="944"/>
      <c r="X15" s="944"/>
      <c r="Y15" s="944"/>
      <c r="Z15" s="944"/>
      <c r="AA15" s="944"/>
      <c r="AB15" s="944"/>
      <c r="AC15" s="944"/>
      <c r="AD15" s="944"/>
      <c r="AE15" s="948"/>
      <c r="AF15" s="966"/>
      <c r="AG15" s="703"/>
      <c r="AH15" s="703"/>
      <c r="AI15" s="703"/>
      <c r="AJ15" s="967"/>
      <c r="AK15" s="947"/>
      <c r="AL15" s="944"/>
      <c r="AM15" s="944"/>
      <c r="AN15" s="944"/>
      <c r="AO15" s="944"/>
      <c r="AP15" s="944"/>
      <c r="AQ15" s="944"/>
      <c r="AR15" s="944"/>
      <c r="AS15" s="944"/>
      <c r="AT15" s="944"/>
      <c r="AU15" s="945"/>
      <c r="AV15" s="945"/>
      <c r="AW15" s="945"/>
      <c r="AX15" s="945"/>
      <c r="AY15" s="946"/>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02"/>
      <c r="CI15" s="703"/>
      <c r="CJ15" s="703"/>
      <c r="CK15" s="703"/>
      <c r="CL15" s="704"/>
      <c r="CM15" s="702"/>
      <c r="CN15" s="703"/>
      <c r="CO15" s="703"/>
      <c r="CP15" s="703"/>
      <c r="CQ15" s="704"/>
      <c r="CR15" s="702"/>
      <c r="CS15" s="703"/>
      <c r="CT15" s="703"/>
      <c r="CU15" s="703"/>
      <c r="CV15" s="704"/>
      <c r="CW15" s="702"/>
      <c r="CX15" s="703"/>
      <c r="CY15" s="703"/>
      <c r="CZ15" s="703"/>
      <c r="DA15" s="704"/>
      <c r="DB15" s="702"/>
      <c r="DC15" s="703"/>
      <c r="DD15" s="703"/>
      <c r="DE15" s="703"/>
      <c r="DF15" s="704"/>
      <c r="DG15" s="702"/>
      <c r="DH15" s="703"/>
      <c r="DI15" s="703"/>
      <c r="DJ15" s="703"/>
      <c r="DK15" s="704"/>
      <c r="DL15" s="702"/>
      <c r="DM15" s="703"/>
      <c r="DN15" s="703"/>
      <c r="DO15" s="703"/>
      <c r="DP15" s="704"/>
      <c r="DQ15" s="702"/>
      <c r="DR15" s="703"/>
      <c r="DS15" s="703"/>
      <c r="DT15" s="703"/>
      <c r="DU15" s="704"/>
      <c r="DV15" s="699"/>
      <c r="DW15" s="700"/>
      <c r="DX15" s="700"/>
      <c r="DY15" s="700"/>
      <c r="DZ15" s="705"/>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943"/>
      <c r="R16" s="944"/>
      <c r="S16" s="944"/>
      <c r="T16" s="944"/>
      <c r="U16" s="944"/>
      <c r="V16" s="944"/>
      <c r="W16" s="944"/>
      <c r="X16" s="944"/>
      <c r="Y16" s="944"/>
      <c r="Z16" s="944"/>
      <c r="AA16" s="944"/>
      <c r="AB16" s="944"/>
      <c r="AC16" s="944"/>
      <c r="AD16" s="944"/>
      <c r="AE16" s="948"/>
      <c r="AF16" s="966"/>
      <c r="AG16" s="703"/>
      <c r="AH16" s="703"/>
      <c r="AI16" s="703"/>
      <c r="AJ16" s="967"/>
      <c r="AK16" s="947"/>
      <c r="AL16" s="944"/>
      <c r="AM16" s="944"/>
      <c r="AN16" s="944"/>
      <c r="AO16" s="944"/>
      <c r="AP16" s="944"/>
      <c r="AQ16" s="944"/>
      <c r="AR16" s="944"/>
      <c r="AS16" s="944"/>
      <c r="AT16" s="944"/>
      <c r="AU16" s="945"/>
      <c r="AV16" s="945"/>
      <c r="AW16" s="945"/>
      <c r="AX16" s="945"/>
      <c r="AY16" s="946"/>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02"/>
      <c r="CI16" s="703"/>
      <c r="CJ16" s="703"/>
      <c r="CK16" s="703"/>
      <c r="CL16" s="704"/>
      <c r="CM16" s="702"/>
      <c r="CN16" s="703"/>
      <c r="CO16" s="703"/>
      <c r="CP16" s="703"/>
      <c r="CQ16" s="704"/>
      <c r="CR16" s="702"/>
      <c r="CS16" s="703"/>
      <c r="CT16" s="703"/>
      <c r="CU16" s="703"/>
      <c r="CV16" s="704"/>
      <c r="CW16" s="702"/>
      <c r="CX16" s="703"/>
      <c r="CY16" s="703"/>
      <c r="CZ16" s="703"/>
      <c r="DA16" s="704"/>
      <c r="DB16" s="702"/>
      <c r="DC16" s="703"/>
      <c r="DD16" s="703"/>
      <c r="DE16" s="703"/>
      <c r="DF16" s="704"/>
      <c r="DG16" s="702"/>
      <c r="DH16" s="703"/>
      <c r="DI16" s="703"/>
      <c r="DJ16" s="703"/>
      <c r="DK16" s="704"/>
      <c r="DL16" s="702"/>
      <c r="DM16" s="703"/>
      <c r="DN16" s="703"/>
      <c r="DO16" s="703"/>
      <c r="DP16" s="704"/>
      <c r="DQ16" s="702"/>
      <c r="DR16" s="703"/>
      <c r="DS16" s="703"/>
      <c r="DT16" s="703"/>
      <c r="DU16" s="704"/>
      <c r="DV16" s="699"/>
      <c r="DW16" s="700"/>
      <c r="DX16" s="700"/>
      <c r="DY16" s="700"/>
      <c r="DZ16" s="705"/>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943"/>
      <c r="R17" s="944"/>
      <c r="S17" s="944"/>
      <c r="T17" s="944"/>
      <c r="U17" s="944"/>
      <c r="V17" s="944"/>
      <c r="W17" s="944"/>
      <c r="X17" s="944"/>
      <c r="Y17" s="944"/>
      <c r="Z17" s="944"/>
      <c r="AA17" s="944"/>
      <c r="AB17" s="944"/>
      <c r="AC17" s="944"/>
      <c r="AD17" s="944"/>
      <c r="AE17" s="948"/>
      <c r="AF17" s="966"/>
      <c r="AG17" s="703"/>
      <c r="AH17" s="703"/>
      <c r="AI17" s="703"/>
      <c r="AJ17" s="967"/>
      <c r="AK17" s="947"/>
      <c r="AL17" s="944"/>
      <c r="AM17" s="944"/>
      <c r="AN17" s="944"/>
      <c r="AO17" s="944"/>
      <c r="AP17" s="944"/>
      <c r="AQ17" s="944"/>
      <c r="AR17" s="944"/>
      <c r="AS17" s="944"/>
      <c r="AT17" s="944"/>
      <c r="AU17" s="945"/>
      <c r="AV17" s="945"/>
      <c r="AW17" s="945"/>
      <c r="AX17" s="945"/>
      <c r="AY17" s="946"/>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02"/>
      <c r="CI17" s="703"/>
      <c r="CJ17" s="703"/>
      <c r="CK17" s="703"/>
      <c r="CL17" s="704"/>
      <c r="CM17" s="702"/>
      <c r="CN17" s="703"/>
      <c r="CO17" s="703"/>
      <c r="CP17" s="703"/>
      <c r="CQ17" s="704"/>
      <c r="CR17" s="702"/>
      <c r="CS17" s="703"/>
      <c r="CT17" s="703"/>
      <c r="CU17" s="703"/>
      <c r="CV17" s="704"/>
      <c r="CW17" s="702"/>
      <c r="CX17" s="703"/>
      <c r="CY17" s="703"/>
      <c r="CZ17" s="703"/>
      <c r="DA17" s="704"/>
      <c r="DB17" s="702"/>
      <c r="DC17" s="703"/>
      <c r="DD17" s="703"/>
      <c r="DE17" s="703"/>
      <c r="DF17" s="704"/>
      <c r="DG17" s="702"/>
      <c r="DH17" s="703"/>
      <c r="DI17" s="703"/>
      <c r="DJ17" s="703"/>
      <c r="DK17" s="704"/>
      <c r="DL17" s="702"/>
      <c r="DM17" s="703"/>
      <c r="DN17" s="703"/>
      <c r="DO17" s="703"/>
      <c r="DP17" s="704"/>
      <c r="DQ17" s="702"/>
      <c r="DR17" s="703"/>
      <c r="DS17" s="703"/>
      <c r="DT17" s="703"/>
      <c r="DU17" s="704"/>
      <c r="DV17" s="699"/>
      <c r="DW17" s="700"/>
      <c r="DX17" s="700"/>
      <c r="DY17" s="700"/>
      <c r="DZ17" s="705"/>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943"/>
      <c r="R18" s="944"/>
      <c r="S18" s="944"/>
      <c r="T18" s="944"/>
      <c r="U18" s="944"/>
      <c r="V18" s="944"/>
      <c r="W18" s="944"/>
      <c r="X18" s="944"/>
      <c r="Y18" s="944"/>
      <c r="Z18" s="944"/>
      <c r="AA18" s="944"/>
      <c r="AB18" s="944"/>
      <c r="AC18" s="944"/>
      <c r="AD18" s="944"/>
      <c r="AE18" s="948"/>
      <c r="AF18" s="966"/>
      <c r="AG18" s="703"/>
      <c r="AH18" s="703"/>
      <c r="AI18" s="703"/>
      <c r="AJ18" s="967"/>
      <c r="AK18" s="947"/>
      <c r="AL18" s="944"/>
      <c r="AM18" s="944"/>
      <c r="AN18" s="944"/>
      <c r="AO18" s="944"/>
      <c r="AP18" s="944"/>
      <c r="AQ18" s="944"/>
      <c r="AR18" s="944"/>
      <c r="AS18" s="944"/>
      <c r="AT18" s="944"/>
      <c r="AU18" s="945"/>
      <c r="AV18" s="945"/>
      <c r="AW18" s="945"/>
      <c r="AX18" s="945"/>
      <c r="AY18" s="946"/>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02"/>
      <c r="CI18" s="703"/>
      <c r="CJ18" s="703"/>
      <c r="CK18" s="703"/>
      <c r="CL18" s="704"/>
      <c r="CM18" s="702"/>
      <c r="CN18" s="703"/>
      <c r="CO18" s="703"/>
      <c r="CP18" s="703"/>
      <c r="CQ18" s="704"/>
      <c r="CR18" s="702"/>
      <c r="CS18" s="703"/>
      <c r="CT18" s="703"/>
      <c r="CU18" s="703"/>
      <c r="CV18" s="704"/>
      <c r="CW18" s="702"/>
      <c r="CX18" s="703"/>
      <c r="CY18" s="703"/>
      <c r="CZ18" s="703"/>
      <c r="DA18" s="704"/>
      <c r="DB18" s="702"/>
      <c r="DC18" s="703"/>
      <c r="DD18" s="703"/>
      <c r="DE18" s="703"/>
      <c r="DF18" s="704"/>
      <c r="DG18" s="702"/>
      <c r="DH18" s="703"/>
      <c r="DI18" s="703"/>
      <c r="DJ18" s="703"/>
      <c r="DK18" s="704"/>
      <c r="DL18" s="702"/>
      <c r="DM18" s="703"/>
      <c r="DN18" s="703"/>
      <c r="DO18" s="703"/>
      <c r="DP18" s="704"/>
      <c r="DQ18" s="702"/>
      <c r="DR18" s="703"/>
      <c r="DS18" s="703"/>
      <c r="DT18" s="703"/>
      <c r="DU18" s="704"/>
      <c r="DV18" s="699"/>
      <c r="DW18" s="700"/>
      <c r="DX18" s="700"/>
      <c r="DY18" s="700"/>
      <c r="DZ18" s="705"/>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943"/>
      <c r="R19" s="944"/>
      <c r="S19" s="944"/>
      <c r="T19" s="944"/>
      <c r="U19" s="944"/>
      <c r="V19" s="944"/>
      <c r="W19" s="944"/>
      <c r="X19" s="944"/>
      <c r="Y19" s="944"/>
      <c r="Z19" s="944"/>
      <c r="AA19" s="944"/>
      <c r="AB19" s="944"/>
      <c r="AC19" s="944"/>
      <c r="AD19" s="944"/>
      <c r="AE19" s="948"/>
      <c r="AF19" s="966"/>
      <c r="AG19" s="703"/>
      <c r="AH19" s="703"/>
      <c r="AI19" s="703"/>
      <c r="AJ19" s="967"/>
      <c r="AK19" s="947"/>
      <c r="AL19" s="944"/>
      <c r="AM19" s="944"/>
      <c r="AN19" s="944"/>
      <c r="AO19" s="944"/>
      <c r="AP19" s="944"/>
      <c r="AQ19" s="944"/>
      <c r="AR19" s="944"/>
      <c r="AS19" s="944"/>
      <c r="AT19" s="944"/>
      <c r="AU19" s="945"/>
      <c r="AV19" s="945"/>
      <c r="AW19" s="945"/>
      <c r="AX19" s="945"/>
      <c r="AY19" s="946"/>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02"/>
      <c r="CI19" s="703"/>
      <c r="CJ19" s="703"/>
      <c r="CK19" s="703"/>
      <c r="CL19" s="704"/>
      <c r="CM19" s="702"/>
      <c r="CN19" s="703"/>
      <c r="CO19" s="703"/>
      <c r="CP19" s="703"/>
      <c r="CQ19" s="704"/>
      <c r="CR19" s="702"/>
      <c r="CS19" s="703"/>
      <c r="CT19" s="703"/>
      <c r="CU19" s="703"/>
      <c r="CV19" s="704"/>
      <c r="CW19" s="702"/>
      <c r="CX19" s="703"/>
      <c r="CY19" s="703"/>
      <c r="CZ19" s="703"/>
      <c r="DA19" s="704"/>
      <c r="DB19" s="702"/>
      <c r="DC19" s="703"/>
      <c r="DD19" s="703"/>
      <c r="DE19" s="703"/>
      <c r="DF19" s="704"/>
      <c r="DG19" s="702"/>
      <c r="DH19" s="703"/>
      <c r="DI19" s="703"/>
      <c r="DJ19" s="703"/>
      <c r="DK19" s="704"/>
      <c r="DL19" s="702"/>
      <c r="DM19" s="703"/>
      <c r="DN19" s="703"/>
      <c r="DO19" s="703"/>
      <c r="DP19" s="704"/>
      <c r="DQ19" s="702"/>
      <c r="DR19" s="703"/>
      <c r="DS19" s="703"/>
      <c r="DT19" s="703"/>
      <c r="DU19" s="704"/>
      <c r="DV19" s="699"/>
      <c r="DW19" s="700"/>
      <c r="DX19" s="700"/>
      <c r="DY19" s="700"/>
      <c r="DZ19" s="705"/>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943"/>
      <c r="R20" s="944"/>
      <c r="S20" s="944"/>
      <c r="T20" s="944"/>
      <c r="U20" s="944"/>
      <c r="V20" s="944"/>
      <c r="W20" s="944"/>
      <c r="X20" s="944"/>
      <c r="Y20" s="944"/>
      <c r="Z20" s="944"/>
      <c r="AA20" s="944"/>
      <c r="AB20" s="944"/>
      <c r="AC20" s="944"/>
      <c r="AD20" s="944"/>
      <c r="AE20" s="948"/>
      <c r="AF20" s="966"/>
      <c r="AG20" s="703"/>
      <c r="AH20" s="703"/>
      <c r="AI20" s="703"/>
      <c r="AJ20" s="967"/>
      <c r="AK20" s="947"/>
      <c r="AL20" s="944"/>
      <c r="AM20" s="944"/>
      <c r="AN20" s="944"/>
      <c r="AO20" s="944"/>
      <c r="AP20" s="944"/>
      <c r="AQ20" s="944"/>
      <c r="AR20" s="944"/>
      <c r="AS20" s="944"/>
      <c r="AT20" s="944"/>
      <c r="AU20" s="945"/>
      <c r="AV20" s="945"/>
      <c r="AW20" s="945"/>
      <c r="AX20" s="945"/>
      <c r="AY20" s="946"/>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02"/>
      <c r="CI20" s="703"/>
      <c r="CJ20" s="703"/>
      <c r="CK20" s="703"/>
      <c r="CL20" s="704"/>
      <c r="CM20" s="702"/>
      <c r="CN20" s="703"/>
      <c r="CO20" s="703"/>
      <c r="CP20" s="703"/>
      <c r="CQ20" s="704"/>
      <c r="CR20" s="702"/>
      <c r="CS20" s="703"/>
      <c r="CT20" s="703"/>
      <c r="CU20" s="703"/>
      <c r="CV20" s="704"/>
      <c r="CW20" s="702"/>
      <c r="CX20" s="703"/>
      <c r="CY20" s="703"/>
      <c r="CZ20" s="703"/>
      <c r="DA20" s="704"/>
      <c r="DB20" s="702"/>
      <c r="DC20" s="703"/>
      <c r="DD20" s="703"/>
      <c r="DE20" s="703"/>
      <c r="DF20" s="704"/>
      <c r="DG20" s="702"/>
      <c r="DH20" s="703"/>
      <c r="DI20" s="703"/>
      <c r="DJ20" s="703"/>
      <c r="DK20" s="704"/>
      <c r="DL20" s="702"/>
      <c r="DM20" s="703"/>
      <c r="DN20" s="703"/>
      <c r="DO20" s="703"/>
      <c r="DP20" s="704"/>
      <c r="DQ20" s="702"/>
      <c r="DR20" s="703"/>
      <c r="DS20" s="703"/>
      <c r="DT20" s="703"/>
      <c r="DU20" s="704"/>
      <c r="DV20" s="699"/>
      <c r="DW20" s="700"/>
      <c r="DX20" s="700"/>
      <c r="DY20" s="700"/>
      <c r="DZ20" s="705"/>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943"/>
      <c r="R21" s="944"/>
      <c r="S21" s="944"/>
      <c r="T21" s="944"/>
      <c r="U21" s="944"/>
      <c r="V21" s="944"/>
      <c r="W21" s="944"/>
      <c r="X21" s="944"/>
      <c r="Y21" s="944"/>
      <c r="Z21" s="944"/>
      <c r="AA21" s="944"/>
      <c r="AB21" s="944"/>
      <c r="AC21" s="944"/>
      <c r="AD21" s="944"/>
      <c r="AE21" s="948"/>
      <c r="AF21" s="966"/>
      <c r="AG21" s="703"/>
      <c r="AH21" s="703"/>
      <c r="AI21" s="703"/>
      <c r="AJ21" s="967"/>
      <c r="AK21" s="947"/>
      <c r="AL21" s="944"/>
      <c r="AM21" s="944"/>
      <c r="AN21" s="944"/>
      <c r="AO21" s="944"/>
      <c r="AP21" s="944"/>
      <c r="AQ21" s="944"/>
      <c r="AR21" s="944"/>
      <c r="AS21" s="944"/>
      <c r="AT21" s="944"/>
      <c r="AU21" s="945"/>
      <c r="AV21" s="945"/>
      <c r="AW21" s="945"/>
      <c r="AX21" s="945"/>
      <c r="AY21" s="946"/>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02"/>
      <c r="CI21" s="703"/>
      <c r="CJ21" s="703"/>
      <c r="CK21" s="703"/>
      <c r="CL21" s="704"/>
      <c r="CM21" s="702"/>
      <c r="CN21" s="703"/>
      <c r="CO21" s="703"/>
      <c r="CP21" s="703"/>
      <c r="CQ21" s="704"/>
      <c r="CR21" s="702"/>
      <c r="CS21" s="703"/>
      <c r="CT21" s="703"/>
      <c r="CU21" s="703"/>
      <c r="CV21" s="704"/>
      <c r="CW21" s="702"/>
      <c r="CX21" s="703"/>
      <c r="CY21" s="703"/>
      <c r="CZ21" s="703"/>
      <c r="DA21" s="704"/>
      <c r="DB21" s="702"/>
      <c r="DC21" s="703"/>
      <c r="DD21" s="703"/>
      <c r="DE21" s="703"/>
      <c r="DF21" s="704"/>
      <c r="DG21" s="702"/>
      <c r="DH21" s="703"/>
      <c r="DI21" s="703"/>
      <c r="DJ21" s="703"/>
      <c r="DK21" s="704"/>
      <c r="DL21" s="702"/>
      <c r="DM21" s="703"/>
      <c r="DN21" s="703"/>
      <c r="DO21" s="703"/>
      <c r="DP21" s="704"/>
      <c r="DQ21" s="702"/>
      <c r="DR21" s="703"/>
      <c r="DS21" s="703"/>
      <c r="DT21" s="703"/>
      <c r="DU21" s="704"/>
      <c r="DV21" s="699"/>
      <c r="DW21" s="700"/>
      <c r="DX21" s="700"/>
      <c r="DY21" s="700"/>
      <c r="DZ21" s="705"/>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987"/>
      <c r="R22" s="988"/>
      <c r="S22" s="988"/>
      <c r="T22" s="988"/>
      <c r="U22" s="988"/>
      <c r="V22" s="988"/>
      <c r="W22" s="988"/>
      <c r="X22" s="988"/>
      <c r="Y22" s="988"/>
      <c r="Z22" s="988"/>
      <c r="AA22" s="988"/>
      <c r="AB22" s="988"/>
      <c r="AC22" s="988"/>
      <c r="AD22" s="988"/>
      <c r="AE22" s="989"/>
      <c r="AF22" s="966"/>
      <c r="AG22" s="703"/>
      <c r="AH22" s="703"/>
      <c r="AI22" s="703"/>
      <c r="AJ22" s="967"/>
      <c r="AK22" s="990"/>
      <c r="AL22" s="988"/>
      <c r="AM22" s="988"/>
      <c r="AN22" s="988"/>
      <c r="AO22" s="988"/>
      <c r="AP22" s="988"/>
      <c r="AQ22" s="988"/>
      <c r="AR22" s="988"/>
      <c r="AS22" s="988"/>
      <c r="AT22" s="988"/>
      <c r="AU22" s="991"/>
      <c r="AV22" s="991"/>
      <c r="AW22" s="991"/>
      <c r="AX22" s="991"/>
      <c r="AY22" s="992"/>
      <c r="AZ22" s="971" t="s">
        <v>454</v>
      </c>
      <c r="BA22" s="971"/>
      <c r="BB22" s="971"/>
      <c r="BC22" s="971"/>
      <c r="BD22" s="972"/>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02"/>
      <c r="CI22" s="703"/>
      <c r="CJ22" s="703"/>
      <c r="CK22" s="703"/>
      <c r="CL22" s="704"/>
      <c r="CM22" s="702"/>
      <c r="CN22" s="703"/>
      <c r="CO22" s="703"/>
      <c r="CP22" s="703"/>
      <c r="CQ22" s="704"/>
      <c r="CR22" s="702"/>
      <c r="CS22" s="703"/>
      <c r="CT22" s="703"/>
      <c r="CU22" s="703"/>
      <c r="CV22" s="704"/>
      <c r="CW22" s="702"/>
      <c r="CX22" s="703"/>
      <c r="CY22" s="703"/>
      <c r="CZ22" s="703"/>
      <c r="DA22" s="704"/>
      <c r="DB22" s="702"/>
      <c r="DC22" s="703"/>
      <c r="DD22" s="703"/>
      <c r="DE22" s="703"/>
      <c r="DF22" s="704"/>
      <c r="DG22" s="702"/>
      <c r="DH22" s="703"/>
      <c r="DI22" s="703"/>
      <c r="DJ22" s="703"/>
      <c r="DK22" s="704"/>
      <c r="DL22" s="702"/>
      <c r="DM22" s="703"/>
      <c r="DN22" s="703"/>
      <c r="DO22" s="703"/>
      <c r="DP22" s="704"/>
      <c r="DQ22" s="702"/>
      <c r="DR22" s="703"/>
      <c r="DS22" s="703"/>
      <c r="DT22" s="703"/>
      <c r="DU22" s="704"/>
      <c r="DV22" s="699"/>
      <c r="DW22" s="700"/>
      <c r="DX22" s="700"/>
      <c r="DY22" s="700"/>
      <c r="DZ22" s="705"/>
      <c r="EA22" s="67"/>
    </row>
    <row r="23" spans="1:131" s="47" customFormat="1" ht="26.25" customHeight="1" x14ac:dyDescent="0.15">
      <c r="A23" s="53" t="s">
        <v>250</v>
      </c>
      <c r="B23" s="921" t="s">
        <v>303</v>
      </c>
      <c r="C23" s="922"/>
      <c r="D23" s="922"/>
      <c r="E23" s="922"/>
      <c r="F23" s="922"/>
      <c r="G23" s="922"/>
      <c r="H23" s="922"/>
      <c r="I23" s="922"/>
      <c r="J23" s="922"/>
      <c r="K23" s="922"/>
      <c r="L23" s="922"/>
      <c r="M23" s="922"/>
      <c r="N23" s="922"/>
      <c r="O23" s="922"/>
      <c r="P23" s="923"/>
      <c r="Q23" s="985"/>
      <c r="R23" s="933"/>
      <c r="S23" s="933"/>
      <c r="T23" s="933"/>
      <c r="U23" s="933"/>
      <c r="V23" s="933"/>
      <c r="W23" s="933"/>
      <c r="X23" s="933"/>
      <c r="Y23" s="933"/>
      <c r="Z23" s="933"/>
      <c r="AA23" s="933"/>
      <c r="AB23" s="933"/>
      <c r="AC23" s="933"/>
      <c r="AD23" s="933"/>
      <c r="AE23" s="986"/>
      <c r="AF23" s="957">
        <v>1042</v>
      </c>
      <c r="AG23" s="933"/>
      <c r="AH23" s="933"/>
      <c r="AI23" s="933"/>
      <c r="AJ23" s="958"/>
      <c r="AK23" s="959"/>
      <c r="AL23" s="932"/>
      <c r="AM23" s="932"/>
      <c r="AN23" s="932"/>
      <c r="AO23" s="932"/>
      <c r="AP23" s="933">
        <v>65342</v>
      </c>
      <c r="AQ23" s="933"/>
      <c r="AR23" s="933"/>
      <c r="AS23" s="933"/>
      <c r="AT23" s="933"/>
      <c r="AU23" s="934"/>
      <c r="AV23" s="934"/>
      <c r="AW23" s="934"/>
      <c r="AX23" s="934"/>
      <c r="AY23" s="935"/>
      <c r="AZ23" s="961" t="s">
        <v>199</v>
      </c>
      <c r="BA23" s="928"/>
      <c r="BB23" s="928"/>
      <c r="BC23" s="928"/>
      <c r="BD23" s="962"/>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02"/>
      <c r="CI23" s="703"/>
      <c r="CJ23" s="703"/>
      <c r="CK23" s="703"/>
      <c r="CL23" s="704"/>
      <c r="CM23" s="702"/>
      <c r="CN23" s="703"/>
      <c r="CO23" s="703"/>
      <c r="CP23" s="703"/>
      <c r="CQ23" s="704"/>
      <c r="CR23" s="702"/>
      <c r="CS23" s="703"/>
      <c r="CT23" s="703"/>
      <c r="CU23" s="703"/>
      <c r="CV23" s="704"/>
      <c r="CW23" s="702"/>
      <c r="CX23" s="703"/>
      <c r="CY23" s="703"/>
      <c r="CZ23" s="703"/>
      <c r="DA23" s="704"/>
      <c r="DB23" s="702"/>
      <c r="DC23" s="703"/>
      <c r="DD23" s="703"/>
      <c r="DE23" s="703"/>
      <c r="DF23" s="704"/>
      <c r="DG23" s="702"/>
      <c r="DH23" s="703"/>
      <c r="DI23" s="703"/>
      <c r="DJ23" s="703"/>
      <c r="DK23" s="704"/>
      <c r="DL23" s="702"/>
      <c r="DM23" s="703"/>
      <c r="DN23" s="703"/>
      <c r="DO23" s="703"/>
      <c r="DP23" s="704"/>
      <c r="DQ23" s="702"/>
      <c r="DR23" s="703"/>
      <c r="DS23" s="703"/>
      <c r="DT23" s="703"/>
      <c r="DU23" s="704"/>
      <c r="DV23" s="699"/>
      <c r="DW23" s="700"/>
      <c r="DX23" s="700"/>
      <c r="DY23" s="700"/>
      <c r="DZ23" s="705"/>
      <c r="EA23" s="67"/>
    </row>
    <row r="24" spans="1:131" s="47" customFormat="1" ht="26.25" customHeight="1" x14ac:dyDescent="0.15">
      <c r="A24" s="983" t="s">
        <v>381</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02"/>
      <c r="CI24" s="703"/>
      <c r="CJ24" s="703"/>
      <c r="CK24" s="703"/>
      <c r="CL24" s="704"/>
      <c r="CM24" s="702"/>
      <c r="CN24" s="703"/>
      <c r="CO24" s="703"/>
      <c r="CP24" s="703"/>
      <c r="CQ24" s="704"/>
      <c r="CR24" s="702"/>
      <c r="CS24" s="703"/>
      <c r="CT24" s="703"/>
      <c r="CU24" s="703"/>
      <c r="CV24" s="704"/>
      <c r="CW24" s="702"/>
      <c r="CX24" s="703"/>
      <c r="CY24" s="703"/>
      <c r="CZ24" s="703"/>
      <c r="DA24" s="704"/>
      <c r="DB24" s="702"/>
      <c r="DC24" s="703"/>
      <c r="DD24" s="703"/>
      <c r="DE24" s="703"/>
      <c r="DF24" s="704"/>
      <c r="DG24" s="702"/>
      <c r="DH24" s="703"/>
      <c r="DI24" s="703"/>
      <c r="DJ24" s="703"/>
      <c r="DK24" s="704"/>
      <c r="DL24" s="702"/>
      <c r="DM24" s="703"/>
      <c r="DN24" s="703"/>
      <c r="DO24" s="703"/>
      <c r="DP24" s="704"/>
      <c r="DQ24" s="702"/>
      <c r="DR24" s="703"/>
      <c r="DS24" s="703"/>
      <c r="DT24" s="703"/>
      <c r="DU24" s="704"/>
      <c r="DV24" s="699"/>
      <c r="DW24" s="700"/>
      <c r="DX24" s="700"/>
      <c r="DY24" s="700"/>
      <c r="DZ24" s="705"/>
      <c r="EA24" s="67"/>
    </row>
    <row r="25" spans="1:131" ht="26.25" customHeight="1" x14ac:dyDescent="0.15">
      <c r="A25" s="984" t="s">
        <v>415</v>
      </c>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02"/>
      <c r="CI25" s="703"/>
      <c r="CJ25" s="703"/>
      <c r="CK25" s="703"/>
      <c r="CL25" s="704"/>
      <c r="CM25" s="702"/>
      <c r="CN25" s="703"/>
      <c r="CO25" s="703"/>
      <c r="CP25" s="703"/>
      <c r="CQ25" s="704"/>
      <c r="CR25" s="702"/>
      <c r="CS25" s="703"/>
      <c r="CT25" s="703"/>
      <c r="CU25" s="703"/>
      <c r="CV25" s="704"/>
      <c r="CW25" s="702"/>
      <c r="CX25" s="703"/>
      <c r="CY25" s="703"/>
      <c r="CZ25" s="703"/>
      <c r="DA25" s="704"/>
      <c r="DB25" s="702"/>
      <c r="DC25" s="703"/>
      <c r="DD25" s="703"/>
      <c r="DE25" s="703"/>
      <c r="DF25" s="704"/>
      <c r="DG25" s="702"/>
      <c r="DH25" s="703"/>
      <c r="DI25" s="703"/>
      <c r="DJ25" s="703"/>
      <c r="DK25" s="704"/>
      <c r="DL25" s="702"/>
      <c r="DM25" s="703"/>
      <c r="DN25" s="703"/>
      <c r="DO25" s="703"/>
      <c r="DP25" s="704"/>
      <c r="DQ25" s="702"/>
      <c r="DR25" s="703"/>
      <c r="DS25" s="703"/>
      <c r="DT25" s="703"/>
      <c r="DU25" s="704"/>
      <c r="DV25" s="699"/>
      <c r="DW25" s="700"/>
      <c r="DX25" s="700"/>
      <c r="DY25" s="700"/>
      <c r="DZ25" s="705"/>
      <c r="EA25" s="48"/>
    </row>
    <row r="26" spans="1:131" ht="26.25" customHeight="1" x14ac:dyDescent="0.15">
      <c r="A26" s="682" t="s">
        <v>434</v>
      </c>
      <c r="B26" s="683"/>
      <c r="C26" s="683"/>
      <c r="D26" s="683"/>
      <c r="E26" s="683"/>
      <c r="F26" s="683"/>
      <c r="G26" s="683"/>
      <c r="H26" s="683"/>
      <c r="I26" s="683"/>
      <c r="J26" s="683"/>
      <c r="K26" s="683"/>
      <c r="L26" s="683"/>
      <c r="M26" s="683"/>
      <c r="N26" s="683"/>
      <c r="O26" s="683"/>
      <c r="P26" s="684"/>
      <c r="Q26" s="674" t="s">
        <v>456</v>
      </c>
      <c r="R26" s="675"/>
      <c r="S26" s="675"/>
      <c r="T26" s="675"/>
      <c r="U26" s="676"/>
      <c r="V26" s="674" t="s">
        <v>457</v>
      </c>
      <c r="W26" s="675"/>
      <c r="X26" s="675"/>
      <c r="Y26" s="675"/>
      <c r="Z26" s="676"/>
      <c r="AA26" s="674" t="s">
        <v>458</v>
      </c>
      <c r="AB26" s="675"/>
      <c r="AC26" s="675"/>
      <c r="AD26" s="675"/>
      <c r="AE26" s="675"/>
      <c r="AF26" s="688" t="s">
        <v>247</v>
      </c>
      <c r="AG26" s="689"/>
      <c r="AH26" s="689"/>
      <c r="AI26" s="689"/>
      <c r="AJ26" s="690"/>
      <c r="AK26" s="675" t="s">
        <v>385</v>
      </c>
      <c r="AL26" s="675"/>
      <c r="AM26" s="675"/>
      <c r="AN26" s="675"/>
      <c r="AO26" s="676"/>
      <c r="AP26" s="674" t="s">
        <v>356</v>
      </c>
      <c r="AQ26" s="675"/>
      <c r="AR26" s="675"/>
      <c r="AS26" s="675"/>
      <c r="AT26" s="676"/>
      <c r="AU26" s="674" t="s">
        <v>459</v>
      </c>
      <c r="AV26" s="675"/>
      <c r="AW26" s="675"/>
      <c r="AX26" s="675"/>
      <c r="AY26" s="676"/>
      <c r="AZ26" s="674" t="s">
        <v>460</v>
      </c>
      <c r="BA26" s="675"/>
      <c r="BB26" s="675"/>
      <c r="BC26" s="675"/>
      <c r="BD26" s="676"/>
      <c r="BE26" s="674" t="s">
        <v>441</v>
      </c>
      <c r="BF26" s="675"/>
      <c r="BG26" s="675"/>
      <c r="BH26" s="675"/>
      <c r="BI26" s="680"/>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02"/>
      <c r="CI26" s="703"/>
      <c r="CJ26" s="703"/>
      <c r="CK26" s="703"/>
      <c r="CL26" s="704"/>
      <c r="CM26" s="702"/>
      <c r="CN26" s="703"/>
      <c r="CO26" s="703"/>
      <c r="CP26" s="703"/>
      <c r="CQ26" s="704"/>
      <c r="CR26" s="702"/>
      <c r="CS26" s="703"/>
      <c r="CT26" s="703"/>
      <c r="CU26" s="703"/>
      <c r="CV26" s="704"/>
      <c r="CW26" s="702"/>
      <c r="CX26" s="703"/>
      <c r="CY26" s="703"/>
      <c r="CZ26" s="703"/>
      <c r="DA26" s="704"/>
      <c r="DB26" s="702"/>
      <c r="DC26" s="703"/>
      <c r="DD26" s="703"/>
      <c r="DE26" s="703"/>
      <c r="DF26" s="704"/>
      <c r="DG26" s="702"/>
      <c r="DH26" s="703"/>
      <c r="DI26" s="703"/>
      <c r="DJ26" s="703"/>
      <c r="DK26" s="704"/>
      <c r="DL26" s="702"/>
      <c r="DM26" s="703"/>
      <c r="DN26" s="703"/>
      <c r="DO26" s="703"/>
      <c r="DP26" s="704"/>
      <c r="DQ26" s="702"/>
      <c r="DR26" s="703"/>
      <c r="DS26" s="703"/>
      <c r="DT26" s="703"/>
      <c r="DU26" s="704"/>
      <c r="DV26" s="699"/>
      <c r="DW26" s="700"/>
      <c r="DX26" s="700"/>
      <c r="DY26" s="700"/>
      <c r="DZ26" s="705"/>
      <c r="EA26" s="48"/>
    </row>
    <row r="27" spans="1:131" ht="26.25" customHeight="1" x14ac:dyDescent="0.15">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02"/>
      <c r="CI27" s="703"/>
      <c r="CJ27" s="703"/>
      <c r="CK27" s="703"/>
      <c r="CL27" s="704"/>
      <c r="CM27" s="702"/>
      <c r="CN27" s="703"/>
      <c r="CO27" s="703"/>
      <c r="CP27" s="703"/>
      <c r="CQ27" s="704"/>
      <c r="CR27" s="702"/>
      <c r="CS27" s="703"/>
      <c r="CT27" s="703"/>
      <c r="CU27" s="703"/>
      <c r="CV27" s="704"/>
      <c r="CW27" s="702"/>
      <c r="CX27" s="703"/>
      <c r="CY27" s="703"/>
      <c r="CZ27" s="703"/>
      <c r="DA27" s="704"/>
      <c r="DB27" s="702"/>
      <c r="DC27" s="703"/>
      <c r="DD27" s="703"/>
      <c r="DE27" s="703"/>
      <c r="DF27" s="704"/>
      <c r="DG27" s="702"/>
      <c r="DH27" s="703"/>
      <c r="DI27" s="703"/>
      <c r="DJ27" s="703"/>
      <c r="DK27" s="704"/>
      <c r="DL27" s="702"/>
      <c r="DM27" s="703"/>
      <c r="DN27" s="703"/>
      <c r="DO27" s="703"/>
      <c r="DP27" s="704"/>
      <c r="DQ27" s="702"/>
      <c r="DR27" s="703"/>
      <c r="DS27" s="703"/>
      <c r="DT27" s="703"/>
      <c r="DU27" s="704"/>
      <c r="DV27" s="699"/>
      <c r="DW27" s="700"/>
      <c r="DX27" s="700"/>
      <c r="DY27" s="700"/>
      <c r="DZ27" s="705"/>
      <c r="EA27" s="48"/>
    </row>
    <row r="28" spans="1:131" ht="26.25" customHeight="1" x14ac:dyDescent="0.15">
      <c r="A28" s="54">
        <v>1</v>
      </c>
      <c r="B28" s="949" t="s">
        <v>461</v>
      </c>
      <c r="C28" s="950"/>
      <c r="D28" s="950"/>
      <c r="E28" s="950"/>
      <c r="F28" s="950"/>
      <c r="G28" s="950"/>
      <c r="H28" s="950"/>
      <c r="I28" s="950"/>
      <c r="J28" s="950"/>
      <c r="K28" s="950"/>
      <c r="L28" s="950"/>
      <c r="M28" s="950"/>
      <c r="N28" s="950"/>
      <c r="O28" s="950"/>
      <c r="P28" s="951"/>
      <c r="Q28" s="974">
        <v>8557</v>
      </c>
      <c r="R28" s="975"/>
      <c r="S28" s="975"/>
      <c r="T28" s="975"/>
      <c r="U28" s="975"/>
      <c r="V28" s="975">
        <v>8465</v>
      </c>
      <c r="W28" s="975"/>
      <c r="X28" s="975"/>
      <c r="Y28" s="975"/>
      <c r="Z28" s="975"/>
      <c r="AA28" s="975">
        <v>92</v>
      </c>
      <c r="AB28" s="975"/>
      <c r="AC28" s="975"/>
      <c r="AD28" s="975"/>
      <c r="AE28" s="976"/>
      <c r="AF28" s="977">
        <v>92</v>
      </c>
      <c r="AG28" s="975"/>
      <c r="AH28" s="975"/>
      <c r="AI28" s="975"/>
      <c r="AJ28" s="978"/>
      <c r="AK28" s="979">
        <v>662</v>
      </c>
      <c r="AL28" s="975"/>
      <c r="AM28" s="975"/>
      <c r="AN28" s="975"/>
      <c r="AO28" s="975"/>
      <c r="AP28" s="975" t="s">
        <v>199</v>
      </c>
      <c r="AQ28" s="975"/>
      <c r="AR28" s="975"/>
      <c r="AS28" s="975"/>
      <c r="AT28" s="975"/>
      <c r="AU28" s="975" t="s">
        <v>199</v>
      </c>
      <c r="AV28" s="975"/>
      <c r="AW28" s="975"/>
      <c r="AX28" s="975"/>
      <c r="AY28" s="975"/>
      <c r="AZ28" s="980"/>
      <c r="BA28" s="980"/>
      <c r="BB28" s="980"/>
      <c r="BC28" s="980"/>
      <c r="BD28" s="980"/>
      <c r="BE28" s="981"/>
      <c r="BF28" s="981"/>
      <c r="BG28" s="981"/>
      <c r="BH28" s="981"/>
      <c r="BI28" s="982"/>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02"/>
      <c r="CI28" s="703"/>
      <c r="CJ28" s="703"/>
      <c r="CK28" s="703"/>
      <c r="CL28" s="704"/>
      <c r="CM28" s="702"/>
      <c r="CN28" s="703"/>
      <c r="CO28" s="703"/>
      <c r="CP28" s="703"/>
      <c r="CQ28" s="704"/>
      <c r="CR28" s="702"/>
      <c r="CS28" s="703"/>
      <c r="CT28" s="703"/>
      <c r="CU28" s="703"/>
      <c r="CV28" s="704"/>
      <c r="CW28" s="702"/>
      <c r="CX28" s="703"/>
      <c r="CY28" s="703"/>
      <c r="CZ28" s="703"/>
      <c r="DA28" s="704"/>
      <c r="DB28" s="702"/>
      <c r="DC28" s="703"/>
      <c r="DD28" s="703"/>
      <c r="DE28" s="703"/>
      <c r="DF28" s="704"/>
      <c r="DG28" s="702"/>
      <c r="DH28" s="703"/>
      <c r="DI28" s="703"/>
      <c r="DJ28" s="703"/>
      <c r="DK28" s="704"/>
      <c r="DL28" s="702"/>
      <c r="DM28" s="703"/>
      <c r="DN28" s="703"/>
      <c r="DO28" s="703"/>
      <c r="DP28" s="704"/>
      <c r="DQ28" s="702"/>
      <c r="DR28" s="703"/>
      <c r="DS28" s="703"/>
      <c r="DT28" s="703"/>
      <c r="DU28" s="704"/>
      <c r="DV28" s="699"/>
      <c r="DW28" s="700"/>
      <c r="DX28" s="700"/>
      <c r="DY28" s="700"/>
      <c r="DZ28" s="705"/>
      <c r="EA28" s="48"/>
    </row>
    <row r="29" spans="1:131" ht="26.25" customHeight="1" x14ac:dyDescent="0.15">
      <c r="A29" s="54">
        <v>2</v>
      </c>
      <c r="B29" s="699" t="s">
        <v>224</v>
      </c>
      <c r="C29" s="700"/>
      <c r="D29" s="700"/>
      <c r="E29" s="700"/>
      <c r="F29" s="700"/>
      <c r="G29" s="700"/>
      <c r="H29" s="700"/>
      <c r="I29" s="700"/>
      <c r="J29" s="700"/>
      <c r="K29" s="700"/>
      <c r="L29" s="700"/>
      <c r="M29" s="700"/>
      <c r="N29" s="700"/>
      <c r="O29" s="700"/>
      <c r="P29" s="701"/>
      <c r="Q29" s="943">
        <v>1012</v>
      </c>
      <c r="R29" s="944"/>
      <c r="S29" s="944"/>
      <c r="T29" s="944"/>
      <c r="U29" s="944"/>
      <c r="V29" s="944">
        <v>1010</v>
      </c>
      <c r="W29" s="944"/>
      <c r="X29" s="944"/>
      <c r="Y29" s="944"/>
      <c r="Z29" s="944"/>
      <c r="AA29" s="944">
        <v>1</v>
      </c>
      <c r="AB29" s="944"/>
      <c r="AC29" s="944"/>
      <c r="AD29" s="944"/>
      <c r="AE29" s="948"/>
      <c r="AF29" s="966">
        <v>1</v>
      </c>
      <c r="AG29" s="703"/>
      <c r="AH29" s="703"/>
      <c r="AI29" s="703"/>
      <c r="AJ29" s="967"/>
      <c r="AK29" s="947">
        <v>298</v>
      </c>
      <c r="AL29" s="944"/>
      <c r="AM29" s="944"/>
      <c r="AN29" s="944"/>
      <c r="AO29" s="944"/>
      <c r="AP29" s="944" t="s">
        <v>199</v>
      </c>
      <c r="AQ29" s="944"/>
      <c r="AR29" s="944"/>
      <c r="AS29" s="944"/>
      <c r="AT29" s="944"/>
      <c r="AU29" s="944" t="s">
        <v>199</v>
      </c>
      <c r="AV29" s="944"/>
      <c r="AW29" s="944"/>
      <c r="AX29" s="944"/>
      <c r="AY29" s="944"/>
      <c r="AZ29" s="973"/>
      <c r="BA29" s="973"/>
      <c r="BB29" s="973"/>
      <c r="BC29" s="973"/>
      <c r="BD29" s="973"/>
      <c r="BE29" s="945"/>
      <c r="BF29" s="945"/>
      <c r="BG29" s="945"/>
      <c r="BH29" s="945"/>
      <c r="BI29" s="946"/>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02"/>
      <c r="CI29" s="703"/>
      <c r="CJ29" s="703"/>
      <c r="CK29" s="703"/>
      <c r="CL29" s="704"/>
      <c r="CM29" s="702"/>
      <c r="CN29" s="703"/>
      <c r="CO29" s="703"/>
      <c r="CP29" s="703"/>
      <c r="CQ29" s="704"/>
      <c r="CR29" s="702"/>
      <c r="CS29" s="703"/>
      <c r="CT29" s="703"/>
      <c r="CU29" s="703"/>
      <c r="CV29" s="704"/>
      <c r="CW29" s="702"/>
      <c r="CX29" s="703"/>
      <c r="CY29" s="703"/>
      <c r="CZ29" s="703"/>
      <c r="DA29" s="704"/>
      <c r="DB29" s="702"/>
      <c r="DC29" s="703"/>
      <c r="DD29" s="703"/>
      <c r="DE29" s="703"/>
      <c r="DF29" s="704"/>
      <c r="DG29" s="702"/>
      <c r="DH29" s="703"/>
      <c r="DI29" s="703"/>
      <c r="DJ29" s="703"/>
      <c r="DK29" s="704"/>
      <c r="DL29" s="702"/>
      <c r="DM29" s="703"/>
      <c r="DN29" s="703"/>
      <c r="DO29" s="703"/>
      <c r="DP29" s="704"/>
      <c r="DQ29" s="702"/>
      <c r="DR29" s="703"/>
      <c r="DS29" s="703"/>
      <c r="DT29" s="703"/>
      <c r="DU29" s="704"/>
      <c r="DV29" s="699"/>
      <c r="DW29" s="700"/>
      <c r="DX29" s="700"/>
      <c r="DY29" s="700"/>
      <c r="DZ29" s="705"/>
      <c r="EA29" s="48"/>
    </row>
    <row r="30" spans="1:131" ht="26.25" customHeight="1" x14ac:dyDescent="0.15">
      <c r="A30" s="54">
        <v>3</v>
      </c>
      <c r="B30" s="699" t="s">
        <v>168</v>
      </c>
      <c r="C30" s="700"/>
      <c r="D30" s="700"/>
      <c r="E30" s="700"/>
      <c r="F30" s="700"/>
      <c r="G30" s="700"/>
      <c r="H30" s="700"/>
      <c r="I30" s="700"/>
      <c r="J30" s="700"/>
      <c r="K30" s="700"/>
      <c r="L30" s="700"/>
      <c r="M30" s="700"/>
      <c r="N30" s="700"/>
      <c r="O30" s="700"/>
      <c r="P30" s="701"/>
      <c r="Q30" s="943">
        <v>154</v>
      </c>
      <c r="R30" s="944"/>
      <c r="S30" s="944"/>
      <c r="T30" s="944"/>
      <c r="U30" s="944"/>
      <c r="V30" s="944">
        <v>39</v>
      </c>
      <c r="W30" s="944"/>
      <c r="X30" s="944"/>
      <c r="Y30" s="944"/>
      <c r="Z30" s="944"/>
      <c r="AA30" s="944">
        <v>115</v>
      </c>
      <c r="AB30" s="944"/>
      <c r="AC30" s="944"/>
      <c r="AD30" s="944"/>
      <c r="AE30" s="948"/>
      <c r="AF30" s="966">
        <v>115</v>
      </c>
      <c r="AG30" s="703"/>
      <c r="AH30" s="703"/>
      <c r="AI30" s="703"/>
      <c r="AJ30" s="967"/>
      <c r="AK30" s="947">
        <v>27</v>
      </c>
      <c r="AL30" s="944"/>
      <c r="AM30" s="944"/>
      <c r="AN30" s="944"/>
      <c r="AO30" s="944"/>
      <c r="AP30" s="944">
        <v>80</v>
      </c>
      <c r="AQ30" s="944"/>
      <c r="AR30" s="944"/>
      <c r="AS30" s="944"/>
      <c r="AT30" s="944"/>
      <c r="AU30" s="944">
        <v>53</v>
      </c>
      <c r="AV30" s="944"/>
      <c r="AW30" s="944"/>
      <c r="AX30" s="944"/>
      <c r="AY30" s="944"/>
      <c r="AZ30" s="973"/>
      <c r="BA30" s="973"/>
      <c r="BB30" s="973"/>
      <c r="BC30" s="973"/>
      <c r="BD30" s="973"/>
      <c r="BE30" s="945"/>
      <c r="BF30" s="945"/>
      <c r="BG30" s="945"/>
      <c r="BH30" s="945"/>
      <c r="BI30" s="946"/>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02"/>
      <c r="CI30" s="703"/>
      <c r="CJ30" s="703"/>
      <c r="CK30" s="703"/>
      <c r="CL30" s="704"/>
      <c r="CM30" s="702"/>
      <c r="CN30" s="703"/>
      <c r="CO30" s="703"/>
      <c r="CP30" s="703"/>
      <c r="CQ30" s="704"/>
      <c r="CR30" s="702"/>
      <c r="CS30" s="703"/>
      <c r="CT30" s="703"/>
      <c r="CU30" s="703"/>
      <c r="CV30" s="704"/>
      <c r="CW30" s="702"/>
      <c r="CX30" s="703"/>
      <c r="CY30" s="703"/>
      <c r="CZ30" s="703"/>
      <c r="DA30" s="704"/>
      <c r="DB30" s="702"/>
      <c r="DC30" s="703"/>
      <c r="DD30" s="703"/>
      <c r="DE30" s="703"/>
      <c r="DF30" s="704"/>
      <c r="DG30" s="702"/>
      <c r="DH30" s="703"/>
      <c r="DI30" s="703"/>
      <c r="DJ30" s="703"/>
      <c r="DK30" s="704"/>
      <c r="DL30" s="702"/>
      <c r="DM30" s="703"/>
      <c r="DN30" s="703"/>
      <c r="DO30" s="703"/>
      <c r="DP30" s="704"/>
      <c r="DQ30" s="702"/>
      <c r="DR30" s="703"/>
      <c r="DS30" s="703"/>
      <c r="DT30" s="703"/>
      <c r="DU30" s="704"/>
      <c r="DV30" s="699"/>
      <c r="DW30" s="700"/>
      <c r="DX30" s="700"/>
      <c r="DY30" s="700"/>
      <c r="DZ30" s="705"/>
      <c r="EA30" s="48"/>
    </row>
    <row r="31" spans="1:131" ht="26.25" customHeight="1" x14ac:dyDescent="0.15">
      <c r="A31" s="54">
        <v>4</v>
      </c>
      <c r="B31" s="699" t="s">
        <v>462</v>
      </c>
      <c r="C31" s="700"/>
      <c r="D31" s="700"/>
      <c r="E31" s="700"/>
      <c r="F31" s="700"/>
      <c r="G31" s="700"/>
      <c r="H31" s="700"/>
      <c r="I31" s="700"/>
      <c r="J31" s="700"/>
      <c r="K31" s="700"/>
      <c r="L31" s="700"/>
      <c r="M31" s="700"/>
      <c r="N31" s="700"/>
      <c r="O31" s="700"/>
      <c r="P31" s="701"/>
      <c r="Q31" s="943">
        <v>2479</v>
      </c>
      <c r="R31" s="944"/>
      <c r="S31" s="944"/>
      <c r="T31" s="944"/>
      <c r="U31" s="944"/>
      <c r="V31" s="944">
        <v>2130</v>
      </c>
      <c r="W31" s="944"/>
      <c r="X31" s="944"/>
      <c r="Y31" s="944"/>
      <c r="Z31" s="944"/>
      <c r="AA31" s="944">
        <v>349</v>
      </c>
      <c r="AB31" s="944"/>
      <c r="AC31" s="944"/>
      <c r="AD31" s="944"/>
      <c r="AE31" s="948"/>
      <c r="AF31" s="966">
        <v>2316</v>
      </c>
      <c r="AG31" s="703"/>
      <c r="AH31" s="703"/>
      <c r="AI31" s="703"/>
      <c r="AJ31" s="967"/>
      <c r="AK31" s="947">
        <v>579</v>
      </c>
      <c r="AL31" s="944"/>
      <c r="AM31" s="944"/>
      <c r="AN31" s="944"/>
      <c r="AO31" s="944"/>
      <c r="AP31" s="944">
        <v>16207</v>
      </c>
      <c r="AQ31" s="944"/>
      <c r="AR31" s="944"/>
      <c r="AS31" s="944"/>
      <c r="AT31" s="944"/>
      <c r="AU31" s="944">
        <v>5138</v>
      </c>
      <c r="AV31" s="944"/>
      <c r="AW31" s="944"/>
      <c r="AX31" s="944"/>
      <c r="AY31" s="944"/>
      <c r="AZ31" s="973"/>
      <c r="BA31" s="973"/>
      <c r="BB31" s="973"/>
      <c r="BC31" s="973"/>
      <c r="BD31" s="973"/>
      <c r="BE31" s="945" t="s">
        <v>463</v>
      </c>
      <c r="BF31" s="945"/>
      <c r="BG31" s="945"/>
      <c r="BH31" s="945"/>
      <c r="BI31" s="946"/>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02"/>
      <c r="CI31" s="703"/>
      <c r="CJ31" s="703"/>
      <c r="CK31" s="703"/>
      <c r="CL31" s="704"/>
      <c r="CM31" s="702"/>
      <c r="CN31" s="703"/>
      <c r="CO31" s="703"/>
      <c r="CP31" s="703"/>
      <c r="CQ31" s="704"/>
      <c r="CR31" s="702"/>
      <c r="CS31" s="703"/>
      <c r="CT31" s="703"/>
      <c r="CU31" s="703"/>
      <c r="CV31" s="704"/>
      <c r="CW31" s="702"/>
      <c r="CX31" s="703"/>
      <c r="CY31" s="703"/>
      <c r="CZ31" s="703"/>
      <c r="DA31" s="704"/>
      <c r="DB31" s="702"/>
      <c r="DC31" s="703"/>
      <c r="DD31" s="703"/>
      <c r="DE31" s="703"/>
      <c r="DF31" s="704"/>
      <c r="DG31" s="702"/>
      <c r="DH31" s="703"/>
      <c r="DI31" s="703"/>
      <c r="DJ31" s="703"/>
      <c r="DK31" s="704"/>
      <c r="DL31" s="702"/>
      <c r="DM31" s="703"/>
      <c r="DN31" s="703"/>
      <c r="DO31" s="703"/>
      <c r="DP31" s="704"/>
      <c r="DQ31" s="702"/>
      <c r="DR31" s="703"/>
      <c r="DS31" s="703"/>
      <c r="DT31" s="703"/>
      <c r="DU31" s="704"/>
      <c r="DV31" s="699"/>
      <c r="DW31" s="700"/>
      <c r="DX31" s="700"/>
      <c r="DY31" s="700"/>
      <c r="DZ31" s="705"/>
      <c r="EA31" s="48"/>
    </row>
    <row r="32" spans="1:131" ht="26.25" customHeight="1" x14ac:dyDescent="0.15">
      <c r="A32" s="54">
        <v>5</v>
      </c>
      <c r="B32" s="699" t="s">
        <v>464</v>
      </c>
      <c r="C32" s="700"/>
      <c r="D32" s="700"/>
      <c r="E32" s="700"/>
      <c r="F32" s="700"/>
      <c r="G32" s="700"/>
      <c r="H32" s="700"/>
      <c r="I32" s="700"/>
      <c r="J32" s="700"/>
      <c r="K32" s="700"/>
      <c r="L32" s="700"/>
      <c r="M32" s="700"/>
      <c r="N32" s="700"/>
      <c r="O32" s="700"/>
      <c r="P32" s="701"/>
      <c r="Q32" s="943">
        <v>1291</v>
      </c>
      <c r="R32" s="944"/>
      <c r="S32" s="944"/>
      <c r="T32" s="944"/>
      <c r="U32" s="944"/>
      <c r="V32" s="944">
        <v>1157</v>
      </c>
      <c r="W32" s="944"/>
      <c r="X32" s="944"/>
      <c r="Y32" s="944"/>
      <c r="Z32" s="944"/>
      <c r="AA32" s="944">
        <v>134</v>
      </c>
      <c r="AB32" s="944"/>
      <c r="AC32" s="944"/>
      <c r="AD32" s="944"/>
      <c r="AE32" s="948"/>
      <c r="AF32" s="966">
        <v>69</v>
      </c>
      <c r="AG32" s="703"/>
      <c r="AH32" s="703"/>
      <c r="AI32" s="703"/>
      <c r="AJ32" s="967"/>
      <c r="AK32" s="947">
        <v>1</v>
      </c>
      <c r="AL32" s="944"/>
      <c r="AM32" s="944"/>
      <c r="AN32" s="944"/>
      <c r="AO32" s="944"/>
      <c r="AP32" s="944">
        <v>1698</v>
      </c>
      <c r="AQ32" s="944"/>
      <c r="AR32" s="944"/>
      <c r="AS32" s="944"/>
      <c r="AT32" s="944"/>
      <c r="AU32" s="944">
        <v>2</v>
      </c>
      <c r="AV32" s="944"/>
      <c r="AW32" s="944"/>
      <c r="AX32" s="944"/>
      <c r="AY32" s="944"/>
      <c r="AZ32" s="973"/>
      <c r="BA32" s="973"/>
      <c r="BB32" s="973"/>
      <c r="BC32" s="973"/>
      <c r="BD32" s="973"/>
      <c r="BE32" s="945" t="s">
        <v>463</v>
      </c>
      <c r="BF32" s="945"/>
      <c r="BG32" s="945"/>
      <c r="BH32" s="945"/>
      <c r="BI32" s="946"/>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02"/>
      <c r="CI32" s="703"/>
      <c r="CJ32" s="703"/>
      <c r="CK32" s="703"/>
      <c r="CL32" s="704"/>
      <c r="CM32" s="702"/>
      <c r="CN32" s="703"/>
      <c r="CO32" s="703"/>
      <c r="CP32" s="703"/>
      <c r="CQ32" s="704"/>
      <c r="CR32" s="702"/>
      <c r="CS32" s="703"/>
      <c r="CT32" s="703"/>
      <c r="CU32" s="703"/>
      <c r="CV32" s="704"/>
      <c r="CW32" s="702"/>
      <c r="CX32" s="703"/>
      <c r="CY32" s="703"/>
      <c r="CZ32" s="703"/>
      <c r="DA32" s="704"/>
      <c r="DB32" s="702"/>
      <c r="DC32" s="703"/>
      <c r="DD32" s="703"/>
      <c r="DE32" s="703"/>
      <c r="DF32" s="704"/>
      <c r="DG32" s="702"/>
      <c r="DH32" s="703"/>
      <c r="DI32" s="703"/>
      <c r="DJ32" s="703"/>
      <c r="DK32" s="704"/>
      <c r="DL32" s="702"/>
      <c r="DM32" s="703"/>
      <c r="DN32" s="703"/>
      <c r="DO32" s="703"/>
      <c r="DP32" s="704"/>
      <c r="DQ32" s="702"/>
      <c r="DR32" s="703"/>
      <c r="DS32" s="703"/>
      <c r="DT32" s="703"/>
      <c r="DU32" s="704"/>
      <c r="DV32" s="699"/>
      <c r="DW32" s="700"/>
      <c r="DX32" s="700"/>
      <c r="DY32" s="700"/>
      <c r="DZ32" s="705"/>
      <c r="EA32" s="48"/>
    </row>
    <row r="33" spans="1:131" ht="26.25" customHeight="1" x14ac:dyDescent="0.15">
      <c r="A33" s="54">
        <v>6</v>
      </c>
      <c r="B33" s="699" t="s">
        <v>350</v>
      </c>
      <c r="C33" s="700"/>
      <c r="D33" s="700"/>
      <c r="E33" s="700"/>
      <c r="F33" s="700"/>
      <c r="G33" s="700"/>
      <c r="H33" s="700"/>
      <c r="I33" s="700"/>
      <c r="J33" s="700"/>
      <c r="K33" s="700"/>
      <c r="L33" s="700"/>
      <c r="M33" s="700"/>
      <c r="N33" s="700"/>
      <c r="O33" s="700"/>
      <c r="P33" s="701"/>
      <c r="Q33" s="943">
        <v>3181</v>
      </c>
      <c r="R33" s="944"/>
      <c r="S33" s="944"/>
      <c r="T33" s="944"/>
      <c r="U33" s="944"/>
      <c r="V33" s="944">
        <v>3212</v>
      </c>
      <c r="W33" s="944"/>
      <c r="X33" s="944"/>
      <c r="Y33" s="944"/>
      <c r="Z33" s="944"/>
      <c r="AA33" s="944">
        <v>-31</v>
      </c>
      <c r="AB33" s="944"/>
      <c r="AC33" s="944"/>
      <c r="AD33" s="944"/>
      <c r="AE33" s="948"/>
      <c r="AF33" s="966">
        <v>1189</v>
      </c>
      <c r="AG33" s="703"/>
      <c r="AH33" s="703"/>
      <c r="AI33" s="703"/>
      <c r="AJ33" s="967"/>
      <c r="AK33" s="947">
        <v>2642</v>
      </c>
      <c r="AL33" s="944"/>
      <c r="AM33" s="944"/>
      <c r="AN33" s="944"/>
      <c r="AO33" s="944"/>
      <c r="AP33" s="944">
        <v>26548</v>
      </c>
      <c r="AQ33" s="944"/>
      <c r="AR33" s="944"/>
      <c r="AS33" s="944"/>
      <c r="AT33" s="944"/>
      <c r="AU33" s="944">
        <v>25948</v>
      </c>
      <c r="AV33" s="944"/>
      <c r="AW33" s="944"/>
      <c r="AX33" s="944"/>
      <c r="AY33" s="944"/>
      <c r="AZ33" s="973"/>
      <c r="BA33" s="973"/>
      <c r="BB33" s="973"/>
      <c r="BC33" s="973"/>
      <c r="BD33" s="973"/>
      <c r="BE33" s="945" t="s">
        <v>463</v>
      </c>
      <c r="BF33" s="945"/>
      <c r="BG33" s="945"/>
      <c r="BH33" s="945"/>
      <c r="BI33" s="946"/>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02"/>
      <c r="CI33" s="703"/>
      <c r="CJ33" s="703"/>
      <c r="CK33" s="703"/>
      <c r="CL33" s="704"/>
      <c r="CM33" s="702"/>
      <c r="CN33" s="703"/>
      <c r="CO33" s="703"/>
      <c r="CP33" s="703"/>
      <c r="CQ33" s="704"/>
      <c r="CR33" s="702"/>
      <c r="CS33" s="703"/>
      <c r="CT33" s="703"/>
      <c r="CU33" s="703"/>
      <c r="CV33" s="704"/>
      <c r="CW33" s="702"/>
      <c r="CX33" s="703"/>
      <c r="CY33" s="703"/>
      <c r="CZ33" s="703"/>
      <c r="DA33" s="704"/>
      <c r="DB33" s="702"/>
      <c r="DC33" s="703"/>
      <c r="DD33" s="703"/>
      <c r="DE33" s="703"/>
      <c r="DF33" s="704"/>
      <c r="DG33" s="702"/>
      <c r="DH33" s="703"/>
      <c r="DI33" s="703"/>
      <c r="DJ33" s="703"/>
      <c r="DK33" s="704"/>
      <c r="DL33" s="702"/>
      <c r="DM33" s="703"/>
      <c r="DN33" s="703"/>
      <c r="DO33" s="703"/>
      <c r="DP33" s="704"/>
      <c r="DQ33" s="702"/>
      <c r="DR33" s="703"/>
      <c r="DS33" s="703"/>
      <c r="DT33" s="703"/>
      <c r="DU33" s="704"/>
      <c r="DV33" s="699"/>
      <c r="DW33" s="700"/>
      <c r="DX33" s="700"/>
      <c r="DY33" s="700"/>
      <c r="DZ33" s="705"/>
      <c r="EA33" s="48"/>
    </row>
    <row r="34" spans="1:131" ht="26.25" customHeight="1" x14ac:dyDescent="0.15">
      <c r="A34" s="54">
        <v>7</v>
      </c>
      <c r="B34" s="699" t="s">
        <v>439</v>
      </c>
      <c r="C34" s="700"/>
      <c r="D34" s="700"/>
      <c r="E34" s="700"/>
      <c r="F34" s="700"/>
      <c r="G34" s="700"/>
      <c r="H34" s="700"/>
      <c r="I34" s="700"/>
      <c r="J34" s="700"/>
      <c r="K34" s="700"/>
      <c r="L34" s="700"/>
      <c r="M34" s="700"/>
      <c r="N34" s="700"/>
      <c r="O34" s="700"/>
      <c r="P34" s="701"/>
      <c r="Q34" s="943">
        <v>87</v>
      </c>
      <c r="R34" s="944"/>
      <c r="S34" s="944"/>
      <c r="T34" s="944"/>
      <c r="U34" s="944"/>
      <c r="V34" s="944">
        <v>85</v>
      </c>
      <c r="W34" s="944"/>
      <c r="X34" s="944"/>
      <c r="Y34" s="944"/>
      <c r="Z34" s="944"/>
      <c r="AA34" s="944">
        <v>2</v>
      </c>
      <c r="AB34" s="944"/>
      <c r="AC34" s="944"/>
      <c r="AD34" s="944"/>
      <c r="AE34" s="948"/>
      <c r="AF34" s="966">
        <v>2</v>
      </c>
      <c r="AG34" s="703"/>
      <c r="AH34" s="703"/>
      <c r="AI34" s="703"/>
      <c r="AJ34" s="967"/>
      <c r="AK34" s="947">
        <v>49</v>
      </c>
      <c r="AL34" s="944"/>
      <c r="AM34" s="944"/>
      <c r="AN34" s="944"/>
      <c r="AO34" s="944"/>
      <c r="AP34" s="944">
        <v>16</v>
      </c>
      <c r="AQ34" s="944"/>
      <c r="AR34" s="944"/>
      <c r="AS34" s="944"/>
      <c r="AT34" s="944"/>
      <c r="AU34" s="944">
        <v>12</v>
      </c>
      <c r="AV34" s="944"/>
      <c r="AW34" s="944"/>
      <c r="AX34" s="944"/>
      <c r="AY34" s="944"/>
      <c r="AZ34" s="973"/>
      <c r="BA34" s="973"/>
      <c r="BB34" s="973"/>
      <c r="BC34" s="973"/>
      <c r="BD34" s="973"/>
      <c r="BE34" s="945" t="s">
        <v>25</v>
      </c>
      <c r="BF34" s="945"/>
      <c r="BG34" s="945"/>
      <c r="BH34" s="945"/>
      <c r="BI34" s="946"/>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02"/>
      <c r="CI34" s="703"/>
      <c r="CJ34" s="703"/>
      <c r="CK34" s="703"/>
      <c r="CL34" s="704"/>
      <c r="CM34" s="702"/>
      <c r="CN34" s="703"/>
      <c r="CO34" s="703"/>
      <c r="CP34" s="703"/>
      <c r="CQ34" s="704"/>
      <c r="CR34" s="702"/>
      <c r="CS34" s="703"/>
      <c r="CT34" s="703"/>
      <c r="CU34" s="703"/>
      <c r="CV34" s="704"/>
      <c r="CW34" s="702"/>
      <c r="CX34" s="703"/>
      <c r="CY34" s="703"/>
      <c r="CZ34" s="703"/>
      <c r="DA34" s="704"/>
      <c r="DB34" s="702"/>
      <c r="DC34" s="703"/>
      <c r="DD34" s="703"/>
      <c r="DE34" s="703"/>
      <c r="DF34" s="704"/>
      <c r="DG34" s="702"/>
      <c r="DH34" s="703"/>
      <c r="DI34" s="703"/>
      <c r="DJ34" s="703"/>
      <c r="DK34" s="704"/>
      <c r="DL34" s="702"/>
      <c r="DM34" s="703"/>
      <c r="DN34" s="703"/>
      <c r="DO34" s="703"/>
      <c r="DP34" s="704"/>
      <c r="DQ34" s="702"/>
      <c r="DR34" s="703"/>
      <c r="DS34" s="703"/>
      <c r="DT34" s="703"/>
      <c r="DU34" s="704"/>
      <c r="DV34" s="699"/>
      <c r="DW34" s="700"/>
      <c r="DX34" s="700"/>
      <c r="DY34" s="700"/>
      <c r="DZ34" s="705"/>
      <c r="EA34" s="48"/>
    </row>
    <row r="35" spans="1:131" ht="26.25" customHeight="1" x14ac:dyDescent="0.15">
      <c r="A35" s="54">
        <v>8</v>
      </c>
      <c r="B35" s="699"/>
      <c r="C35" s="700"/>
      <c r="D35" s="700"/>
      <c r="E35" s="700"/>
      <c r="F35" s="700"/>
      <c r="G35" s="700"/>
      <c r="H35" s="700"/>
      <c r="I35" s="700"/>
      <c r="J35" s="700"/>
      <c r="K35" s="700"/>
      <c r="L35" s="700"/>
      <c r="M35" s="700"/>
      <c r="N35" s="700"/>
      <c r="O35" s="700"/>
      <c r="P35" s="701"/>
      <c r="Q35" s="943"/>
      <c r="R35" s="944"/>
      <c r="S35" s="944"/>
      <c r="T35" s="944"/>
      <c r="U35" s="944"/>
      <c r="V35" s="944"/>
      <c r="W35" s="944"/>
      <c r="X35" s="944"/>
      <c r="Y35" s="944"/>
      <c r="Z35" s="944"/>
      <c r="AA35" s="944"/>
      <c r="AB35" s="944"/>
      <c r="AC35" s="944"/>
      <c r="AD35" s="944"/>
      <c r="AE35" s="948"/>
      <c r="AF35" s="966"/>
      <c r="AG35" s="703"/>
      <c r="AH35" s="703"/>
      <c r="AI35" s="703"/>
      <c r="AJ35" s="967"/>
      <c r="AK35" s="947"/>
      <c r="AL35" s="944"/>
      <c r="AM35" s="944"/>
      <c r="AN35" s="944"/>
      <c r="AO35" s="944"/>
      <c r="AP35" s="944"/>
      <c r="AQ35" s="944"/>
      <c r="AR35" s="944"/>
      <c r="AS35" s="944"/>
      <c r="AT35" s="944"/>
      <c r="AU35" s="944"/>
      <c r="AV35" s="944"/>
      <c r="AW35" s="944"/>
      <c r="AX35" s="944"/>
      <c r="AY35" s="944"/>
      <c r="AZ35" s="973"/>
      <c r="BA35" s="973"/>
      <c r="BB35" s="973"/>
      <c r="BC35" s="973"/>
      <c r="BD35" s="973"/>
      <c r="BE35" s="945"/>
      <c r="BF35" s="945"/>
      <c r="BG35" s="945"/>
      <c r="BH35" s="945"/>
      <c r="BI35" s="946"/>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02"/>
      <c r="CI35" s="703"/>
      <c r="CJ35" s="703"/>
      <c r="CK35" s="703"/>
      <c r="CL35" s="704"/>
      <c r="CM35" s="702"/>
      <c r="CN35" s="703"/>
      <c r="CO35" s="703"/>
      <c r="CP35" s="703"/>
      <c r="CQ35" s="704"/>
      <c r="CR35" s="702"/>
      <c r="CS35" s="703"/>
      <c r="CT35" s="703"/>
      <c r="CU35" s="703"/>
      <c r="CV35" s="704"/>
      <c r="CW35" s="702"/>
      <c r="CX35" s="703"/>
      <c r="CY35" s="703"/>
      <c r="CZ35" s="703"/>
      <c r="DA35" s="704"/>
      <c r="DB35" s="702"/>
      <c r="DC35" s="703"/>
      <c r="DD35" s="703"/>
      <c r="DE35" s="703"/>
      <c r="DF35" s="704"/>
      <c r="DG35" s="702"/>
      <c r="DH35" s="703"/>
      <c r="DI35" s="703"/>
      <c r="DJ35" s="703"/>
      <c r="DK35" s="704"/>
      <c r="DL35" s="702"/>
      <c r="DM35" s="703"/>
      <c r="DN35" s="703"/>
      <c r="DO35" s="703"/>
      <c r="DP35" s="704"/>
      <c r="DQ35" s="702"/>
      <c r="DR35" s="703"/>
      <c r="DS35" s="703"/>
      <c r="DT35" s="703"/>
      <c r="DU35" s="704"/>
      <c r="DV35" s="699"/>
      <c r="DW35" s="700"/>
      <c r="DX35" s="700"/>
      <c r="DY35" s="700"/>
      <c r="DZ35" s="705"/>
      <c r="EA35" s="48"/>
    </row>
    <row r="36" spans="1:131" ht="26.25" customHeight="1" x14ac:dyDescent="0.15">
      <c r="A36" s="54">
        <v>9</v>
      </c>
      <c r="B36" s="699"/>
      <c r="C36" s="700"/>
      <c r="D36" s="700"/>
      <c r="E36" s="700"/>
      <c r="F36" s="700"/>
      <c r="G36" s="700"/>
      <c r="H36" s="700"/>
      <c r="I36" s="700"/>
      <c r="J36" s="700"/>
      <c r="K36" s="700"/>
      <c r="L36" s="700"/>
      <c r="M36" s="700"/>
      <c r="N36" s="700"/>
      <c r="O36" s="700"/>
      <c r="P36" s="701"/>
      <c r="Q36" s="943"/>
      <c r="R36" s="944"/>
      <c r="S36" s="944"/>
      <c r="T36" s="944"/>
      <c r="U36" s="944"/>
      <c r="V36" s="944"/>
      <c r="W36" s="944"/>
      <c r="X36" s="944"/>
      <c r="Y36" s="944"/>
      <c r="Z36" s="944"/>
      <c r="AA36" s="944"/>
      <c r="AB36" s="944"/>
      <c r="AC36" s="944"/>
      <c r="AD36" s="944"/>
      <c r="AE36" s="948"/>
      <c r="AF36" s="966"/>
      <c r="AG36" s="703"/>
      <c r="AH36" s="703"/>
      <c r="AI36" s="703"/>
      <c r="AJ36" s="967"/>
      <c r="AK36" s="947"/>
      <c r="AL36" s="944"/>
      <c r="AM36" s="944"/>
      <c r="AN36" s="944"/>
      <c r="AO36" s="944"/>
      <c r="AP36" s="944"/>
      <c r="AQ36" s="944"/>
      <c r="AR36" s="944"/>
      <c r="AS36" s="944"/>
      <c r="AT36" s="944"/>
      <c r="AU36" s="944"/>
      <c r="AV36" s="944"/>
      <c r="AW36" s="944"/>
      <c r="AX36" s="944"/>
      <c r="AY36" s="944"/>
      <c r="AZ36" s="973"/>
      <c r="BA36" s="973"/>
      <c r="BB36" s="973"/>
      <c r="BC36" s="973"/>
      <c r="BD36" s="973"/>
      <c r="BE36" s="945"/>
      <c r="BF36" s="945"/>
      <c r="BG36" s="945"/>
      <c r="BH36" s="945"/>
      <c r="BI36" s="946"/>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02"/>
      <c r="CI36" s="703"/>
      <c r="CJ36" s="703"/>
      <c r="CK36" s="703"/>
      <c r="CL36" s="704"/>
      <c r="CM36" s="702"/>
      <c r="CN36" s="703"/>
      <c r="CO36" s="703"/>
      <c r="CP36" s="703"/>
      <c r="CQ36" s="704"/>
      <c r="CR36" s="702"/>
      <c r="CS36" s="703"/>
      <c r="CT36" s="703"/>
      <c r="CU36" s="703"/>
      <c r="CV36" s="704"/>
      <c r="CW36" s="702"/>
      <c r="CX36" s="703"/>
      <c r="CY36" s="703"/>
      <c r="CZ36" s="703"/>
      <c r="DA36" s="704"/>
      <c r="DB36" s="702"/>
      <c r="DC36" s="703"/>
      <c r="DD36" s="703"/>
      <c r="DE36" s="703"/>
      <c r="DF36" s="704"/>
      <c r="DG36" s="702"/>
      <c r="DH36" s="703"/>
      <c r="DI36" s="703"/>
      <c r="DJ36" s="703"/>
      <c r="DK36" s="704"/>
      <c r="DL36" s="702"/>
      <c r="DM36" s="703"/>
      <c r="DN36" s="703"/>
      <c r="DO36" s="703"/>
      <c r="DP36" s="704"/>
      <c r="DQ36" s="702"/>
      <c r="DR36" s="703"/>
      <c r="DS36" s="703"/>
      <c r="DT36" s="703"/>
      <c r="DU36" s="704"/>
      <c r="DV36" s="699"/>
      <c r="DW36" s="700"/>
      <c r="DX36" s="700"/>
      <c r="DY36" s="700"/>
      <c r="DZ36" s="705"/>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943"/>
      <c r="R37" s="944"/>
      <c r="S37" s="944"/>
      <c r="T37" s="944"/>
      <c r="U37" s="944"/>
      <c r="V37" s="944"/>
      <c r="W37" s="944"/>
      <c r="X37" s="944"/>
      <c r="Y37" s="944"/>
      <c r="Z37" s="944"/>
      <c r="AA37" s="944"/>
      <c r="AB37" s="944"/>
      <c r="AC37" s="944"/>
      <c r="AD37" s="944"/>
      <c r="AE37" s="948"/>
      <c r="AF37" s="966"/>
      <c r="AG37" s="703"/>
      <c r="AH37" s="703"/>
      <c r="AI37" s="703"/>
      <c r="AJ37" s="967"/>
      <c r="AK37" s="947"/>
      <c r="AL37" s="944"/>
      <c r="AM37" s="944"/>
      <c r="AN37" s="944"/>
      <c r="AO37" s="944"/>
      <c r="AP37" s="944"/>
      <c r="AQ37" s="944"/>
      <c r="AR37" s="944"/>
      <c r="AS37" s="944"/>
      <c r="AT37" s="944"/>
      <c r="AU37" s="944"/>
      <c r="AV37" s="944"/>
      <c r="AW37" s="944"/>
      <c r="AX37" s="944"/>
      <c r="AY37" s="944"/>
      <c r="AZ37" s="973"/>
      <c r="BA37" s="973"/>
      <c r="BB37" s="973"/>
      <c r="BC37" s="973"/>
      <c r="BD37" s="973"/>
      <c r="BE37" s="945"/>
      <c r="BF37" s="945"/>
      <c r="BG37" s="945"/>
      <c r="BH37" s="945"/>
      <c r="BI37" s="946"/>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02"/>
      <c r="CI37" s="703"/>
      <c r="CJ37" s="703"/>
      <c r="CK37" s="703"/>
      <c r="CL37" s="704"/>
      <c r="CM37" s="702"/>
      <c r="CN37" s="703"/>
      <c r="CO37" s="703"/>
      <c r="CP37" s="703"/>
      <c r="CQ37" s="704"/>
      <c r="CR37" s="702"/>
      <c r="CS37" s="703"/>
      <c r="CT37" s="703"/>
      <c r="CU37" s="703"/>
      <c r="CV37" s="704"/>
      <c r="CW37" s="702"/>
      <c r="CX37" s="703"/>
      <c r="CY37" s="703"/>
      <c r="CZ37" s="703"/>
      <c r="DA37" s="704"/>
      <c r="DB37" s="702"/>
      <c r="DC37" s="703"/>
      <c r="DD37" s="703"/>
      <c r="DE37" s="703"/>
      <c r="DF37" s="704"/>
      <c r="DG37" s="702"/>
      <c r="DH37" s="703"/>
      <c r="DI37" s="703"/>
      <c r="DJ37" s="703"/>
      <c r="DK37" s="704"/>
      <c r="DL37" s="702"/>
      <c r="DM37" s="703"/>
      <c r="DN37" s="703"/>
      <c r="DO37" s="703"/>
      <c r="DP37" s="704"/>
      <c r="DQ37" s="702"/>
      <c r="DR37" s="703"/>
      <c r="DS37" s="703"/>
      <c r="DT37" s="703"/>
      <c r="DU37" s="704"/>
      <c r="DV37" s="699"/>
      <c r="DW37" s="700"/>
      <c r="DX37" s="700"/>
      <c r="DY37" s="700"/>
      <c r="DZ37" s="705"/>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943"/>
      <c r="R38" s="944"/>
      <c r="S38" s="944"/>
      <c r="T38" s="944"/>
      <c r="U38" s="944"/>
      <c r="V38" s="944"/>
      <c r="W38" s="944"/>
      <c r="X38" s="944"/>
      <c r="Y38" s="944"/>
      <c r="Z38" s="944"/>
      <c r="AA38" s="944"/>
      <c r="AB38" s="944"/>
      <c r="AC38" s="944"/>
      <c r="AD38" s="944"/>
      <c r="AE38" s="948"/>
      <c r="AF38" s="966"/>
      <c r="AG38" s="703"/>
      <c r="AH38" s="703"/>
      <c r="AI38" s="703"/>
      <c r="AJ38" s="967"/>
      <c r="AK38" s="947"/>
      <c r="AL38" s="944"/>
      <c r="AM38" s="944"/>
      <c r="AN38" s="944"/>
      <c r="AO38" s="944"/>
      <c r="AP38" s="944"/>
      <c r="AQ38" s="944"/>
      <c r="AR38" s="944"/>
      <c r="AS38" s="944"/>
      <c r="AT38" s="944"/>
      <c r="AU38" s="944"/>
      <c r="AV38" s="944"/>
      <c r="AW38" s="944"/>
      <c r="AX38" s="944"/>
      <c r="AY38" s="944"/>
      <c r="AZ38" s="973"/>
      <c r="BA38" s="973"/>
      <c r="BB38" s="973"/>
      <c r="BC38" s="973"/>
      <c r="BD38" s="973"/>
      <c r="BE38" s="945"/>
      <c r="BF38" s="945"/>
      <c r="BG38" s="945"/>
      <c r="BH38" s="945"/>
      <c r="BI38" s="946"/>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02"/>
      <c r="CI38" s="703"/>
      <c r="CJ38" s="703"/>
      <c r="CK38" s="703"/>
      <c r="CL38" s="704"/>
      <c r="CM38" s="702"/>
      <c r="CN38" s="703"/>
      <c r="CO38" s="703"/>
      <c r="CP38" s="703"/>
      <c r="CQ38" s="704"/>
      <c r="CR38" s="702"/>
      <c r="CS38" s="703"/>
      <c r="CT38" s="703"/>
      <c r="CU38" s="703"/>
      <c r="CV38" s="704"/>
      <c r="CW38" s="702"/>
      <c r="CX38" s="703"/>
      <c r="CY38" s="703"/>
      <c r="CZ38" s="703"/>
      <c r="DA38" s="704"/>
      <c r="DB38" s="702"/>
      <c r="DC38" s="703"/>
      <c r="DD38" s="703"/>
      <c r="DE38" s="703"/>
      <c r="DF38" s="704"/>
      <c r="DG38" s="702"/>
      <c r="DH38" s="703"/>
      <c r="DI38" s="703"/>
      <c r="DJ38" s="703"/>
      <c r="DK38" s="704"/>
      <c r="DL38" s="702"/>
      <c r="DM38" s="703"/>
      <c r="DN38" s="703"/>
      <c r="DO38" s="703"/>
      <c r="DP38" s="704"/>
      <c r="DQ38" s="702"/>
      <c r="DR38" s="703"/>
      <c r="DS38" s="703"/>
      <c r="DT38" s="703"/>
      <c r="DU38" s="704"/>
      <c r="DV38" s="699"/>
      <c r="DW38" s="700"/>
      <c r="DX38" s="700"/>
      <c r="DY38" s="700"/>
      <c r="DZ38" s="705"/>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943"/>
      <c r="R39" s="944"/>
      <c r="S39" s="944"/>
      <c r="T39" s="944"/>
      <c r="U39" s="944"/>
      <c r="V39" s="944"/>
      <c r="W39" s="944"/>
      <c r="X39" s="944"/>
      <c r="Y39" s="944"/>
      <c r="Z39" s="944"/>
      <c r="AA39" s="944"/>
      <c r="AB39" s="944"/>
      <c r="AC39" s="944"/>
      <c r="AD39" s="944"/>
      <c r="AE39" s="948"/>
      <c r="AF39" s="966"/>
      <c r="AG39" s="703"/>
      <c r="AH39" s="703"/>
      <c r="AI39" s="703"/>
      <c r="AJ39" s="967"/>
      <c r="AK39" s="947"/>
      <c r="AL39" s="944"/>
      <c r="AM39" s="944"/>
      <c r="AN39" s="944"/>
      <c r="AO39" s="944"/>
      <c r="AP39" s="944"/>
      <c r="AQ39" s="944"/>
      <c r="AR39" s="944"/>
      <c r="AS39" s="944"/>
      <c r="AT39" s="944"/>
      <c r="AU39" s="944"/>
      <c r="AV39" s="944"/>
      <c r="AW39" s="944"/>
      <c r="AX39" s="944"/>
      <c r="AY39" s="944"/>
      <c r="AZ39" s="973"/>
      <c r="BA39" s="973"/>
      <c r="BB39" s="973"/>
      <c r="BC39" s="973"/>
      <c r="BD39" s="973"/>
      <c r="BE39" s="945"/>
      <c r="BF39" s="945"/>
      <c r="BG39" s="945"/>
      <c r="BH39" s="945"/>
      <c r="BI39" s="946"/>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02"/>
      <c r="CI39" s="703"/>
      <c r="CJ39" s="703"/>
      <c r="CK39" s="703"/>
      <c r="CL39" s="704"/>
      <c r="CM39" s="702"/>
      <c r="CN39" s="703"/>
      <c r="CO39" s="703"/>
      <c r="CP39" s="703"/>
      <c r="CQ39" s="704"/>
      <c r="CR39" s="702"/>
      <c r="CS39" s="703"/>
      <c r="CT39" s="703"/>
      <c r="CU39" s="703"/>
      <c r="CV39" s="704"/>
      <c r="CW39" s="702"/>
      <c r="CX39" s="703"/>
      <c r="CY39" s="703"/>
      <c r="CZ39" s="703"/>
      <c r="DA39" s="704"/>
      <c r="DB39" s="702"/>
      <c r="DC39" s="703"/>
      <c r="DD39" s="703"/>
      <c r="DE39" s="703"/>
      <c r="DF39" s="704"/>
      <c r="DG39" s="702"/>
      <c r="DH39" s="703"/>
      <c r="DI39" s="703"/>
      <c r="DJ39" s="703"/>
      <c r="DK39" s="704"/>
      <c r="DL39" s="702"/>
      <c r="DM39" s="703"/>
      <c r="DN39" s="703"/>
      <c r="DO39" s="703"/>
      <c r="DP39" s="704"/>
      <c r="DQ39" s="702"/>
      <c r="DR39" s="703"/>
      <c r="DS39" s="703"/>
      <c r="DT39" s="703"/>
      <c r="DU39" s="704"/>
      <c r="DV39" s="699"/>
      <c r="DW39" s="700"/>
      <c r="DX39" s="700"/>
      <c r="DY39" s="700"/>
      <c r="DZ39" s="705"/>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943"/>
      <c r="R40" s="944"/>
      <c r="S40" s="944"/>
      <c r="T40" s="944"/>
      <c r="U40" s="944"/>
      <c r="V40" s="944"/>
      <c r="W40" s="944"/>
      <c r="X40" s="944"/>
      <c r="Y40" s="944"/>
      <c r="Z40" s="944"/>
      <c r="AA40" s="944"/>
      <c r="AB40" s="944"/>
      <c r="AC40" s="944"/>
      <c r="AD40" s="944"/>
      <c r="AE40" s="948"/>
      <c r="AF40" s="966"/>
      <c r="AG40" s="703"/>
      <c r="AH40" s="703"/>
      <c r="AI40" s="703"/>
      <c r="AJ40" s="967"/>
      <c r="AK40" s="947"/>
      <c r="AL40" s="944"/>
      <c r="AM40" s="944"/>
      <c r="AN40" s="944"/>
      <c r="AO40" s="944"/>
      <c r="AP40" s="944"/>
      <c r="AQ40" s="944"/>
      <c r="AR40" s="944"/>
      <c r="AS40" s="944"/>
      <c r="AT40" s="944"/>
      <c r="AU40" s="944"/>
      <c r="AV40" s="944"/>
      <c r="AW40" s="944"/>
      <c r="AX40" s="944"/>
      <c r="AY40" s="944"/>
      <c r="AZ40" s="973"/>
      <c r="BA40" s="973"/>
      <c r="BB40" s="973"/>
      <c r="BC40" s="973"/>
      <c r="BD40" s="973"/>
      <c r="BE40" s="945"/>
      <c r="BF40" s="945"/>
      <c r="BG40" s="945"/>
      <c r="BH40" s="945"/>
      <c r="BI40" s="946"/>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02"/>
      <c r="CI40" s="703"/>
      <c r="CJ40" s="703"/>
      <c r="CK40" s="703"/>
      <c r="CL40" s="704"/>
      <c r="CM40" s="702"/>
      <c r="CN40" s="703"/>
      <c r="CO40" s="703"/>
      <c r="CP40" s="703"/>
      <c r="CQ40" s="704"/>
      <c r="CR40" s="702"/>
      <c r="CS40" s="703"/>
      <c r="CT40" s="703"/>
      <c r="CU40" s="703"/>
      <c r="CV40" s="704"/>
      <c r="CW40" s="702"/>
      <c r="CX40" s="703"/>
      <c r="CY40" s="703"/>
      <c r="CZ40" s="703"/>
      <c r="DA40" s="704"/>
      <c r="DB40" s="702"/>
      <c r="DC40" s="703"/>
      <c r="DD40" s="703"/>
      <c r="DE40" s="703"/>
      <c r="DF40" s="704"/>
      <c r="DG40" s="702"/>
      <c r="DH40" s="703"/>
      <c r="DI40" s="703"/>
      <c r="DJ40" s="703"/>
      <c r="DK40" s="704"/>
      <c r="DL40" s="702"/>
      <c r="DM40" s="703"/>
      <c r="DN40" s="703"/>
      <c r="DO40" s="703"/>
      <c r="DP40" s="704"/>
      <c r="DQ40" s="702"/>
      <c r="DR40" s="703"/>
      <c r="DS40" s="703"/>
      <c r="DT40" s="703"/>
      <c r="DU40" s="704"/>
      <c r="DV40" s="699"/>
      <c r="DW40" s="700"/>
      <c r="DX40" s="700"/>
      <c r="DY40" s="700"/>
      <c r="DZ40" s="705"/>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943"/>
      <c r="R41" s="944"/>
      <c r="S41" s="944"/>
      <c r="T41" s="944"/>
      <c r="U41" s="944"/>
      <c r="V41" s="944"/>
      <c r="W41" s="944"/>
      <c r="X41" s="944"/>
      <c r="Y41" s="944"/>
      <c r="Z41" s="944"/>
      <c r="AA41" s="944"/>
      <c r="AB41" s="944"/>
      <c r="AC41" s="944"/>
      <c r="AD41" s="944"/>
      <c r="AE41" s="948"/>
      <c r="AF41" s="966"/>
      <c r="AG41" s="703"/>
      <c r="AH41" s="703"/>
      <c r="AI41" s="703"/>
      <c r="AJ41" s="967"/>
      <c r="AK41" s="947"/>
      <c r="AL41" s="944"/>
      <c r="AM41" s="944"/>
      <c r="AN41" s="944"/>
      <c r="AO41" s="944"/>
      <c r="AP41" s="944"/>
      <c r="AQ41" s="944"/>
      <c r="AR41" s="944"/>
      <c r="AS41" s="944"/>
      <c r="AT41" s="944"/>
      <c r="AU41" s="944"/>
      <c r="AV41" s="944"/>
      <c r="AW41" s="944"/>
      <c r="AX41" s="944"/>
      <c r="AY41" s="944"/>
      <c r="AZ41" s="973"/>
      <c r="BA41" s="973"/>
      <c r="BB41" s="973"/>
      <c r="BC41" s="973"/>
      <c r="BD41" s="973"/>
      <c r="BE41" s="945"/>
      <c r="BF41" s="945"/>
      <c r="BG41" s="945"/>
      <c r="BH41" s="945"/>
      <c r="BI41" s="946"/>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02"/>
      <c r="CI41" s="703"/>
      <c r="CJ41" s="703"/>
      <c r="CK41" s="703"/>
      <c r="CL41" s="704"/>
      <c r="CM41" s="702"/>
      <c r="CN41" s="703"/>
      <c r="CO41" s="703"/>
      <c r="CP41" s="703"/>
      <c r="CQ41" s="704"/>
      <c r="CR41" s="702"/>
      <c r="CS41" s="703"/>
      <c r="CT41" s="703"/>
      <c r="CU41" s="703"/>
      <c r="CV41" s="704"/>
      <c r="CW41" s="702"/>
      <c r="CX41" s="703"/>
      <c r="CY41" s="703"/>
      <c r="CZ41" s="703"/>
      <c r="DA41" s="704"/>
      <c r="DB41" s="702"/>
      <c r="DC41" s="703"/>
      <c r="DD41" s="703"/>
      <c r="DE41" s="703"/>
      <c r="DF41" s="704"/>
      <c r="DG41" s="702"/>
      <c r="DH41" s="703"/>
      <c r="DI41" s="703"/>
      <c r="DJ41" s="703"/>
      <c r="DK41" s="704"/>
      <c r="DL41" s="702"/>
      <c r="DM41" s="703"/>
      <c r="DN41" s="703"/>
      <c r="DO41" s="703"/>
      <c r="DP41" s="704"/>
      <c r="DQ41" s="702"/>
      <c r="DR41" s="703"/>
      <c r="DS41" s="703"/>
      <c r="DT41" s="703"/>
      <c r="DU41" s="704"/>
      <c r="DV41" s="699"/>
      <c r="DW41" s="700"/>
      <c r="DX41" s="700"/>
      <c r="DY41" s="700"/>
      <c r="DZ41" s="705"/>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943"/>
      <c r="R42" s="944"/>
      <c r="S42" s="944"/>
      <c r="T42" s="944"/>
      <c r="U42" s="944"/>
      <c r="V42" s="944"/>
      <c r="W42" s="944"/>
      <c r="X42" s="944"/>
      <c r="Y42" s="944"/>
      <c r="Z42" s="944"/>
      <c r="AA42" s="944"/>
      <c r="AB42" s="944"/>
      <c r="AC42" s="944"/>
      <c r="AD42" s="944"/>
      <c r="AE42" s="948"/>
      <c r="AF42" s="966"/>
      <c r="AG42" s="703"/>
      <c r="AH42" s="703"/>
      <c r="AI42" s="703"/>
      <c r="AJ42" s="967"/>
      <c r="AK42" s="947"/>
      <c r="AL42" s="944"/>
      <c r="AM42" s="944"/>
      <c r="AN42" s="944"/>
      <c r="AO42" s="944"/>
      <c r="AP42" s="944"/>
      <c r="AQ42" s="944"/>
      <c r="AR42" s="944"/>
      <c r="AS42" s="944"/>
      <c r="AT42" s="944"/>
      <c r="AU42" s="944"/>
      <c r="AV42" s="944"/>
      <c r="AW42" s="944"/>
      <c r="AX42" s="944"/>
      <c r="AY42" s="944"/>
      <c r="AZ42" s="973"/>
      <c r="BA42" s="973"/>
      <c r="BB42" s="973"/>
      <c r="BC42" s="973"/>
      <c r="BD42" s="973"/>
      <c r="BE42" s="945"/>
      <c r="BF42" s="945"/>
      <c r="BG42" s="945"/>
      <c r="BH42" s="945"/>
      <c r="BI42" s="946"/>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02"/>
      <c r="CI42" s="703"/>
      <c r="CJ42" s="703"/>
      <c r="CK42" s="703"/>
      <c r="CL42" s="704"/>
      <c r="CM42" s="702"/>
      <c r="CN42" s="703"/>
      <c r="CO42" s="703"/>
      <c r="CP42" s="703"/>
      <c r="CQ42" s="704"/>
      <c r="CR42" s="702"/>
      <c r="CS42" s="703"/>
      <c r="CT42" s="703"/>
      <c r="CU42" s="703"/>
      <c r="CV42" s="704"/>
      <c r="CW42" s="702"/>
      <c r="CX42" s="703"/>
      <c r="CY42" s="703"/>
      <c r="CZ42" s="703"/>
      <c r="DA42" s="704"/>
      <c r="DB42" s="702"/>
      <c r="DC42" s="703"/>
      <c r="DD42" s="703"/>
      <c r="DE42" s="703"/>
      <c r="DF42" s="704"/>
      <c r="DG42" s="702"/>
      <c r="DH42" s="703"/>
      <c r="DI42" s="703"/>
      <c r="DJ42" s="703"/>
      <c r="DK42" s="704"/>
      <c r="DL42" s="702"/>
      <c r="DM42" s="703"/>
      <c r="DN42" s="703"/>
      <c r="DO42" s="703"/>
      <c r="DP42" s="704"/>
      <c r="DQ42" s="702"/>
      <c r="DR42" s="703"/>
      <c r="DS42" s="703"/>
      <c r="DT42" s="703"/>
      <c r="DU42" s="704"/>
      <c r="DV42" s="699"/>
      <c r="DW42" s="700"/>
      <c r="DX42" s="700"/>
      <c r="DY42" s="700"/>
      <c r="DZ42" s="705"/>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943"/>
      <c r="R43" s="944"/>
      <c r="S43" s="944"/>
      <c r="T43" s="944"/>
      <c r="U43" s="944"/>
      <c r="V43" s="944"/>
      <c r="W43" s="944"/>
      <c r="X43" s="944"/>
      <c r="Y43" s="944"/>
      <c r="Z43" s="944"/>
      <c r="AA43" s="944"/>
      <c r="AB43" s="944"/>
      <c r="AC43" s="944"/>
      <c r="AD43" s="944"/>
      <c r="AE43" s="948"/>
      <c r="AF43" s="966"/>
      <c r="AG43" s="703"/>
      <c r="AH43" s="703"/>
      <c r="AI43" s="703"/>
      <c r="AJ43" s="967"/>
      <c r="AK43" s="947"/>
      <c r="AL43" s="944"/>
      <c r="AM43" s="944"/>
      <c r="AN43" s="944"/>
      <c r="AO43" s="944"/>
      <c r="AP43" s="944"/>
      <c r="AQ43" s="944"/>
      <c r="AR43" s="944"/>
      <c r="AS43" s="944"/>
      <c r="AT43" s="944"/>
      <c r="AU43" s="944"/>
      <c r="AV43" s="944"/>
      <c r="AW43" s="944"/>
      <c r="AX43" s="944"/>
      <c r="AY43" s="944"/>
      <c r="AZ43" s="973"/>
      <c r="BA43" s="973"/>
      <c r="BB43" s="973"/>
      <c r="BC43" s="973"/>
      <c r="BD43" s="973"/>
      <c r="BE43" s="945"/>
      <c r="BF43" s="945"/>
      <c r="BG43" s="945"/>
      <c r="BH43" s="945"/>
      <c r="BI43" s="946"/>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02"/>
      <c r="CI43" s="703"/>
      <c r="CJ43" s="703"/>
      <c r="CK43" s="703"/>
      <c r="CL43" s="704"/>
      <c r="CM43" s="702"/>
      <c r="CN43" s="703"/>
      <c r="CO43" s="703"/>
      <c r="CP43" s="703"/>
      <c r="CQ43" s="704"/>
      <c r="CR43" s="702"/>
      <c r="CS43" s="703"/>
      <c r="CT43" s="703"/>
      <c r="CU43" s="703"/>
      <c r="CV43" s="704"/>
      <c r="CW43" s="702"/>
      <c r="CX43" s="703"/>
      <c r="CY43" s="703"/>
      <c r="CZ43" s="703"/>
      <c r="DA43" s="704"/>
      <c r="DB43" s="702"/>
      <c r="DC43" s="703"/>
      <c r="DD43" s="703"/>
      <c r="DE43" s="703"/>
      <c r="DF43" s="704"/>
      <c r="DG43" s="702"/>
      <c r="DH43" s="703"/>
      <c r="DI43" s="703"/>
      <c r="DJ43" s="703"/>
      <c r="DK43" s="704"/>
      <c r="DL43" s="702"/>
      <c r="DM43" s="703"/>
      <c r="DN43" s="703"/>
      <c r="DO43" s="703"/>
      <c r="DP43" s="704"/>
      <c r="DQ43" s="702"/>
      <c r="DR43" s="703"/>
      <c r="DS43" s="703"/>
      <c r="DT43" s="703"/>
      <c r="DU43" s="704"/>
      <c r="DV43" s="699"/>
      <c r="DW43" s="700"/>
      <c r="DX43" s="700"/>
      <c r="DY43" s="700"/>
      <c r="DZ43" s="705"/>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943"/>
      <c r="R44" s="944"/>
      <c r="S44" s="944"/>
      <c r="T44" s="944"/>
      <c r="U44" s="944"/>
      <c r="V44" s="944"/>
      <c r="W44" s="944"/>
      <c r="X44" s="944"/>
      <c r="Y44" s="944"/>
      <c r="Z44" s="944"/>
      <c r="AA44" s="944"/>
      <c r="AB44" s="944"/>
      <c r="AC44" s="944"/>
      <c r="AD44" s="944"/>
      <c r="AE44" s="948"/>
      <c r="AF44" s="966"/>
      <c r="AG44" s="703"/>
      <c r="AH44" s="703"/>
      <c r="AI44" s="703"/>
      <c r="AJ44" s="967"/>
      <c r="AK44" s="947"/>
      <c r="AL44" s="944"/>
      <c r="AM44" s="944"/>
      <c r="AN44" s="944"/>
      <c r="AO44" s="944"/>
      <c r="AP44" s="944"/>
      <c r="AQ44" s="944"/>
      <c r="AR44" s="944"/>
      <c r="AS44" s="944"/>
      <c r="AT44" s="944"/>
      <c r="AU44" s="944"/>
      <c r="AV44" s="944"/>
      <c r="AW44" s="944"/>
      <c r="AX44" s="944"/>
      <c r="AY44" s="944"/>
      <c r="AZ44" s="973"/>
      <c r="BA44" s="973"/>
      <c r="BB44" s="973"/>
      <c r="BC44" s="973"/>
      <c r="BD44" s="973"/>
      <c r="BE44" s="945"/>
      <c r="BF44" s="945"/>
      <c r="BG44" s="945"/>
      <c r="BH44" s="945"/>
      <c r="BI44" s="946"/>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02"/>
      <c r="CI44" s="703"/>
      <c r="CJ44" s="703"/>
      <c r="CK44" s="703"/>
      <c r="CL44" s="704"/>
      <c r="CM44" s="702"/>
      <c r="CN44" s="703"/>
      <c r="CO44" s="703"/>
      <c r="CP44" s="703"/>
      <c r="CQ44" s="704"/>
      <c r="CR44" s="702"/>
      <c r="CS44" s="703"/>
      <c r="CT44" s="703"/>
      <c r="CU44" s="703"/>
      <c r="CV44" s="704"/>
      <c r="CW44" s="702"/>
      <c r="CX44" s="703"/>
      <c r="CY44" s="703"/>
      <c r="CZ44" s="703"/>
      <c r="DA44" s="704"/>
      <c r="DB44" s="702"/>
      <c r="DC44" s="703"/>
      <c r="DD44" s="703"/>
      <c r="DE44" s="703"/>
      <c r="DF44" s="704"/>
      <c r="DG44" s="702"/>
      <c r="DH44" s="703"/>
      <c r="DI44" s="703"/>
      <c r="DJ44" s="703"/>
      <c r="DK44" s="704"/>
      <c r="DL44" s="702"/>
      <c r="DM44" s="703"/>
      <c r="DN44" s="703"/>
      <c r="DO44" s="703"/>
      <c r="DP44" s="704"/>
      <c r="DQ44" s="702"/>
      <c r="DR44" s="703"/>
      <c r="DS44" s="703"/>
      <c r="DT44" s="703"/>
      <c r="DU44" s="704"/>
      <c r="DV44" s="699"/>
      <c r="DW44" s="700"/>
      <c r="DX44" s="700"/>
      <c r="DY44" s="700"/>
      <c r="DZ44" s="705"/>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943"/>
      <c r="R45" s="944"/>
      <c r="S45" s="944"/>
      <c r="T45" s="944"/>
      <c r="U45" s="944"/>
      <c r="V45" s="944"/>
      <c r="W45" s="944"/>
      <c r="X45" s="944"/>
      <c r="Y45" s="944"/>
      <c r="Z45" s="944"/>
      <c r="AA45" s="944"/>
      <c r="AB45" s="944"/>
      <c r="AC45" s="944"/>
      <c r="AD45" s="944"/>
      <c r="AE45" s="948"/>
      <c r="AF45" s="966"/>
      <c r="AG45" s="703"/>
      <c r="AH45" s="703"/>
      <c r="AI45" s="703"/>
      <c r="AJ45" s="967"/>
      <c r="AK45" s="947"/>
      <c r="AL45" s="944"/>
      <c r="AM45" s="944"/>
      <c r="AN45" s="944"/>
      <c r="AO45" s="944"/>
      <c r="AP45" s="944"/>
      <c r="AQ45" s="944"/>
      <c r="AR45" s="944"/>
      <c r="AS45" s="944"/>
      <c r="AT45" s="944"/>
      <c r="AU45" s="944"/>
      <c r="AV45" s="944"/>
      <c r="AW45" s="944"/>
      <c r="AX45" s="944"/>
      <c r="AY45" s="944"/>
      <c r="AZ45" s="973"/>
      <c r="BA45" s="973"/>
      <c r="BB45" s="973"/>
      <c r="BC45" s="973"/>
      <c r="BD45" s="973"/>
      <c r="BE45" s="945"/>
      <c r="BF45" s="945"/>
      <c r="BG45" s="945"/>
      <c r="BH45" s="945"/>
      <c r="BI45" s="946"/>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02"/>
      <c r="CI45" s="703"/>
      <c r="CJ45" s="703"/>
      <c r="CK45" s="703"/>
      <c r="CL45" s="704"/>
      <c r="CM45" s="702"/>
      <c r="CN45" s="703"/>
      <c r="CO45" s="703"/>
      <c r="CP45" s="703"/>
      <c r="CQ45" s="704"/>
      <c r="CR45" s="702"/>
      <c r="CS45" s="703"/>
      <c r="CT45" s="703"/>
      <c r="CU45" s="703"/>
      <c r="CV45" s="704"/>
      <c r="CW45" s="702"/>
      <c r="CX45" s="703"/>
      <c r="CY45" s="703"/>
      <c r="CZ45" s="703"/>
      <c r="DA45" s="704"/>
      <c r="DB45" s="702"/>
      <c r="DC45" s="703"/>
      <c r="DD45" s="703"/>
      <c r="DE45" s="703"/>
      <c r="DF45" s="704"/>
      <c r="DG45" s="702"/>
      <c r="DH45" s="703"/>
      <c r="DI45" s="703"/>
      <c r="DJ45" s="703"/>
      <c r="DK45" s="704"/>
      <c r="DL45" s="702"/>
      <c r="DM45" s="703"/>
      <c r="DN45" s="703"/>
      <c r="DO45" s="703"/>
      <c r="DP45" s="704"/>
      <c r="DQ45" s="702"/>
      <c r="DR45" s="703"/>
      <c r="DS45" s="703"/>
      <c r="DT45" s="703"/>
      <c r="DU45" s="704"/>
      <c r="DV45" s="699"/>
      <c r="DW45" s="700"/>
      <c r="DX45" s="700"/>
      <c r="DY45" s="700"/>
      <c r="DZ45" s="705"/>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943"/>
      <c r="R46" s="944"/>
      <c r="S46" s="944"/>
      <c r="T46" s="944"/>
      <c r="U46" s="944"/>
      <c r="V46" s="944"/>
      <c r="W46" s="944"/>
      <c r="X46" s="944"/>
      <c r="Y46" s="944"/>
      <c r="Z46" s="944"/>
      <c r="AA46" s="944"/>
      <c r="AB46" s="944"/>
      <c r="AC46" s="944"/>
      <c r="AD46" s="944"/>
      <c r="AE46" s="948"/>
      <c r="AF46" s="966"/>
      <c r="AG46" s="703"/>
      <c r="AH46" s="703"/>
      <c r="AI46" s="703"/>
      <c r="AJ46" s="967"/>
      <c r="AK46" s="947"/>
      <c r="AL46" s="944"/>
      <c r="AM46" s="944"/>
      <c r="AN46" s="944"/>
      <c r="AO46" s="944"/>
      <c r="AP46" s="944"/>
      <c r="AQ46" s="944"/>
      <c r="AR46" s="944"/>
      <c r="AS46" s="944"/>
      <c r="AT46" s="944"/>
      <c r="AU46" s="944"/>
      <c r="AV46" s="944"/>
      <c r="AW46" s="944"/>
      <c r="AX46" s="944"/>
      <c r="AY46" s="944"/>
      <c r="AZ46" s="973"/>
      <c r="BA46" s="973"/>
      <c r="BB46" s="973"/>
      <c r="BC46" s="973"/>
      <c r="BD46" s="973"/>
      <c r="BE46" s="945"/>
      <c r="BF46" s="945"/>
      <c r="BG46" s="945"/>
      <c r="BH46" s="945"/>
      <c r="BI46" s="946"/>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02"/>
      <c r="CI46" s="703"/>
      <c r="CJ46" s="703"/>
      <c r="CK46" s="703"/>
      <c r="CL46" s="704"/>
      <c r="CM46" s="702"/>
      <c r="CN46" s="703"/>
      <c r="CO46" s="703"/>
      <c r="CP46" s="703"/>
      <c r="CQ46" s="704"/>
      <c r="CR46" s="702"/>
      <c r="CS46" s="703"/>
      <c r="CT46" s="703"/>
      <c r="CU46" s="703"/>
      <c r="CV46" s="704"/>
      <c r="CW46" s="702"/>
      <c r="CX46" s="703"/>
      <c r="CY46" s="703"/>
      <c r="CZ46" s="703"/>
      <c r="DA46" s="704"/>
      <c r="DB46" s="702"/>
      <c r="DC46" s="703"/>
      <c r="DD46" s="703"/>
      <c r="DE46" s="703"/>
      <c r="DF46" s="704"/>
      <c r="DG46" s="702"/>
      <c r="DH46" s="703"/>
      <c r="DI46" s="703"/>
      <c r="DJ46" s="703"/>
      <c r="DK46" s="704"/>
      <c r="DL46" s="702"/>
      <c r="DM46" s="703"/>
      <c r="DN46" s="703"/>
      <c r="DO46" s="703"/>
      <c r="DP46" s="704"/>
      <c r="DQ46" s="702"/>
      <c r="DR46" s="703"/>
      <c r="DS46" s="703"/>
      <c r="DT46" s="703"/>
      <c r="DU46" s="704"/>
      <c r="DV46" s="699"/>
      <c r="DW46" s="700"/>
      <c r="DX46" s="700"/>
      <c r="DY46" s="700"/>
      <c r="DZ46" s="705"/>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943"/>
      <c r="R47" s="944"/>
      <c r="S47" s="944"/>
      <c r="T47" s="944"/>
      <c r="U47" s="944"/>
      <c r="V47" s="944"/>
      <c r="W47" s="944"/>
      <c r="X47" s="944"/>
      <c r="Y47" s="944"/>
      <c r="Z47" s="944"/>
      <c r="AA47" s="944"/>
      <c r="AB47" s="944"/>
      <c r="AC47" s="944"/>
      <c r="AD47" s="944"/>
      <c r="AE47" s="948"/>
      <c r="AF47" s="966"/>
      <c r="AG47" s="703"/>
      <c r="AH47" s="703"/>
      <c r="AI47" s="703"/>
      <c r="AJ47" s="967"/>
      <c r="AK47" s="947"/>
      <c r="AL47" s="944"/>
      <c r="AM47" s="944"/>
      <c r="AN47" s="944"/>
      <c r="AO47" s="944"/>
      <c r="AP47" s="944"/>
      <c r="AQ47" s="944"/>
      <c r="AR47" s="944"/>
      <c r="AS47" s="944"/>
      <c r="AT47" s="944"/>
      <c r="AU47" s="944"/>
      <c r="AV47" s="944"/>
      <c r="AW47" s="944"/>
      <c r="AX47" s="944"/>
      <c r="AY47" s="944"/>
      <c r="AZ47" s="973"/>
      <c r="BA47" s="973"/>
      <c r="BB47" s="973"/>
      <c r="BC47" s="973"/>
      <c r="BD47" s="973"/>
      <c r="BE47" s="945"/>
      <c r="BF47" s="945"/>
      <c r="BG47" s="945"/>
      <c r="BH47" s="945"/>
      <c r="BI47" s="946"/>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02"/>
      <c r="CI47" s="703"/>
      <c r="CJ47" s="703"/>
      <c r="CK47" s="703"/>
      <c r="CL47" s="704"/>
      <c r="CM47" s="702"/>
      <c r="CN47" s="703"/>
      <c r="CO47" s="703"/>
      <c r="CP47" s="703"/>
      <c r="CQ47" s="704"/>
      <c r="CR47" s="702"/>
      <c r="CS47" s="703"/>
      <c r="CT47" s="703"/>
      <c r="CU47" s="703"/>
      <c r="CV47" s="704"/>
      <c r="CW47" s="702"/>
      <c r="CX47" s="703"/>
      <c r="CY47" s="703"/>
      <c r="CZ47" s="703"/>
      <c r="DA47" s="704"/>
      <c r="DB47" s="702"/>
      <c r="DC47" s="703"/>
      <c r="DD47" s="703"/>
      <c r="DE47" s="703"/>
      <c r="DF47" s="704"/>
      <c r="DG47" s="702"/>
      <c r="DH47" s="703"/>
      <c r="DI47" s="703"/>
      <c r="DJ47" s="703"/>
      <c r="DK47" s="704"/>
      <c r="DL47" s="702"/>
      <c r="DM47" s="703"/>
      <c r="DN47" s="703"/>
      <c r="DO47" s="703"/>
      <c r="DP47" s="704"/>
      <c r="DQ47" s="702"/>
      <c r="DR47" s="703"/>
      <c r="DS47" s="703"/>
      <c r="DT47" s="703"/>
      <c r="DU47" s="704"/>
      <c r="DV47" s="699"/>
      <c r="DW47" s="700"/>
      <c r="DX47" s="700"/>
      <c r="DY47" s="700"/>
      <c r="DZ47" s="705"/>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943"/>
      <c r="R48" s="944"/>
      <c r="S48" s="944"/>
      <c r="T48" s="944"/>
      <c r="U48" s="944"/>
      <c r="V48" s="944"/>
      <c r="W48" s="944"/>
      <c r="X48" s="944"/>
      <c r="Y48" s="944"/>
      <c r="Z48" s="944"/>
      <c r="AA48" s="944"/>
      <c r="AB48" s="944"/>
      <c r="AC48" s="944"/>
      <c r="AD48" s="944"/>
      <c r="AE48" s="948"/>
      <c r="AF48" s="966"/>
      <c r="AG48" s="703"/>
      <c r="AH48" s="703"/>
      <c r="AI48" s="703"/>
      <c r="AJ48" s="967"/>
      <c r="AK48" s="947"/>
      <c r="AL48" s="944"/>
      <c r="AM48" s="944"/>
      <c r="AN48" s="944"/>
      <c r="AO48" s="944"/>
      <c r="AP48" s="944"/>
      <c r="AQ48" s="944"/>
      <c r="AR48" s="944"/>
      <c r="AS48" s="944"/>
      <c r="AT48" s="944"/>
      <c r="AU48" s="944"/>
      <c r="AV48" s="944"/>
      <c r="AW48" s="944"/>
      <c r="AX48" s="944"/>
      <c r="AY48" s="944"/>
      <c r="AZ48" s="973"/>
      <c r="BA48" s="973"/>
      <c r="BB48" s="973"/>
      <c r="BC48" s="973"/>
      <c r="BD48" s="973"/>
      <c r="BE48" s="945"/>
      <c r="BF48" s="945"/>
      <c r="BG48" s="945"/>
      <c r="BH48" s="945"/>
      <c r="BI48" s="946"/>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02"/>
      <c r="CI48" s="703"/>
      <c r="CJ48" s="703"/>
      <c r="CK48" s="703"/>
      <c r="CL48" s="704"/>
      <c r="CM48" s="702"/>
      <c r="CN48" s="703"/>
      <c r="CO48" s="703"/>
      <c r="CP48" s="703"/>
      <c r="CQ48" s="704"/>
      <c r="CR48" s="702"/>
      <c r="CS48" s="703"/>
      <c r="CT48" s="703"/>
      <c r="CU48" s="703"/>
      <c r="CV48" s="704"/>
      <c r="CW48" s="702"/>
      <c r="CX48" s="703"/>
      <c r="CY48" s="703"/>
      <c r="CZ48" s="703"/>
      <c r="DA48" s="704"/>
      <c r="DB48" s="702"/>
      <c r="DC48" s="703"/>
      <c r="DD48" s="703"/>
      <c r="DE48" s="703"/>
      <c r="DF48" s="704"/>
      <c r="DG48" s="702"/>
      <c r="DH48" s="703"/>
      <c r="DI48" s="703"/>
      <c r="DJ48" s="703"/>
      <c r="DK48" s="704"/>
      <c r="DL48" s="702"/>
      <c r="DM48" s="703"/>
      <c r="DN48" s="703"/>
      <c r="DO48" s="703"/>
      <c r="DP48" s="704"/>
      <c r="DQ48" s="702"/>
      <c r="DR48" s="703"/>
      <c r="DS48" s="703"/>
      <c r="DT48" s="703"/>
      <c r="DU48" s="704"/>
      <c r="DV48" s="699"/>
      <c r="DW48" s="700"/>
      <c r="DX48" s="700"/>
      <c r="DY48" s="700"/>
      <c r="DZ48" s="705"/>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943"/>
      <c r="R49" s="944"/>
      <c r="S49" s="944"/>
      <c r="T49" s="944"/>
      <c r="U49" s="944"/>
      <c r="V49" s="944"/>
      <c r="W49" s="944"/>
      <c r="X49" s="944"/>
      <c r="Y49" s="944"/>
      <c r="Z49" s="944"/>
      <c r="AA49" s="944"/>
      <c r="AB49" s="944"/>
      <c r="AC49" s="944"/>
      <c r="AD49" s="944"/>
      <c r="AE49" s="948"/>
      <c r="AF49" s="966"/>
      <c r="AG49" s="703"/>
      <c r="AH49" s="703"/>
      <c r="AI49" s="703"/>
      <c r="AJ49" s="967"/>
      <c r="AK49" s="947"/>
      <c r="AL49" s="944"/>
      <c r="AM49" s="944"/>
      <c r="AN49" s="944"/>
      <c r="AO49" s="944"/>
      <c r="AP49" s="944"/>
      <c r="AQ49" s="944"/>
      <c r="AR49" s="944"/>
      <c r="AS49" s="944"/>
      <c r="AT49" s="944"/>
      <c r="AU49" s="944"/>
      <c r="AV49" s="944"/>
      <c r="AW49" s="944"/>
      <c r="AX49" s="944"/>
      <c r="AY49" s="944"/>
      <c r="AZ49" s="973"/>
      <c r="BA49" s="973"/>
      <c r="BB49" s="973"/>
      <c r="BC49" s="973"/>
      <c r="BD49" s="973"/>
      <c r="BE49" s="945"/>
      <c r="BF49" s="945"/>
      <c r="BG49" s="945"/>
      <c r="BH49" s="945"/>
      <c r="BI49" s="946"/>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02"/>
      <c r="CI49" s="703"/>
      <c r="CJ49" s="703"/>
      <c r="CK49" s="703"/>
      <c r="CL49" s="704"/>
      <c r="CM49" s="702"/>
      <c r="CN49" s="703"/>
      <c r="CO49" s="703"/>
      <c r="CP49" s="703"/>
      <c r="CQ49" s="704"/>
      <c r="CR49" s="702"/>
      <c r="CS49" s="703"/>
      <c r="CT49" s="703"/>
      <c r="CU49" s="703"/>
      <c r="CV49" s="704"/>
      <c r="CW49" s="702"/>
      <c r="CX49" s="703"/>
      <c r="CY49" s="703"/>
      <c r="CZ49" s="703"/>
      <c r="DA49" s="704"/>
      <c r="DB49" s="702"/>
      <c r="DC49" s="703"/>
      <c r="DD49" s="703"/>
      <c r="DE49" s="703"/>
      <c r="DF49" s="704"/>
      <c r="DG49" s="702"/>
      <c r="DH49" s="703"/>
      <c r="DI49" s="703"/>
      <c r="DJ49" s="703"/>
      <c r="DK49" s="704"/>
      <c r="DL49" s="702"/>
      <c r="DM49" s="703"/>
      <c r="DN49" s="703"/>
      <c r="DO49" s="703"/>
      <c r="DP49" s="704"/>
      <c r="DQ49" s="702"/>
      <c r="DR49" s="703"/>
      <c r="DS49" s="703"/>
      <c r="DT49" s="703"/>
      <c r="DU49" s="704"/>
      <c r="DV49" s="699"/>
      <c r="DW49" s="700"/>
      <c r="DX49" s="700"/>
      <c r="DY49" s="700"/>
      <c r="DZ49" s="705"/>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963"/>
      <c r="R50" s="964"/>
      <c r="S50" s="964"/>
      <c r="T50" s="964"/>
      <c r="U50" s="964"/>
      <c r="V50" s="964"/>
      <c r="W50" s="964"/>
      <c r="X50" s="964"/>
      <c r="Y50" s="964"/>
      <c r="Z50" s="964"/>
      <c r="AA50" s="964"/>
      <c r="AB50" s="964"/>
      <c r="AC50" s="964"/>
      <c r="AD50" s="964"/>
      <c r="AE50" s="965"/>
      <c r="AF50" s="966"/>
      <c r="AG50" s="703"/>
      <c r="AH50" s="703"/>
      <c r="AI50" s="703"/>
      <c r="AJ50" s="967"/>
      <c r="AK50" s="968"/>
      <c r="AL50" s="964"/>
      <c r="AM50" s="964"/>
      <c r="AN50" s="964"/>
      <c r="AO50" s="964"/>
      <c r="AP50" s="964"/>
      <c r="AQ50" s="964"/>
      <c r="AR50" s="964"/>
      <c r="AS50" s="964"/>
      <c r="AT50" s="964"/>
      <c r="AU50" s="964"/>
      <c r="AV50" s="964"/>
      <c r="AW50" s="964"/>
      <c r="AX50" s="964"/>
      <c r="AY50" s="964"/>
      <c r="AZ50" s="969"/>
      <c r="BA50" s="969"/>
      <c r="BB50" s="969"/>
      <c r="BC50" s="969"/>
      <c r="BD50" s="969"/>
      <c r="BE50" s="945"/>
      <c r="BF50" s="945"/>
      <c r="BG50" s="945"/>
      <c r="BH50" s="945"/>
      <c r="BI50" s="946"/>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02"/>
      <c r="CI50" s="703"/>
      <c r="CJ50" s="703"/>
      <c r="CK50" s="703"/>
      <c r="CL50" s="704"/>
      <c r="CM50" s="702"/>
      <c r="CN50" s="703"/>
      <c r="CO50" s="703"/>
      <c r="CP50" s="703"/>
      <c r="CQ50" s="704"/>
      <c r="CR50" s="702"/>
      <c r="CS50" s="703"/>
      <c r="CT50" s="703"/>
      <c r="CU50" s="703"/>
      <c r="CV50" s="704"/>
      <c r="CW50" s="702"/>
      <c r="CX50" s="703"/>
      <c r="CY50" s="703"/>
      <c r="CZ50" s="703"/>
      <c r="DA50" s="704"/>
      <c r="DB50" s="702"/>
      <c r="DC50" s="703"/>
      <c r="DD50" s="703"/>
      <c r="DE50" s="703"/>
      <c r="DF50" s="704"/>
      <c r="DG50" s="702"/>
      <c r="DH50" s="703"/>
      <c r="DI50" s="703"/>
      <c r="DJ50" s="703"/>
      <c r="DK50" s="704"/>
      <c r="DL50" s="702"/>
      <c r="DM50" s="703"/>
      <c r="DN50" s="703"/>
      <c r="DO50" s="703"/>
      <c r="DP50" s="704"/>
      <c r="DQ50" s="702"/>
      <c r="DR50" s="703"/>
      <c r="DS50" s="703"/>
      <c r="DT50" s="703"/>
      <c r="DU50" s="704"/>
      <c r="DV50" s="699"/>
      <c r="DW50" s="700"/>
      <c r="DX50" s="700"/>
      <c r="DY50" s="700"/>
      <c r="DZ50" s="705"/>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963"/>
      <c r="R51" s="964"/>
      <c r="S51" s="964"/>
      <c r="T51" s="964"/>
      <c r="U51" s="964"/>
      <c r="V51" s="964"/>
      <c r="W51" s="964"/>
      <c r="X51" s="964"/>
      <c r="Y51" s="964"/>
      <c r="Z51" s="964"/>
      <c r="AA51" s="964"/>
      <c r="AB51" s="964"/>
      <c r="AC51" s="964"/>
      <c r="AD51" s="964"/>
      <c r="AE51" s="965"/>
      <c r="AF51" s="966"/>
      <c r="AG51" s="703"/>
      <c r="AH51" s="703"/>
      <c r="AI51" s="703"/>
      <c r="AJ51" s="967"/>
      <c r="AK51" s="968"/>
      <c r="AL51" s="964"/>
      <c r="AM51" s="964"/>
      <c r="AN51" s="964"/>
      <c r="AO51" s="964"/>
      <c r="AP51" s="964"/>
      <c r="AQ51" s="964"/>
      <c r="AR51" s="964"/>
      <c r="AS51" s="964"/>
      <c r="AT51" s="964"/>
      <c r="AU51" s="964"/>
      <c r="AV51" s="964"/>
      <c r="AW51" s="964"/>
      <c r="AX51" s="964"/>
      <c r="AY51" s="964"/>
      <c r="AZ51" s="969"/>
      <c r="BA51" s="969"/>
      <c r="BB51" s="969"/>
      <c r="BC51" s="969"/>
      <c r="BD51" s="969"/>
      <c r="BE51" s="945"/>
      <c r="BF51" s="945"/>
      <c r="BG51" s="945"/>
      <c r="BH51" s="945"/>
      <c r="BI51" s="946"/>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02"/>
      <c r="CI51" s="703"/>
      <c r="CJ51" s="703"/>
      <c r="CK51" s="703"/>
      <c r="CL51" s="704"/>
      <c r="CM51" s="702"/>
      <c r="CN51" s="703"/>
      <c r="CO51" s="703"/>
      <c r="CP51" s="703"/>
      <c r="CQ51" s="704"/>
      <c r="CR51" s="702"/>
      <c r="CS51" s="703"/>
      <c r="CT51" s="703"/>
      <c r="CU51" s="703"/>
      <c r="CV51" s="704"/>
      <c r="CW51" s="702"/>
      <c r="CX51" s="703"/>
      <c r="CY51" s="703"/>
      <c r="CZ51" s="703"/>
      <c r="DA51" s="704"/>
      <c r="DB51" s="702"/>
      <c r="DC51" s="703"/>
      <c r="DD51" s="703"/>
      <c r="DE51" s="703"/>
      <c r="DF51" s="704"/>
      <c r="DG51" s="702"/>
      <c r="DH51" s="703"/>
      <c r="DI51" s="703"/>
      <c r="DJ51" s="703"/>
      <c r="DK51" s="704"/>
      <c r="DL51" s="702"/>
      <c r="DM51" s="703"/>
      <c r="DN51" s="703"/>
      <c r="DO51" s="703"/>
      <c r="DP51" s="704"/>
      <c r="DQ51" s="702"/>
      <c r="DR51" s="703"/>
      <c r="DS51" s="703"/>
      <c r="DT51" s="703"/>
      <c r="DU51" s="704"/>
      <c r="DV51" s="699"/>
      <c r="DW51" s="700"/>
      <c r="DX51" s="700"/>
      <c r="DY51" s="700"/>
      <c r="DZ51" s="705"/>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963"/>
      <c r="R52" s="964"/>
      <c r="S52" s="964"/>
      <c r="T52" s="964"/>
      <c r="U52" s="964"/>
      <c r="V52" s="964"/>
      <c r="W52" s="964"/>
      <c r="X52" s="964"/>
      <c r="Y52" s="964"/>
      <c r="Z52" s="964"/>
      <c r="AA52" s="964"/>
      <c r="AB52" s="964"/>
      <c r="AC52" s="964"/>
      <c r="AD52" s="964"/>
      <c r="AE52" s="965"/>
      <c r="AF52" s="966"/>
      <c r="AG52" s="703"/>
      <c r="AH52" s="703"/>
      <c r="AI52" s="703"/>
      <c r="AJ52" s="967"/>
      <c r="AK52" s="968"/>
      <c r="AL52" s="964"/>
      <c r="AM52" s="964"/>
      <c r="AN52" s="964"/>
      <c r="AO52" s="964"/>
      <c r="AP52" s="964"/>
      <c r="AQ52" s="964"/>
      <c r="AR52" s="964"/>
      <c r="AS52" s="964"/>
      <c r="AT52" s="964"/>
      <c r="AU52" s="964"/>
      <c r="AV52" s="964"/>
      <c r="AW52" s="964"/>
      <c r="AX52" s="964"/>
      <c r="AY52" s="964"/>
      <c r="AZ52" s="969"/>
      <c r="BA52" s="969"/>
      <c r="BB52" s="969"/>
      <c r="BC52" s="969"/>
      <c r="BD52" s="969"/>
      <c r="BE52" s="945"/>
      <c r="BF52" s="945"/>
      <c r="BG52" s="945"/>
      <c r="BH52" s="945"/>
      <c r="BI52" s="946"/>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02"/>
      <c r="CI52" s="703"/>
      <c r="CJ52" s="703"/>
      <c r="CK52" s="703"/>
      <c r="CL52" s="704"/>
      <c r="CM52" s="702"/>
      <c r="CN52" s="703"/>
      <c r="CO52" s="703"/>
      <c r="CP52" s="703"/>
      <c r="CQ52" s="704"/>
      <c r="CR52" s="702"/>
      <c r="CS52" s="703"/>
      <c r="CT52" s="703"/>
      <c r="CU52" s="703"/>
      <c r="CV52" s="704"/>
      <c r="CW52" s="702"/>
      <c r="CX52" s="703"/>
      <c r="CY52" s="703"/>
      <c r="CZ52" s="703"/>
      <c r="DA52" s="704"/>
      <c r="DB52" s="702"/>
      <c r="DC52" s="703"/>
      <c r="DD52" s="703"/>
      <c r="DE52" s="703"/>
      <c r="DF52" s="704"/>
      <c r="DG52" s="702"/>
      <c r="DH52" s="703"/>
      <c r="DI52" s="703"/>
      <c r="DJ52" s="703"/>
      <c r="DK52" s="704"/>
      <c r="DL52" s="702"/>
      <c r="DM52" s="703"/>
      <c r="DN52" s="703"/>
      <c r="DO52" s="703"/>
      <c r="DP52" s="704"/>
      <c r="DQ52" s="702"/>
      <c r="DR52" s="703"/>
      <c r="DS52" s="703"/>
      <c r="DT52" s="703"/>
      <c r="DU52" s="704"/>
      <c r="DV52" s="699"/>
      <c r="DW52" s="700"/>
      <c r="DX52" s="700"/>
      <c r="DY52" s="700"/>
      <c r="DZ52" s="705"/>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963"/>
      <c r="R53" s="964"/>
      <c r="S53" s="964"/>
      <c r="T53" s="964"/>
      <c r="U53" s="964"/>
      <c r="V53" s="964"/>
      <c r="W53" s="964"/>
      <c r="X53" s="964"/>
      <c r="Y53" s="964"/>
      <c r="Z53" s="964"/>
      <c r="AA53" s="964"/>
      <c r="AB53" s="964"/>
      <c r="AC53" s="964"/>
      <c r="AD53" s="964"/>
      <c r="AE53" s="965"/>
      <c r="AF53" s="966"/>
      <c r="AG53" s="703"/>
      <c r="AH53" s="703"/>
      <c r="AI53" s="703"/>
      <c r="AJ53" s="967"/>
      <c r="AK53" s="968"/>
      <c r="AL53" s="964"/>
      <c r="AM53" s="964"/>
      <c r="AN53" s="964"/>
      <c r="AO53" s="964"/>
      <c r="AP53" s="964"/>
      <c r="AQ53" s="964"/>
      <c r="AR53" s="964"/>
      <c r="AS53" s="964"/>
      <c r="AT53" s="964"/>
      <c r="AU53" s="964"/>
      <c r="AV53" s="964"/>
      <c r="AW53" s="964"/>
      <c r="AX53" s="964"/>
      <c r="AY53" s="964"/>
      <c r="AZ53" s="969"/>
      <c r="BA53" s="969"/>
      <c r="BB53" s="969"/>
      <c r="BC53" s="969"/>
      <c r="BD53" s="969"/>
      <c r="BE53" s="945"/>
      <c r="BF53" s="945"/>
      <c r="BG53" s="945"/>
      <c r="BH53" s="945"/>
      <c r="BI53" s="946"/>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02"/>
      <c r="CI53" s="703"/>
      <c r="CJ53" s="703"/>
      <c r="CK53" s="703"/>
      <c r="CL53" s="704"/>
      <c r="CM53" s="702"/>
      <c r="CN53" s="703"/>
      <c r="CO53" s="703"/>
      <c r="CP53" s="703"/>
      <c r="CQ53" s="704"/>
      <c r="CR53" s="702"/>
      <c r="CS53" s="703"/>
      <c r="CT53" s="703"/>
      <c r="CU53" s="703"/>
      <c r="CV53" s="704"/>
      <c r="CW53" s="702"/>
      <c r="CX53" s="703"/>
      <c r="CY53" s="703"/>
      <c r="CZ53" s="703"/>
      <c r="DA53" s="704"/>
      <c r="DB53" s="702"/>
      <c r="DC53" s="703"/>
      <c r="DD53" s="703"/>
      <c r="DE53" s="703"/>
      <c r="DF53" s="704"/>
      <c r="DG53" s="702"/>
      <c r="DH53" s="703"/>
      <c r="DI53" s="703"/>
      <c r="DJ53" s="703"/>
      <c r="DK53" s="704"/>
      <c r="DL53" s="702"/>
      <c r="DM53" s="703"/>
      <c r="DN53" s="703"/>
      <c r="DO53" s="703"/>
      <c r="DP53" s="704"/>
      <c r="DQ53" s="702"/>
      <c r="DR53" s="703"/>
      <c r="DS53" s="703"/>
      <c r="DT53" s="703"/>
      <c r="DU53" s="704"/>
      <c r="DV53" s="699"/>
      <c r="DW53" s="700"/>
      <c r="DX53" s="700"/>
      <c r="DY53" s="700"/>
      <c r="DZ53" s="705"/>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963"/>
      <c r="R54" s="964"/>
      <c r="S54" s="964"/>
      <c r="T54" s="964"/>
      <c r="U54" s="964"/>
      <c r="V54" s="964"/>
      <c r="W54" s="964"/>
      <c r="X54" s="964"/>
      <c r="Y54" s="964"/>
      <c r="Z54" s="964"/>
      <c r="AA54" s="964"/>
      <c r="AB54" s="964"/>
      <c r="AC54" s="964"/>
      <c r="AD54" s="964"/>
      <c r="AE54" s="965"/>
      <c r="AF54" s="966"/>
      <c r="AG54" s="703"/>
      <c r="AH54" s="703"/>
      <c r="AI54" s="703"/>
      <c r="AJ54" s="967"/>
      <c r="AK54" s="968"/>
      <c r="AL54" s="964"/>
      <c r="AM54" s="964"/>
      <c r="AN54" s="964"/>
      <c r="AO54" s="964"/>
      <c r="AP54" s="964"/>
      <c r="AQ54" s="964"/>
      <c r="AR54" s="964"/>
      <c r="AS54" s="964"/>
      <c r="AT54" s="964"/>
      <c r="AU54" s="964"/>
      <c r="AV54" s="964"/>
      <c r="AW54" s="964"/>
      <c r="AX54" s="964"/>
      <c r="AY54" s="964"/>
      <c r="AZ54" s="969"/>
      <c r="BA54" s="969"/>
      <c r="BB54" s="969"/>
      <c r="BC54" s="969"/>
      <c r="BD54" s="969"/>
      <c r="BE54" s="945"/>
      <c r="BF54" s="945"/>
      <c r="BG54" s="945"/>
      <c r="BH54" s="945"/>
      <c r="BI54" s="946"/>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02"/>
      <c r="CI54" s="703"/>
      <c r="CJ54" s="703"/>
      <c r="CK54" s="703"/>
      <c r="CL54" s="704"/>
      <c r="CM54" s="702"/>
      <c r="CN54" s="703"/>
      <c r="CO54" s="703"/>
      <c r="CP54" s="703"/>
      <c r="CQ54" s="704"/>
      <c r="CR54" s="702"/>
      <c r="CS54" s="703"/>
      <c r="CT54" s="703"/>
      <c r="CU54" s="703"/>
      <c r="CV54" s="704"/>
      <c r="CW54" s="702"/>
      <c r="CX54" s="703"/>
      <c r="CY54" s="703"/>
      <c r="CZ54" s="703"/>
      <c r="DA54" s="704"/>
      <c r="DB54" s="702"/>
      <c r="DC54" s="703"/>
      <c r="DD54" s="703"/>
      <c r="DE54" s="703"/>
      <c r="DF54" s="704"/>
      <c r="DG54" s="702"/>
      <c r="DH54" s="703"/>
      <c r="DI54" s="703"/>
      <c r="DJ54" s="703"/>
      <c r="DK54" s="704"/>
      <c r="DL54" s="702"/>
      <c r="DM54" s="703"/>
      <c r="DN54" s="703"/>
      <c r="DO54" s="703"/>
      <c r="DP54" s="704"/>
      <c r="DQ54" s="702"/>
      <c r="DR54" s="703"/>
      <c r="DS54" s="703"/>
      <c r="DT54" s="703"/>
      <c r="DU54" s="704"/>
      <c r="DV54" s="699"/>
      <c r="DW54" s="700"/>
      <c r="DX54" s="700"/>
      <c r="DY54" s="700"/>
      <c r="DZ54" s="705"/>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963"/>
      <c r="R55" s="964"/>
      <c r="S55" s="964"/>
      <c r="T55" s="964"/>
      <c r="U55" s="964"/>
      <c r="V55" s="964"/>
      <c r="W55" s="964"/>
      <c r="X55" s="964"/>
      <c r="Y55" s="964"/>
      <c r="Z55" s="964"/>
      <c r="AA55" s="964"/>
      <c r="AB55" s="964"/>
      <c r="AC55" s="964"/>
      <c r="AD55" s="964"/>
      <c r="AE55" s="965"/>
      <c r="AF55" s="966"/>
      <c r="AG55" s="703"/>
      <c r="AH55" s="703"/>
      <c r="AI55" s="703"/>
      <c r="AJ55" s="967"/>
      <c r="AK55" s="968"/>
      <c r="AL55" s="964"/>
      <c r="AM55" s="964"/>
      <c r="AN55" s="964"/>
      <c r="AO55" s="964"/>
      <c r="AP55" s="964"/>
      <c r="AQ55" s="964"/>
      <c r="AR55" s="964"/>
      <c r="AS55" s="964"/>
      <c r="AT55" s="964"/>
      <c r="AU55" s="964"/>
      <c r="AV55" s="964"/>
      <c r="AW55" s="964"/>
      <c r="AX55" s="964"/>
      <c r="AY55" s="964"/>
      <c r="AZ55" s="969"/>
      <c r="BA55" s="969"/>
      <c r="BB55" s="969"/>
      <c r="BC55" s="969"/>
      <c r="BD55" s="969"/>
      <c r="BE55" s="945"/>
      <c r="BF55" s="945"/>
      <c r="BG55" s="945"/>
      <c r="BH55" s="945"/>
      <c r="BI55" s="946"/>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02"/>
      <c r="CI55" s="703"/>
      <c r="CJ55" s="703"/>
      <c r="CK55" s="703"/>
      <c r="CL55" s="704"/>
      <c r="CM55" s="702"/>
      <c r="CN55" s="703"/>
      <c r="CO55" s="703"/>
      <c r="CP55" s="703"/>
      <c r="CQ55" s="704"/>
      <c r="CR55" s="702"/>
      <c r="CS55" s="703"/>
      <c r="CT55" s="703"/>
      <c r="CU55" s="703"/>
      <c r="CV55" s="704"/>
      <c r="CW55" s="702"/>
      <c r="CX55" s="703"/>
      <c r="CY55" s="703"/>
      <c r="CZ55" s="703"/>
      <c r="DA55" s="704"/>
      <c r="DB55" s="702"/>
      <c r="DC55" s="703"/>
      <c r="DD55" s="703"/>
      <c r="DE55" s="703"/>
      <c r="DF55" s="704"/>
      <c r="DG55" s="702"/>
      <c r="DH55" s="703"/>
      <c r="DI55" s="703"/>
      <c r="DJ55" s="703"/>
      <c r="DK55" s="704"/>
      <c r="DL55" s="702"/>
      <c r="DM55" s="703"/>
      <c r="DN55" s="703"/>
      <c r="DO55" s="703"/>
      <c r="DP55" s="704"/>
      <c r="DQ55" s="702"/>
      <c r="DR55" s="703"/>
      <c r="DS55" s="703"/>
      <c r="DT55" s="703"/>
      <c r="DU55" s="704"/>
      <c r="DV55" s="699"/>
      <c r="DW55" s="700"/>
      <c r="DX55" s="700"/>
      <c r="DY55" s="700"/>
      <c r="DZ55" s="705"/>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963"/>
      <c r="R56" s="964"/>
      <c r="S56" s="964"/>
      <c r="T56" s="964"/>
      <c r="U56" s="964"/>
      <c r="V56" s="964"/>
      <c r="W56" s="964"/>
      <c r="X56" s="964"/>
      <c r="Y56" s="964"/>
      <c r="Z56" s="964"/>
      <c r="AA56" s="964"/>
      <c r="AB56" s="964"/>
      <c r="AC56" s="964"/>
      <c r="AD56" s="964"/>
      <c r="AE56" s="965"/>
      <c r="AF56" s="966"/>
      <c r="AG56" s="703"/>
      <c r="AH56" s="703"/>
      <c r="AI56" s="703"/>
      <c r="AJ56" s="967"/>
      <c r="AK56" s="968"/>
      <c r="AL56" s="964"/>
      <c r="AM56" s="964"/>
      <c r="AN56" s="964"/>
      <c r="AO56" s="964"/>
      <c r="AP56" s="964"/>
      <c r="AQ56" s="964"/>
      <c r="AR56" s="964"/>
      <c r="AS56" s="964"/>
      <c r="AT56" s="964"/>
      <c r="AU56" s="964"/>
      <c r="AV56" s="964"/>
      <c r="AW56" s="964"/>
      <c r="AX56" s="964"/>
      <c r="AY56" s="964"/>
      <c r="AZ56" s="969"/>
      <c r="BA56" s="969"/>
      <c r="BB56" s="969"/>
      <c r="BC56" s="969"/>
      <c r="BD56" s="969"/>
      <c r="BE56" s="945"/>
      <c r="BF56" s="945"/>
      <c r="BG56" s="945"/>
      <c r="BH56" s="945"/>
      <c r="BI56" s="946"/>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02"/>
      <c r="CI56" s="703"/>
      <c r="CJ56" s="703"/>
      <c r="CK56" s="703"/>
      <c r="CL56" s="704"/>
      <c r="CM56" s="702"/>
      <c r="CN56" s="703"/>
      <c r="CO56" s="703"/>
      <c r="CP56" s="703"/>
      <c r="CQ56" s="704"/>
      <c r="CR56" s="702"/>
      <c r="CS56" s="703"/>
      <c r="CT56" s="703"/>
      <c r="CU56" s="703"/>
      <c r="CV56" s="704"/>
      <c r="CW56" s="702"/>
      <c r="CX56" s="703"/>
      <c r="CY56" s="703"/>
      <c r="CZ56" s="703"/>
      <c r="DA56" s="704"/>
      <c r="DB56" s="702"/>
      <c r="DC56" s="703"/>
      <c r="DD56" s="703"/>
      <c r="DE56" s="703"/>
      <c r="DF56" s="704"/>
      <c r="DG56" s="702"/>
      <c r="DH56" s="703"/>
      <c r="DI56" s="703"/>
      <c r="DJ56" s="703"/>
      <c r="DK56" s="704"/>
      <c r="DL56" s="702"/>
      <c r="DM56" s="703"/>
      <c r="DN56" s="703"/>
      <c r="DO56" s="703"/>
      <c r="DP56" s="704"/>
      <c r="DQ56" s="702"/>
      <c r="DR56" s="703"/>
      <c r="DS56" s="703"/>
      <c r="DT56" s="703"/>
      <c r="DU56" s="704"/>
      <c r="DV56" s="699"/>
      <c r="DW56" s="700"/>
      <c r="DX56" s="700"/>
      <c r="DY56" s="700"/>
      <c r="DZ56" s="705"/>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963"/>
      <c r="R57" s="964"/>
      <c r="S57" s="964"/>
      <c r="T57" s="964"/>
      <c r="U57" s="964"/>
      <c r="V57" s="964"/>
      <c r="W57" s="964"/>
      <c r="X57" s="964"/>
      <c r="Y57" s="964"/>
      <c r="Z57" s="964"/>
      <c r="AA57" s="964"/>
      <c r="AB57" s="964"/>
      <c r="AC57" s="964"/>
      <c r="AD57" s="964"/>
      <c r="AE57" s="965"/>
      <c r="AF57" s="966"/>
      <c r="AG57" s="703"/>
      <c r="AH57" s="703"/>
      <c r="AI57" s="703"/>
      <c r="AJ57" s="967"/>
      <c r="AK57" s="968"/>
      <c r="AL57" s="964"/>
      <c r="AM57" s="964"/>
      <c r="AN57" s="964"/>
      <c r="AO57" s="964"/>
      <c r="AP57" s="964"/>
      <c r="AQ57" s="964"/>
      <c r="AR57" s="964"/>
      <c r="AS57" s="964"/>
      <c r="AT57" s="964"/>
      <c r="AU57" s="964"/>
      <c r="AV57" s="964"/>
      <c r="AW57" s="964"/>
      <c r="AX57" s="964"/>
      <c r="AY57" s="964"/>
      <c r="AZ57" s="969"/>
      <c r="BA57" s="969"/>
      <c r="BB57" s="969"/>
      <c r="BC57" s="969"/>
      <c r="BD57" s="969"/>
      <c r="BE57" s="945"/>
      <c r="BF57" s="945"/>
      <c r="BG57" s="945"/>
      <c r="BH57" s="945"/>
      <c r="BI57" s="946"/>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02"/>
      <c r="CI57" s="703"/>
      <c r="CJ57" s="703"/>
      <c r="CK57" s="703"/>
      <c r="CL57" s="704"/>
      <c r="CM57" s="702"/>
      <c r="CN57" s="703"/>
      <c r="CO57" s="703"/>
      <c r="CP57" s="703"/>
      <c r="CQ57" s="704"/>
      <c r="CR57" s="702"/>
      <c r="CS57" s="703"/>
      <c r="CT57" s="703"/>
      <c r="CU57" s="703"/>
      <c r="CV57" s="704"/>
      <c r="CW57" s="702"/>
      <c r="CX57" s="703"/>
      <c r="CY57" s="703"/>
      <c r="CZ57" s="703"/>
      <c r="DA57" s="704"/>
      <c r="DB57" s="702"/>
      <c r="DC57" s="703"/>
      <c r="DD57" s="703"/>
      <c r="DE57" s="703"/>
      <c r="DF57" s="704"/>
      <c r="DG57" s="702"/>
      <c r="DH57" s="703"/>
      <c r="DI57" s="703"/>
      <c r="DJ57" s="703"/>
      <c r="DK57" s="704"/>
      <c r="DL57" s="702"/>
      <c r="DM57" s="703"/>
      <c r="DN57" s="703"/>
      <c r="DO57" s="703"/>
      <c r="DP57" s="704"/>
      <c r="DQ57" s="702"/>
      <c r="DR57" s="703"/>
      <c r="DS57" s="703"/>
      <c r="DT57" s="703"/>
      <c r="DU57" s="704"/>
      <c r="DV57" s="699"/>
      <c r="DW57" s="700"/>
      <c r="DX57" s="700"/>
      <c r="DY57" s="700"/>
      <c r="DZ57" s="705"/>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963"/>
      <c r="R58" s="964"/>
      <c r="S58" s="964"/>
      <c r="T58" s="964"/>
      <c r="U58" s="964"/>
      <c r="V58" s="964"/>
      <c r="W58" s="964"/>
      <c r="X58" s="964"/>
      <c r="Y58" s="964"/>
      <c r="Z58" s="964"/>
      <c r="AA58" s="964"/>
      <c r="AB58" s="964"/>
      <c r="AC58" s="964"/>
      <c r="AD58" s="964"/>
      <c r="AE58" s="965"/>
      <c r="AF58" s="966"/>
      <c r="AG58" s="703"/>
      <c r="AH58" s="703"/>
      <c r="AI58" s="703"/>
      <c r="AJ58" s="967"/>
      <c r="AK58" s="968"/>
      <c r="AL58" s="964"/>
      <c r="AM58" s="964"/>
      <c r="AN58" s="964"/>
      <c r="AO58" s="964"/>
      <c r="AP58" s="964"/>
      <c r="AQ58" s="964"/>
      <c r="AR58" s="964"/>
      <c r="AS58" s="964"/>
      <c r="AT58" s="964"/>
      <c r="AU58" s="964"/>
      <c r="AV58" s="964"/>
      <c r="AW58" s="964"/>
      <c r="AX58" s="964"/>
      <c r="AY58" s="964"/>
      <c r="AZ58" s="969"/>
      <c r="BA58" s="969"/>
      <c r="BB58" s="969"/>
      <c r="BC58" s="969"/>
      <c r="BD58" s="969"/>
      <c r="BE58" s="945"/>
      <c r="BF58" s="945"/>
      <c r="BG58" s="945"/>
      <c r="BH58" s="945"/>
      <c r="BI58" s="946"/>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02"/>
      <c r="CI58" s="703"/>
      <c r="CJ58" s="703"/>
      <c r="CK58" s="703"/>
      <c r="CL58" s="704"/>
      <c r="CM58" s="702"/>
      <c r="CN58" s="703"/>
      <c r="CO58" s="703"/>
      <c r="CP58" s="703"/>
      <c r="CQ58" s="704"/>
      <c r="CR58" s="702"/>
      <c r="CS58" s="703"/>
      <c r="CT58" s="703"/>
      <c r="CU58" s="703"/>
      <c r="CV58" s="704"/>
      <c r="CW58" s="702"/>
      <c r="CX58" s="703"/>
      <c r="CY58" s="703"/>
      <c r="CZ58" s="703"/>
      <c r="DA58" s="704"/>
      <c r="DB58" s="702"/>
      <c r="DC58" s="703"/>
      <c r="DD58" s="703"/>
      <c r="DE58" s="703"/>
      <c r="DF58" s="704"/>
      <c r="DG58" s="702"/>
      <c r="DH58" s="703"/>
      <c r="DI58" s="703"/>
      <c r="DJ58" s="703"/>
      <c r="DK58" s="704"/>
      <c r="DL58" s="702"/>
      <c r="DM58" s="703"/>
      <c r="DN58" s="703"/>
      <c r="DO58" s="703"/>
      <c r="DP58" s="704"/>
      <c r="DQ58" s="702"/>
      <c r="DR58" s="703"/>
      <c r="DS58" s="703"/>
      <c r="DT58" s="703"/>
      <c r="DU58" s="704"/>
      <c r="DV58" s="699"/>
      <c r="DW58" s="700"/>
      <c r="DX58" s="700"/>
      <c r="DY58" s="700"/>
      <c r="DZ58" s="705"/>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963"/>
      <c r="R59" s="964"/>
      <c r="S59" s="964"/>
      <c r="T59" s="964"/>
      <c r="U59" s="964"/>
      <c r="V59" s="964"/>
      <c r="W59" s="964"/>
      <c r="X59" s="964"/>
      <c r="Y59" s="964"/>
      <c r="Z59" s="964"/>
      <c r="AA59" s="964"/>
      <c r="AB59" s="964"/>
      <c r="AC59" s="964"/>
      <c r="AD59" s="964"/>
      <c r="AE59" s="965"/>
      <c r="AF59" s="966"/>
      <c r="AG59" s="703"/>
      <c r="AH59" s="703"/>
      <c r="AI59" s="703"/>
      <c r="AJ59" s="967"/>
      <c r="AK59" s="968"/>
      <c r="AL59" s="964"/>
      <c r="AM59" s="964"/>
      <c r="AN59" s="964"/>
      <c r="AO59" s="964"/>
      <c r="AP59" s="964"/>
      <c r="AQ59" s="964"/>
      <c r="AR59" s="964"/>
      <c r="AS59" s="964"/>
      <c r="AT59" s="964"/>
      <c r="AU59" s="964"/>
      <c r="AV59" s="964"/>
      <c r="AW59" s="964"/>
      <c r="AX59" s="964"/>
      <c r="AY59" s="964"/>
      <c r="AZ59" s="969"/>
      <c r="BA59" s="969"/>
      <c r="BB59" s="969"/>
      <c r="BC59" s="969"/>
      <c r="BD59" s="969"/>
      <c r="BE59" s="945"/>
      <c r="BF59" s="945"/>
      <c r="BG59" s="945"/>
      <c r="BH59" s="945"/>
      <c r="BI59" s="946"/>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02"/>
      <c r="CI59" s="703"/>
      <c r="CJ59" s="703"/>
      <c r="CK59" s="703"/>
      <c r="CL59" s="704"/>
      <c r="CM59" s="702"/>
      <c r="CN59" s="703"/>
      <c r="CO59" s="703"/>
      <c r="CP59" s="703"/>
      <c r="CQ59" s="704"/>
      <c r="CR59" s="702"/>
      <c r="CS59" s="703"/>
      <c r="CT59" s="703"/>
      <c r="CU59" s="703"/>
      <c r="CV59" s="704"/>
      <c r="CW59" s="702"/>
      <c r="CX59" s="703"/>
      <c r="CY59" s="703"/>
      <c r="CZ59" s="703"/>
      <c r="DA59" s="704"/>
      <c r="DB59" s="702"/>
      <c r="DC59" s="703"/>
      <c r="DD59" s="703"/>
      <c r="DE59" s="703"/>
      <c r="DF59" s="704"/>
      <c r="DG59" s="702"/>
      <c r="DH59" s="703"/>
      <c r="DI59" s="703"/>
      <c r="DJ59" s="703"/>
      <c r="DK59" s="704"/>
      <c r="DL59" s="702"/>
      <c r="DM59" s="703"/>
      <c r="DN59" s="703"/>
      <c r="DO59" s="703"/>
      <c r="DP59" s="704"/>
      <c r="DQ59" s="702"/>
      <c r="DR59" s="703"/>
      <c r="DS59" s="703"/>
      <c r="DT59" s="703"/>
      <c r="DU59" s="704"/>
      <c r="DV59" s="699"/>
      <c r="DW59" s="700"/>
      <c r="DX59" s="700"/>
      <c r="DY59" s="700"/>
      <c r="DZ59" s="705"/>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963"/>
      <c r="R60" s="964"/>
      <c r="S60" s="964"/>
      <c r="T60" s="964"/>
      <c r="U60" s="964"/>
      <c r="V60" s="964"/>
      <c r="W60" s="964"/>
      <c r="X60" s="964"/>
      <c r="Y60" s="964"/>
      <c r="Z60" s="964"/>
      <c r="AA60" s="964"/>
      <c r="AB60" s="964"/>
      <c r="AC60" s="964"/>
      <c r="AD60" s="964"/>
      <c r="AE60" s="965"/>
      <c r="AF60" s="966"/>
      <c r="AG60" s="703"/>
      <c r="AH60" s="703"/>
      <c r="AI60" s="703"/>
      <c r="AJ60" s="967"/>
      <c r="AK60" s="968"/>
      <c r="AL60" s="964"/>
      <c r="AM60" s="964"/>
      <c r="AN60" s="964"/>
      <c r="AO60" s="964"/>
      <c r="AP60" s="964"/>
      <c r="AQ60" s="964"/>
      <c r="AR60" s="964"/>
      <c r="AS60" s="964"/>
      <c r="AT60" s="964"/>
      <c r="AU60" s="964"/>
      <c r="AV60" s="964"/>
      <c r="AW60" s="964"/>
      <c r="AX60" s="964"/>
      <c r="AY60" s="964"/>
      <c r="AZ60" s="969"/>
      <c r="BA60" s="969"/>
      <c r="BB60" s="969"/>
      <c r="BC60" s="969"/>
      <c r="BD60" s="969"/>
      <c r="BE60" s="945"/>
      <c r="BF60" s="945"/>
      <c r="BG60" s="945"/>
      <c r="BH60" s="945"/>
      <c r="BI60" s="946"/>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02"/>
      <c r="CI60" s="703"/>
      <c r="CJ60" s="703"/>
      <c r="CK60" s="703"/>
      <c r="CL60" s="704"/>
      <c r="CM60" s="702"/>
      <c r="CN60" s="703"/>
      <c r="CO60" s="703"/>
      <c r="CP60" s="703"/>
      <c r="CQ60" s="704"/>
      <c r="CR60" s="702"/>
      <c r="CS60" s="703"/>
      <c r="CT60" s="703"/>
      <c r="CU60" s="703"/>
      <c r="CV60" s="704"/>
      <c r="CW60" s="702"/>
      <c r="CX60" s="703"/>
      <c r="CY60" s="703"/>
      <c r="CZ60" s="703"/>
      <c r="DA60" s="704"/>
      <c r="DB60" s="702"/>
      <c r="DC60" s="703"/>
      <c r="DD60" s="703"/>
      <c r="DE60" s="703"/>
      <c r="DF60" s="704"/>
      <c r="DG60" s="702"/>
      <c r="DH60" s="703"/>
      <c r="DI60" s="703"/>
      <c r="DJ60" s="703"/>
      <c r="DK60" s="704"/>
      <c r="DL60" s="702"/>
      <c r="DM60" s="703"/>
      <c r="DN60" s="703"/>
      <c r="DO60" s="703"/>
      <c r="DP60" s="704"/>
      <c r="DQ60" s="702"/>
      <c r="DR60" s="703"/>
      <c r="DS60" s="703"/>
      <c r="DT60" s="703"/>
      <c r="DU60" s="704"/>
      <c r="DV60" s="699"/>
      <c r="DW60" s="700"/>
      <c r="DX60" s="700"/>
      <c r="DY60" s="700"/>
      <c r="DZ60" s="705"/>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963"/>
      <c r="R61" s="964"/>
      <c r="S61" s="964"/>
      <c r="T61" s="964"/>
      <c r="U61" s="964"/>
      <c r="V61" s="964"/>
      <c r="W61" s="964"/>
      <c r="X61" s="964"/>
      <c r="Y61" s="964"/>
      <c r="Z61" s="964"/>
      <c r="AA61" s="964"/>
      <c r="AB61" s="964"/>
      <c r="AC61" s="964"/>
      <c r="AD61" s="964"/>
      <c r="AE61" s="965"/>
      <c r="AF61" s="966"/>
      <c r="AG61" s="703"/>
      <c r="AH61" s="703"/>
      <c r="AI61" s="703"/>
      <c r="AJ61" s="967"/>
      <c r="AK61" s="968"/>
      <c r="AL61" s="964"/>
      <c r="AM61" s="964"/>
      <c r="AN61" s="964"/>
      <c r="AO61" s="964"/>
      <c r="AP61" s="964"/>
      <c r="AQ61" s="964"/>
      <c r="AR61" s="964"/>
      <c r="AS61" s="964"/>
      <c r="AT61" s="964"/>
      <c r="AU61" s="964"/>
      <c r="AV61" s="964"/>
      <c r="AW61" s="964"/>
      <c r="AX61" s="964"/>
      <c r="AY61" s="964"/>
      <c r="AZ61" s="969"/>
      <c r="BA61" s="969"/>
      <c r="BB61" s="969"/>
      <c r="BC61" s="969"/>
      <c r="BD61" s="969"/>
      <c r="BE61" s="945"/>
      <c r="BF61" s="945"/>
      <c r="BG61" s="945"/>
      <c r="BH61" s="945"/>
      <c r="BI61" s="946"/>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02"/>
      <c r="CI61" s="703"/>
      <c r="CJ61" s="703"/>
      <c r="CK61" s="703"/>
      <c r="CL61" s="704"/>
      <c r="CM61" s="702"/>
      <c r="CN61" s="703"/>
      <c r="CO61" s="703"/>
      <c r="CP61" s="703"/>
      <c r="CQ61" s="704"/>
      <c r="CR61" s="702"/>
      <c r="CS61" s="703"/>
      <c r="CT61" s="703"/>
      <c r="CU61" s="703"/>
      <c r="CV61" s="704"/>
      <c r="CW61" s="702"/>
      <c r="CX61" s="703"/>
      <c r="CY61" s="703"/>
      <c r="CZ61" s="703"/>
      <c r="DA61" s="704"/>
      <c r="DB61" s="702"/>
      <c r="DC61" s="703"/>
      <c r="DD61" s="703"/>
      <c r="DE61" s="703"/>
      <c r="DF61" s="704"/>
      <c r="DG61" s="702"/>
      <c r="DH61" s="703"/>
      <c r="DI61" s="703"/>
      <c r="DJ61" s="703"/>
      <c r="DK61" s="704"/>
      <c r="DL61" s="702"/>
      <c r="DM61" s="703"/>
      <c r="DN61" s="703"/>
      <c r="DO61" s="703"/>
      <c r="DP61" s="704"/>
      <c r="DQ61" s="702"/>
      <c r="DR61" s="703"/>
      <c r="DS61" s="703"/>
      <c r="DT61" s="703"/>
      <c r="DU61" s="704"/>
      <c r="DV61" s="699"/>
      <c r="DW61" s="700"/>
      <c r="DX61" s="700"/>
      <c r="DY61" s="700"/>
      <c r="DZ61" s="705"/>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963"/>
      <c r="R62" s="964"/>
      <c r="S62" s="964"/>
      <c r="T62" s="964"/>
      <c r="U62" s="964"/>
      <c r="V62" s="964"/>
      <c r="W62" s="964"/>
      <c r="X62" s="964"/>
      <c r="Y62" s="964"/>
      <c r="Z62" s="964"/>
      <c r="AA62" s="964"/>
      <c r="AB62" s="964"/>
      <c r="AC62" s="964"/>
      <c r="AD62" s="964"/>
      <c r="AE62" s="965"/>
      <c r="AF62" s="966"/>
      <c r="AG62" s="703"/>
      <c r="AH62" s="703"/>
      <c r="AI62" s="703"/>
      <c r="AJ62" s="967"/>
      <c r="AK62" s="968"/>
      <c r="AL62" s="964"/>
      <c r="AM62" s="964"/>
      <c r="AN62" s="964"/>
      <c r="AO62" s="964"/>
      <c r="AP62" s="964"/>
      <c r="AQ62" s="964"/>
      <c r="AR62" s="964"/>
      <c r="AS62" s="964"/>
      <c r="AT62" s="964"/>
      <c r="AU62" s="964"/>
      <c r="AV62" s="964"/>
      <c r="AW62" s="964"/>
      <c r="AX62" s="964"/>
      <c r="AY62" s="964"/>
      <c r="AZ62" s="969"/>
      <c r="BA62" s="969"/>
      <c r="BB62" s="969"/>
      <c r="BC62" s="969"/>
      <c r="BD62" s="969"/>
      <c r="BE62" s="945"/>
      <c r="BF62" s="945"/>
      <c r="BG62" s="945"/>
      <c r="BH62" s="945"/>
      <c r="BI62" s="946"/>
      <c r="BJ62" s="970" t="s">
        <v>465</v>
      </c>
      <c r="BK62" s="971"/>
      <c r="BL62" s="971"/>
      <c r="BM62" s="971"/>
      <c r="BN62" s="972"/>
      <c r="BO62" s="55"/>
      <c r="BP62" s="55"/>
      <c r="BQ62" s="52">
        <v>56</v>
      </c>
      <c r="BR62" s="72"/>
      <c r="BS62" s="699"/>
      <c r="BT62" s="700"/>
      <c r="BU62" s="700"/>
      <c r="BV62" s="700"/>
      <c r="BW62" s="700"/>
      <c r="BX62" s="700"/>
      <c r="BY62" s="700"/>
      <c r="BZ62" s="700"/>
      <c r="CA62" s="700"/>
      <c r="CB62" s="700"/>
      <c r="CC62" s="700"/>
      <c r="CD62" s="700"/>
      <c r="CE62" s="700"/>
      <c r="CF62" s="700"/>
      <c r="CG62" s="701"/>
      <c r="CH62" s="702"/>
      <c r="CI62" s="703"/>
      <c r="CJ62" s="703"/>
      <c r="CK62" s="703"/>
      <c r="CL62" s="704"/>
      <c r="CM62" s="702"/>
      <c r="CN62" s="703"/>
      <c r="CO62" s="703"/>
      <c r="CP62" s="703"/>
      <c r="CQ62" s="704"/>
      <c r="CR62" s="702"/>
      <c r="CS62" s="703"/>
      <c r="CT62" s="703"/>
      <c r="CU62" s="703"/>
      <c r="CV62" s="704"/>
      <c r="CW62" s="702"/>
      <c r="CX62" s="703"/>
      <c r="CY62" s="703"/>
      <c r="CZ62" s="703"/>
      <c r="DA62" s="704"/>
      <c r="DB62" s="702"/>
      <c r="DC62" s="703"/>
      <c r="DD62" s="703"/>
      <c r="DE62" s="703"/>
      <c r="DF62" s="704"/>
      <c r="DG62" s="702"/>
      <c r="DH62" s="703"/>
      <c r="DI62" s="703"/>
      <c r="DJ62" s="703"/>
      <c r="DK62" s="704"/>
      <c r="DL62" s="702"/>
      <c r="DM62" s="703"/>
      <c r="DN62" s="703"/>
      <c r="DO62" s="703"/>
      <c r="DP62" s="704"/>
      <c r="DQ62" s="702"/>
      <c r="DR62" s="703"/>
      <c r="DS62" s="703"/>
      <c r="DT62" s="703"/>
      <c r="DU62" s="704"/>
      <c r="DV62" s="699"/>
      <c r="DW62" s="700"/>
      <c r="DX62" s="700"/>
      <c r="DY62" s="700"/>
      <c r="DZ62" s="705"/>
      <c r="EA62" s="48"/>
    </row>
    <row r="63" spans="1:131" ht="26.25" customHeight="1" x14ac:dyDescent="0.15">
      <c r="A63" s="53" t="s">
        <v>250</v>
      </c>
      <c r="B63" s="921" t="s">
        <v>371</v>
      </c>
      <c r="C63" s="922"/>
      <c r="D63" s="922"/>
      <c r="E63" s="922"/>
      <c r="F63" s="922"/>
      <c r="G63" s="922"/>
      <c r="H63" s="922"/>
      <c r="I63" s="922"/>
      <c r="J63" s="922"/>
      <c r="K63" s="922"/>
      <c r="L63" s="922"/>
      <c r="M63" s="922"/>
      <c r="N63" s="922"/>
      <c r="O63" s="922"/>
      <c r="P63" s="923"/>
      <c r="Q63" s="931"/>
      <c r="R63" s="932"/>
      <c r="S63" s="932"/>
      <c r="T63" s="932"/>
      <c r="U63" s="932"/>
      <c r="V63" s="932"/>
      <c r="W63" s="932"/>
      <c r="X63" s="932"/>
      <c r="Y63" s="932"/>
      <c r="Z63" s="932"/>
      <c r="AA63" s="932"/>
      <c r="AB63" s="932"/>
      <c r="AC63" s="932"/>
      <c r="AD63" s="932"/>
      <c r="AE63" s="956"/>
      <c r="AF63" s="957">
        <v>3784</v>
      </c>
      <c r="AG63" s="933"/>
      <c r="AH63" s="933"/>
      <c r="AI63" s="933"/>
      <c r="AJ63" s="958"/>
      <c r="AK63" s="959"/>
      <c r="AL63" s="932"/>
      <c r="AM63" s="932"/>
      <c r="AN63" s="932"/>
      <c r="AO63" s="932"/>
      <c r="AP63" s="933">
        <v>44549</v>
      </c>
      <c r="AQ63" s="933"/>
      <c r="AR63" s="933"/>
      <c r="AS63" s="933"/>
      <c r="AT63" s="933"/>
      <c r="AU63" s="933">
        <v>31153</v>
      </c>
      <c r="AV63" s="933"/>
      <c r="AW63" s="933"/>
      <c r="AX63" s="933"/>
      <c r="AY63" s="933"/>
      <c r="AZ63" s="960"/>
      <c r="BA63" s="960"/>
      <c r="BB63" s="960"/>
      <c r="BC63" s="960"/>
      <c r="BD63" s="960"/>
      <c r="BE63" s="934"/>
      <c r="BF63" s="934"/>
      <c r="BG63" s="934"/>
      <c r="BH63" s="934"/>
      <c r="BI63" s="935"/>
      <c r="BJ63" s="961" t="s">
        <v>199</v>
      </c>
      <c r="BK63" s="928"/>
      <c r="BL63" s="928"/>
      <c r="BM63" s="928"/>
      <c r="BN63" s="962"/>
      <c r="BO63" s="55"/>
      <c r="BP63" s="55"/>
      <c r="BQ63" s="52">
        <v>57</v>
      </c>
      <c r="BR63" s="72"/>
      <c r="BS63" s="699"/>
      <c r="BT63" s="700"/>
      <c r="BU63" s="700"/>
      <c r="BV63" s="700"/>
      <c r="BW63" s="700"/>
      <c r="BX63" s="700"/>
      <c r="BY63" s="700"/>
      <c r="BZ63" s="700"/>
      <c r="CA63" s="700"/>
      <c r="CB63" s="700"/>
      <c r="CC63" s="700"/>
      <c r="CD63" s="700"/>
      <c r="CE63" s="700"/>
      <c r="CF63" s="700"/>
      <c r="CG63" s="701"/>
      <c r="CH63" s="702"/>
      <c r="CI63" s="703"/>
      <c r="CJ63" s="703"/>
      <c r="CK63" s="703"/>
      <c r="CL63" s="704"/>
      <c r="CM63" s="702"/>
      <c r="CN63" s="703"/>
      <c r="CO63" s="703"/>
      <c r="CP63" s="703"/>
      <c r="CQ63" s="704"/>
      <c r="CR63" s="702"/>
      <c r="CS63" s="703"/>
      <c r="CT63" s="703"/>
      <c r="CU63" s="703"/>
      <c r="CV63" s="704"/>
      <c r="CW63" s="702"/>
      <c r="CX63" s="703"/>
      <c r="CY63" s="703"/>
      <c r="CZ63" s="703"/>
      <c r="DA63" s="704"/>
      <c r="DB63" s="702"/>
      <c r="DC63" s="703"/>
      <c r="DD63" s="703"/>
      <c r="DE63" s="703"/>
      <c r="DF63" s="704"/>
      <c r="DG63" s="702"/>
      <c r="DH63" s="703"/>
      <c r="DI63" s="703"/>
      <c r="DJ63" s="703"/>
      <c r="DK63" s="704"/>
      <c r="DL63" s="702"/>
      <c r="DM63" s="703"/>
      <c r="DN63" s="703"/>
      <c r="DO63" s="703"/>
      <c r="DP63" s="704"/>
      <c r="DQ63" s="702"/>
      <c r="DR63" s="703"/>
      <c r="DS63" s="703"/>
      <c r="DT63" s="703"/>
      <c r="DU63" s="704"/>
      <c r="DV63" s="699"/>
      <c r="DW63" s="700"/>
      <c r="DX63" s="700"/>
      <c r="DY63" s="700"/>
      <c r="DZ63" s="70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02"/>
      <c r="CI64" s="703"/>
      <c r="CJ64" s="703"/>
      <c r="CK64" s="703"/>
      <c r="CL64" s="704"/>
      <c r="CM64" s="702"/>
      <c r="CN64" s="703"/>
      <c r="CO64" s="703"/>
      <c r="CP64" s="703"/>
      <c r="CQ64" s="704"/>
      <c r="CR64" s="702"/>
      <c r="CS64" s="703"/>
      <c r="CT64" s="703"/>
      <c r="CU64" s="703"/>
      <c r="CV64" s="704"/>
      <c r="CW64" s="702"/>
      <c r="CX64" s="703"/>
      <c r="CY64" s="703"/>
      <c r="CZ64" s="703"/>
      <c r="DA64" s="704"/>
      <c r="DB64" s="702"/>
      <c r="DC64" s="703"/>
      <c r="DD64" s="703"/>
      <c r="DE64" s="703"/>
      <c r="DF64" s="704"/>
      <c r="DG64" s="702"/>
      <c r="DH64" s="703"/>
      <c r="DI64" s="703"/>
      <c r="DJ64" s="703"/>
      <c r="DK64" s="704"/>
      <c r="DL64" s="702"/>
      <c r="DM64" s="703"/>
      <c r="DN64" s="703"/>
      <c r="DO64" s="703"/>
      <c r="DP64" s="704"/>
      <c r="DQ64" s="702"/>
      <c r="DR64" s="703"/>
      <c r="DS64" s="703"/>
      <c r="DT64" s="703"/>
      <c r="DU64" s="704"/>
      <c r="DV64" s="699"/>
      <c r="DW64" s="700"/>
      <c r="DX64" s="700"/>
      <c r="DY64" s="700"/>
      <c r="DZ64" s="705"/>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02"/>
      <c r="CI65" s="703"/>
      <c r="CJ65" s="703"/>
      <c r="CK65" s="703"/>
      <c r="CL65" s="704"/>
      <c r="CM65" s="702"/>
      <c r="CN65" s="703"/>
      <c r="CO65" s="703"/>
      <c r="CP65" s="703"/>
      <c r="CQ65" s="704"/>
      <c r="CR65" s="702"/>
      <c r="CS65" s="703"/>
      <c r="CT65" s="703"/>
      <c r="CU65" s="703"/>
      <c r="CV65" s="704"/>
      <c r="CW65" s="702"/>
      <c r="CX65" s="703"/>
      <c r="CY65" s="703"/>
      <c r="CZ65" s="703"/>
      <c r="DA65" s="704"/>
      <c r="DB65" s="702"/>
      <c r="DC65" s="703"/>
      <c r="DD65" s="703"/>
      <c r="DE65" s="703"/>
      <c r="DF65" s="704"/>
      <c r="DG65" s="702"/>
      <c r="DH65" s="703"/>
      <c r="DI65" s="703"/>
      <c r="DJ65" s="703"/>
      <c r="DK65" s="704"/>
      <c r="DL65" s="702"/>
      <c r="DM65" s="703"/>
      <c r="DN65" s="703"/>
      <c r="DO65" s="703"/>
      <c r="DP65" s="704"/>
      <c r="DQ65" s="702"/>
      <c r="DR65" s="703"/>
      <c r="DS65" s="703"/>
      <c r="DT65" s="703"/>
      <c r="DU65" s="704"/>
      <c r="DV65" s="699"/>
      <c r="DW65" s="700"/>
      <c r="DX65" s="700"/>
      <c r="DY65" s="700"/>
      <c r="DZ65" s="705"/>
      <c r="EA65" s="48"/>
    </row>
    <row r="66" spans="1:131" ht="26.25" customHeight="1" x14ac:dyDescent="0.15">
      <c r="A66" s="682" t="s">
        <v>444</v>
      </c>
      <c r="B66" s="683"/>
      <c r="C66" s="683"/>
      <c r="D66" s="683"/>
      <c r="E66" s="683"/>
      <c r="F66" s="683"/>
      <c r="G66" s="683"/>
      <c r="H66" s="683"/>
      <c r="I66" s="683"/>
      <c r="J66" s="683"/>
      <c r="K66" s="683"/>
      <c r="L66" s="683"/>
      <c r="M66" s="683"/>
      <c r="N66" s="683"/>
      <c r="O66" s="683"/>
      <c r="P66" s="684"/>
      <c r="Q66" s="674" t="s">
        <v>456</v>
      </c>
      <c r="R66" s="675"/>
      <c r="S66" s="675"/>
      <c r="T66" s="675"/>
      <c r="U66" s="676"/>
      <c r="V66" s="674" t="s">
        <v>457</v>
      </c>
      <c r="W66" s="675"/>
      <c r="X66" s="675"/>
      <c r="Y66" s="675"/>
      <c r="Z66" s="676"/>
      <c r="AA66" s="674" t="s">
        <v>458</v>
      </c>
      <c r="AB66" s="675"/>
      <c r="AC66" s="675"/>
      <c r="AD66" s="675"/>
      <c r="AE66" s="676"/>
      <c r="AF66" s="694" t="s">
        <v>247</v>
      </c>
      <c r="AG66" s="689"/>
      <c r="AH66" s="689"/>
      <c r="AI66" s="689"/>
      <c r="AJ66" s="695"/>
      <c r="AK66" s="674" t="s">
        <v>385</v>
      </c>
      <c r="AL66" s="683"/>
      <c r="AM66" s="683"/>
      <c r="AN66" s="683"/>
      <c r="AO66" s="684"/>
      <c r="AP66" s="674" t="s">
        <v>356</v>
      </c>
      <c r="AQ66" s="675"/>
      <c r="AR66" s="675"/>
      <c r="AS66" s="675"/>
      <c r="AT66" s="676"/>
      <c r="AU66" s="674" t="s">
        <v>466</v>
      </c>
      <c r="AV66" s="675"/>
      <c r="AW66" s="675"/>
      <c r="AX66" s="675"/>
      <c r="AY66" s="676"/>
      <c r="AZ66" s="674" t="s">
        <v>441</v>
      </c>
      <c r="BA66" s="675"/>
      <c r="BB66" s="675"/>
      <c r="BC66" s="675"/>
      <c r="BD66" s="680"/>
      <c r="BE66" s="55"/>
      <c r="BF66" s="55"/>
      <c r="BG66" s="55"/>
      <c r="BH66" s="55"/>
      <c r="BI66" s="55"/>
      <c r="BJ66" s="55"/>
      <c r="BK66" s="55"/>
      <c r="BL66" s="55"/>
      <c r="BM66" s="55"/>
      <c r="BN66" s="55"/>
      <c r="BO66" s="55"/>
      <c r="BP66" s="55"/>
      <c r="BQ66" s="52">
        <v>60</v>
      </c>
      <c r="BR66" s="73"/>
      <c r="BS66" s="914"/>
      <c r="BT66" s="915"/>
      <c r="BU66" s="915"/>
      <c r="BV66" s="915"/>
      <c r="BW66" s="915"/>
      <c r="BX66" s="915"/>
      <c r="BY66" s="915"/>
      <c r="BZ66" s="915"/>
      <c r="CA66" s="915"/>
      <c r="CB66" s="915"/>
      <c r="CC66" s="915"/>
      <c r="CD66" s="915"/>
      <c r="CE66" s="915"/>
      <c r="CF66" s="915"/>
      <c r="CG66" s="916"/>
      <c r="CH66" s="917"/>
      <c r="CI66" s="918"/>
      <c r="CJ66" s="918"/>
      <c r="CK66" s="918"/>
      <c r="CL66" s="919"/>
      <c r="CM66" s="917"/>
      <c r="CN66" s="918"/>
      <c r="CO66" s="918"/>
      <c r="CP66" s="918"/>
      <c r="CQ66" s="919"/>
      <c r="CR66" s="917"/>
      <c r="CS66" s="918"/>
      <c r="CT66" s="918"/>
      <c r="CU66" s="918"/>
      <c r="CV66" s="919"/>
      <c r="CW66" s="917"/>
      <c r="CX66" s="918"/>
      <c r="CY66" s="918"/>
      <c r="CZ66" s="918"/>
      <c r="DA66" s="919"/>
      <c r="DB66" s="917"/>
      <c r="DC66" s="918"/>
      <c r="DD66" s="918"/>
      <c r="DE66" s="918"/>
      <c r="DF66" s="919"/>
      <c r="DG66" s="917"/>
      <c r="DH66" s="918"/>
      <c r="DI66" s="918"/>
      <c r="DJ66" s="918"/>
      <c r="DK66" s="919"/>
      <c r="DL66" s="917"/>
      <c r="DM66" s="918"/>
      <c r="DN66" s="918"/>
      <c r="DO66" s="918"/>
      <c r="DP66" s="919"/>
      <c r="DQ66" s="917"/>
      <c r="DR66" s="918"/>
      <c r="DS66" s="918"/>
      <c r="DT66" s="918"/>
      <c r="DU66" s="919"/>
      <c r="DV66" s="914"/>
      <c r="DW66" s="915"/>
      <c r="DX66" s="915"/>
      <c r="DY66" s="915"/>
      <c r="DZ66" s="920"/>
      <c r="EA66" s="48"/>
    </row>
    <row r="67" spans="1:131" ht="26.25" customHeight="1" x14ac:dyDescent="0.15">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14"/>
      <c r="BT67" s="915"/>
      <c r="BU67" s="915"/>
      <c r="BV67" s="915"/>
      <c r="BW67" s="915"/>
      <c r="BX67" s="915"/>
      <c r="BY67" s="915"/>
      <c r="BZ67" s="915"/>
      <c r="CA67" s="915"/>
      <c r="CB67" s="915"/>
      <c r="CC67" s="915"/>
      <c r="CD67" s="915"/>
      <c r="CE67" s="915"/>
      <c r="CF67" s="915"/>
      <c r="CG67" s="916"/>
      <c r="CH67" s="917"/>
      <c r="CI67" s="918"/>
      <c r="CJ67" s="918"/>
      <c r="CK67" s="918"/>
      <c r="CL67" s="919"/>
      <c r="CM67" s="917"/>
      <c r="CN67" s="918"/>
      <c r="CO67" s="918"/>
      <c r="CP67" s="918"/>
      <c r="CQ67" s="919"/>
      <c r="CR67" s="917"/>
      <c r="CS67" s="918"/>
      <c r="CT67" s="918"/>
      <c r="CU67" s="918"/>
      <c r="CV67" s="919"/>
      <c r="CW67" s="917"/>
      <c r="CX67" s="918"/>
      <c r="CY67" s="918"/>
      <c r="CZ67" s="918"/>
      <c r="DA67" s="919"/>
      <c r="DB67" s="917"/>
      <c r="DC67" s="918"/>
      <c r="DD67" s="918"/>
      <c r="DE67" s="918"/>
      <c r="DF67" s="919"/>
      <c r="DG67" s="917"/>
      <c r="DH67" s="918"/>
      <c r="DI67" s="918"/>
      <c r="DJ67" s="918"/>
      <c r="DK67" s="919"/>
      <c r="DL67" s="917"/>
      <c r="DM67" s="918"/>
      <c r="DN67" s="918"/>
      <c r="DO67" s="918"/>
      <c r="DP67" s="919"/>
      <c r="DQ67" s="917"/>
      <c r="DR67" s="918"/>
      <c r="DS67" s="918"/>
      <c r="DT67" s="918"/>
      <c r="DU67" s="919"/>
      <c r="DV67" s="914"/>
      <c r="DW67" s="915"/>
      <c r="DX67" s="915"/>
      <c r="DY67" s="915"/>
      <c r="DZ67" s="920"/>
      <c r="EA67" s="48"/>
    </row>
    <row r="68" spans="1:131" ht="26.25" customHeight="1" x14ac:dyDescent="0.15">
      <c r="A68" s="51">
        <v>1</v>
      </c>
      <c r="B68" s="949" t="s">
        <v>543</v>
      </c>
      <c r="C68" s="950"/>
      <c r="D68" s="950"/>
      <c r="E68" s="950"/>
      <c r="F68" s="950"/>
      <c r="G68" s="950"/>
      <c r="H68" s="950"/>
      <c r="I68" s="950"/>
      <c r="J68" s="950"/>
      <c r="K68" s="950"/>
      <c r="L68" s="950"/>
      <c r="M68" s="950"/>
      <c r="N68" s="950"/>
      <c r="O68" s="950"/>
      <c r="P68" s="951"/>
      <c r="Q68" s="952">
        <v>1382</v>
      </c>
      <c r="R68" s="953"/>
      <c r="S68" s="953"/>
      <c r="T68" s="953"/>
      <c r="U68" s="953"/>
      <c r="V68" s="953">
        <v>1290</v>
      </c>
      <c r="W68" s="953"/>
      <c r="X68" s="953"/>
      <c r="Y68" s="953"/>
      <c r="Z68" s="953"/>
      <c r="AA68" s="953">
        <v>92</v>
      </c>
      <c r="AB68" s="953"/>
      <c r="AC68" s="953"/>
      <c r="AD68" s="953"/>
      <c r="AE68" s="953"/>
      <c r="AF68" s="953">
        <v>84</v>
      </c>
      <c r="AG68" s="953"/>
      <c r="AH68" s="953"/>
      <c r="AI68" s="953"/>
      <c r="AJ68" s="953"/>
      <c r="AK68" s="953">
        <v>175</v>
      </c>
      <c r="AL68" s="953"/>
      <c r="AM68" s="953"/>
      <c r="AN68" s="953"/>
      <c r="AO68" s="953"/>
      <c r="AP68" s="953" t="s">
        <v>199</v>
      </c>
      <c r="AQ68" s="953"/>
      <c r="AR68" s="953"/>
      <c r="AS68" s="953"/>
      <c r="AT68" s="953"/>
      <c r="AU68" s="953" t="s">
        <v>199</v>
      </c>
      <c r="AV68" s="953"/>
      <c r="AW68" s="953"/>
      <c r="AX68" s="953"/>
      <c r="AY68" s="953"/>
      <c r="AZ68" s="954"/>
      <c r="BA68" s="954"/>
      <c r="BB68" s="954"/>
      <c r="BC68" s="954"/>
      <c r="BD68" s="955"/>
      <c r="BE68" s="55"/>
      <c r="BF68" s="55"/>
      <c r="BG68" s="55"/>
      <c r="BH68" s="55"/>
      <c r="BI68" s="55"/>
      <c r="BJ68" s="55"/>
      <c r="BK68" s="55"/>
      <c r="BL68" s="55"/>
      <c r="BM68" s="55"/>
      <c r="BN68" s="55"/>
      <c r="BO68" s="55"/>
      <c r="BP68" s="55"/>
      <c r="BQ68" s="52">
        <v>62</v>
      </c>
      <c r="BR68" s="73"/>
      <c r="BS68" s="914"/>
      <c r="BT68" s="915"/>
      <c r="BU68" s="915"/>
      <c r="BV68" s="915"/>
      <c r="BW68" s="915"/>
      <c r="BX68" s="915"/>
      <c r="BY68" s="915"/>
      <c r="BZ68" s="915"/>
      <c r="CA68" s="915"/>
      <c r="CB68" s="915"/>
      <c r="CC68" s="915"/>
      <c r="CD68" s="915"/>
      <c r="CE68" s="915"/>
      <c r="CF68" s="915"/>
      <c r="CG68" s="916"/>
      <c r="CH68" s="917"/>
      <c r="CI68" s="918"/>
      <c r="CJ68" s="918"/>
      <c r="CK68" s="918"/>
      <c r="CL68" s="919"/>
      <c r="CM68" s="917"/>
      <c r="CN68" s="918"/>
      <c r="CO68" s="918"/>
      <c r="CP68" s="918"/>
      <c r="CQ68" s="919"/>
      <c r="CR68" s="917"/>
      <c r="CS68" s="918"/>
      <c r="CT68" s="918"/>
      <c r="CU68" s="918"/>
      <c r="CV68" s="919"/>
      <c r="CW68" s="917"/>
      <c r="CX68" s="918"/>
      <c r="CY68" s="918"/>
      <c r="CZ68" s="918"/>
      <c r="DA68" s="919"/>
      <c r="DB68" s="917"/>
      <c r="DC68" s="918"/>
      <c r="DD68" s="918"/>
      <c r="DE68" s="918"/>
      <c r="DF68" s="919"/>
      <c r="DG68" s="917"/>
      <c r="DH68" s="918"/>
      <c r="DI68" s="918"/>
      <c r="DJ68" s="918"/>
      <c r="DK68" s="919"/>
      <c r="DL68" s="917"/>
      <c r="DM68" s="918"/>
      <c r="DN68" s="918"/>
      <c r="DO68" s="918"/>
      <c r="DP68" s="919"/>
      <c r="DQ68" s="917"/>
      <c r="DR68" s="918"/>
      <c r="DS68" s="918"/>
      <c r="DT68" s="918"/>
      <c r="DU68" s="919"/>
      <c r="DV68" s="914"/>
      <c r="DW68" s="915"/>
      <c r="DX68" s="915"/>
      <c r="DY68" s="915"/>
      <c r="DZ68" s="920"/>
      <c r="EA68" s="48"/>
    </row>
    <row r="69" spans="1:131" ht="26.25" customHeight="1" x14ac:dyDescent="0.15">
      <c r="A69" s="52">
        <v>2</v>
      </c>
      <c r="B69" s="699" t="s">
        <v>544</v>
      </c>
      <c r="C69" s="700"/>
      <c r="D69" s="700"/>
      <c r="E69" s="700"/>
      <c r="F69" s="700"/>
      <c r="G69" s="700"/>
      <c r="H69" s="700"/>
      <c r="I69" s="700"/>
      <c r="J69" s="700"/>
      <c r="K69" s="700"/>
      <c r="L69" s="700"/>
      <c r="M69" s="700"/>
      <c r="N69" s="700"/>
      <c r="O69" s="700"/>
      <c r="P69" s="701"/>
      <c r="Q69" s="943">
        <v>14182</v>
      </c>
      <c r="R69" s="944"/>
      <c r="S69" s="944"/>
      <c r="T69" s="944"/>
      <c r="U69" s="944"/>
      <c r="V69" s="944">
        <v>13378</v>
      </c>
      <c r="W69" s="944"/>
      <c r="X69" s="944"/>
      <c r="Y69" s="944"/>
      <c r="Z69" s="944"/>
      <c r="AA69" s="944">
        <v>804</v>
      </c>
      <c r="AB69" s="944"/>
      <c r="AC69" s="944"/>
      <c r="AD69" s="944"/>
      <c r="AE69" s="944"/>
      <c r="AF69" s="944">
        <v>804</v>
      </c>
      <c r="AG69" s="944"/>
      <c r="AH69" s="944"/>
      <c r="AI69" s="944"/>
      <c r="AJ69" s="944"/>
      <c r="AK69" s="944">
        <v>165</v>
      </c>
      <c r="AL69" s="944"/>
      <c r="AM69" s="944"/>
      <c r="AN69" s="944"/>
      <c r="AO69" s="944"/>
      <c r="AP69" s="944" t="s">
        <v>199</v>
      </c>
      <c r="AQ69" s="944"/>
      <c r="AR69" s="944"/>
      <c r="AS69" s="944"/>
      <c r="AT69" s="944"/>
      <c r="AU69" s="944" t="s">
        <v>199</v>
      </c>
      <c r="AV69" s="944"/>
      <c r="AW69" s="944"/>
      <c r="AX69" s="944"/>
      <c r="AY69" s="944"/>
      <c r="AZ69" s="945"/>
      <c r="BA69" s="945"/>
      <c r="BB69" s="945"/>
      <c r="BC69" s="945"/>
      <c r="BD69" s="946"/>
      <c r="BE69" s="55"/>
      <c r="BF69" s="55"/>
      <c r="BG69" s="55"/>
      <c r="BH69" s="55"/>
      <c r="BI69" s="55"/>
      <c r="BJ69" s="55"/>
      <c r="BK69" s="55"/>
      <c r="BL69" s="55"/>
      <c r="BM69" s="55"/>
      <c r="BN69" s="55"/>
      <c r="BO69" s="55"/>
      <c r="BP69" s="55"/>
      <c r="BQ69" s="52">
        <v>63</v>
      </c>
      <c r="BR69" s="73"/>
      <c r="BS69" s="914"/>
      <c r="BT69" s="915"/>
      <c r="BU69" s="915"/>
      <c r="BV69" s="915"/>
      <c r="BW69" s="915"/>
      <c r="BX69" s="915"/>
      <c r="BY69" s="915"/>
      <c r="BZ69" s="915"/>
      <c r="CA69" s="915"/>
      <c r="CB69" s="915"/>
      <c r="CC69" s="915"/>
      <c r="CD69" s="915"/>
      <c r="CE69" s="915"/>
      <c r="CF69" s="915"/>
      <c r="CG69" s="916"/>
      <c r="CH69" s="917"/>
      <c r="CI69" s="918"/>
      <c r="CJ69" s="918"/>
      <c r="CK69" s="918"/>
      <c r="CL69" s="919"/>
      <c r="CM69" s="917"/>
      <c r="CN69" s="918"/>
      <c r="CO69" s="918"/>
      <c r="CP69" s="918"/>
      <c r="CQ69" s="919"/>
      <c r="CR69" s="917"/>
      <c r="CS69" s="918"/>
      <c r="CT69" s="918"/>
      <c r="CU69" s="918"/>
      <c r="CV69" s="919"/>
      <c r="CW69" s="917"/>
      <c r="CX69" s="918"/>
      <c r="CY69" s="918"/>
      <c r="CZ69" s="918"/>
      <c r="DA69" s="919"/>
      <c r="DB69" s="917"/>
      <c r="DC69" s="918"/>
      <c r="DD69" s="918"/>
      <c r="DE69" s="918"/>
      <c r="DF69" s="919"/>
      <c r="DG69" s="917"/>
      <c r="DH69" s="918"/>
      <c r="DI69" s="918"/>
      <c r="DJ69" s="918"/>
      <c r="DK69" s="919"/>
      <c r="DL69" s="917"/>
      <c r="DM69" s="918"/>
      <c r="DN69" s="918"/>
      <c r="DO69" s="918"/>
      <c r="DP69" s="919"/>
      <c r="DQ69" s="917"/>
      <c r="DR69" s="918"/>
      <c r="DS69" s="918"/>
      <c r="DT69" s="918"/>
      <c r="DU69" s="919"/>
      <c r="DV69" s="914"/>
      <c r="DW69" s="915"/>
      <c r="DX69" s="915"/>
      <c r="DY69" s="915"/>
      <c r="DZ69" s="920"/>
      <c r="EA69" s="48"/>
    </row>
    <row r="70" spans="1:131" ht="26.25" customHeight="1" x14ac:dyDescent="0.15">
      <c r="A70" s="52">
        <v>3</v>
      </c>
      <c r="B70" s="699" t="s">
        <v>545</v>
      </c>
      <c r="C70" s="700"/>
      <c r="D70" s="700"/>
      <c r="E70" s="700"/>
      <c r="F70" s="700"/>
      <c r="G70" s="700"/>
      <c r="H70" s="700"/>
      <c r="I70" s="700"/>
      <c r="J70" s="700"/>
      <c r="K70" s="700"/>
      <c r="L70" s="700"/>
      <c r="M70" s="700"/>
      <c r="N70" s="700"/>
      <c r="O70" s="700"/>
      <c r="P70" s="701"/>
      <c r="Q70" s="943">
        <v>256</v>
      </c>
      <c r="R70" s="944"/>
      <c r="S70" s="944"/>
      <c r="T70" s="944"/>
      <c r="U70" s="944"/>
      <c r="V70" s="944">
        <v>158</v>
      </c>
      <c r="W70" s="944"/>
      <c r="X70" s="944"/>
      <c r="Y70" s="944"/>
      <c r="Z70" s="944"/>
      <c r="AA70" s="944">
        <v>98</v>
      </c>
      <c r="AB70" s="944"/>
      <c r="AC70" s="944"/>
      <c r="AD70" s="944"/>
      <c r="AE70" s="944"/>
      <c r="AF70" s="944">
        <v>98</v>
      </c>
      <c r="AG70" s="944"/>
      <c r="AH70" s="944"/>
      <c r="AI70" s="944"/>
      <c r="AJ70" s="944"/>
      <c r="AK70" s="944" t="s">
        <v>199</v>
      </c>
      <c r="AL70" s="944"/>
      <c r="AM70" s="944"/>
      <c r="AN70" s="944"/>
      <c r="AO70" s="944"/>
      <c r="AP70" s="944">
        <v>203</v>
      </c>
      <c r="AQ70" s="944"/>
      <c r="AR70" s="944"/>
      <c r="AS70" s="944"/>
      <c r="AT70" s="944"/>
      <c r="AU70" s="944" t="s">
        <v>199</v>
      </c>
      <c r="AV70" s="944"/>
      <c r="AW70" s="944"/>
      <c r="AX70" s="944"/>
      <c r="AY70" s="944"/>
      <c r="AZ70" s="945"/>
      <c r="BA70" s="945"/>
      <c r="BB70" s="945"/>
      <c r="BC70" s="945"/>
      <c r="BD70" s="946"/>
      <c r="BE70" s="55"/>
      <c r="BF70" s="55"/>
      <c r="BG70" s="55"/>
      <c r="BH70" s="55"/>
      <c r="BI70" s="55"/>
      <c r="BJ70" s="55"/>
      <c r="BK70" s="55"/>
      <c r="BL70" s="55"/>
      <c r="BM70" s="55"/>
      <c r="BN70" s="55"/>
      <c r="BO70" s="55"/>
      <c r="BP70" s="55"/>
      <c r="BQ70" s="52">
        <v>64</v>
      </c>
      <c r="BR70" s="73"/>
      <c r="BS70" s="914"/>
      <c r="BT70" s="915"/>
      <c r="BU70" s="915"/>
      <c r="BV70" s="915"/>
      <c r="BW70" s="915"/>
      <c r="BX70" s="915"/>
      <c r="BY70" s="915"/>
      <c r="BZ70" s="915"/>
      <c r="CA70" s="915"/>
      <c r="CB70" s="915"/>
      <c r="CC70" s="915"/>
      <c r="CD70" s="915"/>
      <c r="CE70" s="915"/>
      <c r="CF70" s="915"/>
      <c r="CG70" s="916"/>
      <c r="CH70" s="917"/>
      <c r="CI70" s="918"/>
      <c r="CJ70" s="918"/>
      <c r="CK70" s="918"/>
      <c r="CL70" s="919"/>
      <c r="CM70" s="917"/>
      <c r="CN70" s="918"/>
      <c r="CO70" s="918"/>
      <c r="CP70" s="918"/>
      <c r="CQ70" s="919"/>
      <c r="CR70" s="917"/>
      <c r="CS70" s="918"/>
      <c r="CT70" s="918"/>
      <c r="CU70" s="918"/>
      <c r="CV70" s="919"/>
      <c r="CW70" s="917"/>
      <c r="CX70" s="918"/>
      <c r="CY70" s="918"/>
      <c r="CZ70" s="918"/>
      <c r="DA70" s="919"/>
      <c r="DB70" s="917"/>
      <c r="DC70" s="918"/>
      <c r="DD70" s="918"/>
      <c r="DE70" s="918"/>
      <c r="DF70" s="919"/>
      <c r="DG70" s="917"/>
      <c r="DH70" s="918"/>
      <c r="DI70" s="918"/>
      <c r="DJ70" s="918"/>
      <c r="DK70" s="919"/>
      <c r="DL70" s="917"/>
      <c r="DM70" s="918"/>
      <c r="DN70" s="918"/>
      <c r="DO70" s="918"/>
      <c r="DP70" s="919"/>
      <c r="DQ70" s="917"/>
      <c r="DR70" s="918"/>
      <c r="DS70" s="918"/>
      <c r="DT70" s="918"/>
      <c r="DU70" s="919"/>
      <c r="DV70" s="914"/>
      <c r="DW70" s="915"/>
      <c r="DX70" s="915"/>
      <c r="DY70" s="915"/>
      <c r="DZ70" s="920"/>
      <c r="EA70" s="48"/>
    </row>
    <row r="71" spans="1:131" ht="26.25" customHeight="1" x14ac:dyDescent="0.15">
      <c r="A71" s="52">
        <v>4</v>
      </c>
      <c r="B71" s="699" t="s">
        <v>546</v>
      </c>
      <c r="C71" s="700"/>
      <c r="D71" s="700"/>
      <c r="E71" s="700"/>
      <c r="F71" s="700"/>
      <c r="G71" s="700"/>
      <c r="H71" s="700"/>
      <c r="I71" s="700"/>
      <c r="J71" s="700"/>
      <c r="K71" s="700"/>
      <c r="L71" s="700"/>
      <c r="M71" s="700"/>
      <c r="N71" s="700"/>
      <c r="O71" s="700"/>
      <c r="P71" s="701"/>
      <c r="Q71" s="943">
        <v>7170</v>
      </c>
      <c r="R71" s="944"/>
      <c r="S71" s="944"/>
      <c r="T71" s="944"/>
      <c r="U71" s="944"/>
      <c r="V71" s="944">
        <v>7083</v>
      </c>
      <c r="W71" s="944"/>
      <c r="X71" s="944"/>
      <c r="Y71" s="944"/>
      <c r="Z71" s="944"/>
      <c r="AA71" s="944">
        <v>87</v>
      </c>
      <c r="AB71" s="944"/>
      <c r="AC71" s="944"/>
      <c r="AD71" s="944"/>
      <c r="AE71" s="944"/>
      <c r="AF71" s="944">
        <v>87</v>
      </c>
      <c r="AG71" s="944"/>
      <c r="AH71" s="944"/>
      <c r="AI71" s="944"/>
      <c r="AJ71" s="944"/>
      <c r="AK71" s="944">
        <v>2533</v>
      </c>
      <c r="AL71" s="944"/>
      <c r="AM71" s="944"/>
      <c r="AN71" s="944"/>
      <c r="AO71" s="944"/>
      <c r="AP71" s="944" t="s">
        <v>199</v>
      </c>
      <c r="AQ71" s="944"/>
      <c r="AR71" s="944"/>
      <c r="AS71" s="944"/>
      <c r="AT71" s="944"/>
      <c r="AU71" s="944" t="s">
        <v>199</v>
      </c>
      <c r="AV71" s="944"/>
      <c r="AW71" s="944"/>
      <c r="AX71" s="944"/>
      <c r="AY71" s="944"/>
      <c r="AZ71" s="945"/>
      <c r="BA71" s="945"/>
      <c r="BB71" s="945"/>
      <c r="BC71" s="945"/>
      <c r="BD71" s="946"/>
      <c r="BE71" s="55"/>
      <c r="BF71" s="55"/>
      <c r="BG71" s="55"/>
      <c r="BH71" s="55"/>
      <c r="BI71" s="55"/>
      <c r="BJ71" s="55"/>
      <c r="BK71" s="55"/>
      <c r="BL71" s="55"/>
      <c r="BM71" s="55"/>
      <c r="BN71" s="55"/>
      <c r="BO71" s="55"/>
      <c r="BP71" s="55"/>
      <c r="BQ71" s="52">
        <v>65</v>
      </c>
      <c r="BR71" s="73"/>
      <c r="BS71" s="914"/>
      <c r="BT71" s="915"/>
      <c r="BU71" s="915"/>
      <c r="BV71" s="915"/>
      <c r="BW71" s="915"/>
      <c r="BX71" s="915"/>
      <c r="BY71" s="915"/>
      <c r="BZ71" s="915"/>
      <c r="CA71" s="915"/>
      <c r="CB71" s="915"/>
      <c r="CC71" s="915"/>
      <c r="CD71" s="915"/>
      <c r="CE71" s="915"/>
      <c r="CF71" s="915"/>
      <c r="CG71" s="916"/>
      <c r="CH71" s="917"/>
      <c r="CI71" s="918"/>
      <c r="CJ71" s="918"/>
      <c r="CK71" s="918"/>
      <c r="CL71" s="919"/>
      <c r="CM71" s="917"/>
      <c r="CN71" s="918"/>
      <c r="CO71" s="918"/>
      <c r="CP71" s="918"/>
      <c r="CQ71" s="919"/>
      <c r="CR71" s="917"/>
      <c r="CS71" s="918"/>
      <c r="CT71" s="918"/>
      <c r="CU71" s="918"/>
      <c r="CV71" s="919"/>
      <c r="CW71" s="917"/>
      <c r="CX71" s="918"/>
      <c r="CY71" s="918"/>
      <c r="CZ71" s="918"/>
      <c r="DA71" s="919"/>
      <c r="DB71" s="917"/>
      <c r="DC71" s="918"/>
      <c r="DD71" s="918"/>
      <c r="DE71" s="918"/>
      <c r="DF71" s="919"/>
      <c r="DG71" s="917"/>
      <c r="DH71" s="918"/>
      <c r="DI71" s="918"/>
      <c r="DJ71" s="918"/>
      <c r="DK71" s="919"/>
      <c r="DL71" s="917"/>
      <c r="DM71" s="918"/>
      <c r="DN71" s="918"/>
      <c r="DO71" s="918"/>
      <c r="DP71" s="919"/>
      <c r="DQ71" s="917"/>
      <c r="DR71" s="918"/>
      <c r="DS71" s="918"/>
      <c r="DT71" s="918"/>
      <c r="DU71" s="919"/>
      <c r="DV71" s="914"/>
      <c r="DW71" s="915"/>
      <c r="DX71" s="915"/>
      <c r="DY71" s="915"/>
      <c r="DZ71" s="920"/>
      <c r="EA71" s="48"/>
    </row>
    <row r="72" spans="1:131" ht="26.25" customHeight="1" x14ac:dyDescent="0.15">
      <c r="A72" s="52">
        <v>5</v>
      </c>
      <c r="B72" s="699" t="s">
        <v>409</v>
      </c>
      <c r="C72" s="700"/>
      <c r="D72" s="700"/>
      <c r="E72" s="700"/>
      <c r="F72" s="700"/>
      <c r="G72" s="700"/>
      <c r="H72" s="700"/>
      <c r="I72" s="700"/>
      <c r="J72" s="700"/>
      <c r="K72" s="700"/>
      <c r="L72" s="700"/>
      <c r="M72" s="700"/>
      <c r="N72" s="700"/>
      <c r="O72" s="700"/>
      <c r="P72" s="701"/>
      <c r="Q72" s="943">
        <v>82</v>
      </c>
      <c r="R72" s="944"/>
      <c r="S72" s="944"/>
      <c r="T72" s="944"/>
      <c r="U72" s="944"/>
      <c r="V72" s="944">
        <v>64</v>
      </c>
      <c r="W72" s="944"/>
      <c r="X72" s="944"/>
      <c r="Y72" s="944"/>
      <c r="Z72" s="944"/>
      <c r="AA72" s="944">
        <v>19</v>
      </c>
      <c r="AB72" s="944"/>
      <c r="AC72" s="944"/>
      <c r="AD72" s="944"/>
      <c r="AE72" s="944"/>
      <c r="AF72" s="944">
        <v>19</v>
      </c>
      <c r="AG72" s="944"/>
      <c r="AH72" s="944"/>
      <c r="AI72" s="944"/>
      <c r="AJ72" s="944"/>
      <c r="AK72" s="944" t="s">
        <v>199</v>
      </c>
      <c r="AL72" s="944"/>
      <c r="AM72" s="944"/>
      <c r="AN72" s="944"/>
      <c r="AO72" s="944"/>
      <c r="AP72" s="944" t="s">
        <v>199</v>
      </c>
      <c r="AQ72" s="944"/>
      <c r="AR72" s="944"/>
      <c r="AS72" s="944"/>
      <c r="AT72" s="944"/>
      <c r="AU72" s="944" t="s">
        <v>199</v>
      </c>
      <c r="AV72" s="944"/>
      <c r="AW72" s="944"/>
      <c r="AX72" s="944"/>
      <c r="AY72" s="944"/>
      <c r="AZ72" s="945"/>
      <c r="BA72" s="945"/>
      <c r="BB72" s="945"/>
      <c r="BC72" s="945"/>
      <c r="BD72" s="946"/>
      <c r="BE72" s="55"/>
      <c r="BF72" s="55"/>
      <c r="BG72" s="55"/>
      <c r="BH72" s="55"/>
      <c r="BI72" s="55"/>
      <c r="BJ72" s="55"/>
      <c r="BK72" s="55"/>
      <c r="BL72" s="55"/>
      <c r="BM72" s="55"/>
      <c r="BN72" s="55"/>
      <c r="BO72" s="55"/>
      <c r="BP72" s="55"/>
      <c r="BQ72" s="52">
        <v>66</v>
      </c>
      <c r="BR72" s="73"/>
      <c r="BS72" s="914"/>
      <c r="BT72" s="915"/>
      <c r="BU72" s="915"/>
      <c r="BV72" s="915"/>
      <c r="BW72" s="915"/>
      <c r="BX72" s="915"/>
      <c r="BY72" s="915"/>
      <c r="BZ72" s="915"/>
      <c r="CA72" s="915"/>
      <c r="CB72" s="915"/>
      <c r="CC72" s="915"/>
      <c r="CD72" s="915"/>
      <c r="CE72" s="915"/>
      <c r="CF72" s="915"/>
      <c r="CG72" s="916"/>
      <c r="CH72" s="917"/>
      <c r="CI72" s="918"/>
      <c r="CJ72" s="918"/>
      <c r="CK72" s="918"/>
      <c r="CL72" s="919"/>
      <c r="CM72" s="917"/>
      <c r="CN72" s="918"/>
      <c r="CO72" s="918"/>
      <c r="CP72" s="918"/>
      <c r="CQ72" s="919"/>
      <c r="CR72" s="917"/>
      <c r="CS72" s="918"/>
      <c r="CT72" s="918"/>
      <c r="CU72" s="918"/>
      <c r="CV72" s="919"/>
      <c r="CW72" s="917"/>
      <c r="CX72" s="918"/>
      <c r="CY72" s="918"/>
      <c r="CZ72" s="918"/>
      <c r="DA72" s="919"/>
      <c r="DB72" s="917"/>
      <c r="DC72" s="918"/>
      <c r="DD72" s="918"/>
      <c r="DE72" s="918"/>
      <c r="DF72" s="919"/>
      <c r="DG72" s="917"/>
      <c r="DH72" s="918"/>
      <c r="DI72" s="918"/>
      <c r="DJ72" s="918"/>
      <c r="DK72" s="919"/>
      <c r="DL72" s="917"/>
      <c r="DM72" s="918"/>
      <c r="DN72" s="918"/>
      <c r="DO72" s="918"/>
      <c r="DP72" s="919"/>
      <c r="DQ72" s="917"/>
      <c r="DR72" s="918"/>
      <c r="DS72" s="918"/>
      <c r="DT72" s="918"/>
      <c r="DU72" s="919"/>
      <c r="DV72" s="914"/>
      <c r="DW72" s="915"/>
      <c r="DX72" s="915"/>
      <c r="DY72" s="915"/>
      <c r="DZ72" s="920"/>
      <c r="EA72" s="48"/>
    </row>
    <row r="73" spans="1:131" ht="26.25" customHeight="1" x14ac:dyDescent="0.15">
      <c r="A73" s="52">
        <v>6</v>
      </c>
      <c r="B73" s="699" t="s">
        <v>475</v>
      </c>
      <c r="C73" s="700"/>
      <c r="D73" s="700"/>
      <c r="E73" s="700"/>
      <c r="F73" s="700"/>
      <c r="G73" s="700"/>
      <c r="H73" s="700"/>
      <c r="I73" s="700"/>
      <c r="J73" s="700"/>
      <c r="K73" s="700"/>
      <c r="L73" s="700"/>
      <c r="M73" s="700"/>
      <c r="N73" s="700"/>
      <c r="O73" s="700"/>
      <c r="P73" s="701"/>
      <c r="Q73" s="943">
        <v>146</v>
      </c>
      <c r="R73" s="944"/>
      <c r="S73" s="944"/>
      <c r="T73" s="944"/>
      <c r="U73" s="944"/>
      <c r="V73" s="944">
        <v>135</v>
      </c>
      <c r="W73" s="944"/>
      <c r="X73" s="944"/>
      <c r="Y73" s="944"/>
      <c r="Z73" s="944"/>
      <c r="AA73" s="944">
        <v>11</v>
      </c>
      <c r="AB73" s="944"/>
      <c r="AC73" s="944"/>
      <c r="AD73" s="944"/>
      <c r="AE73" s="944"/>
      <c r="AF73" s="944">
        <v>11</v>
      </c>
      <c r="AG73" s="944"/>
      <c r="AH73" s="944"/>
      <c r="AI73" s="944"/>
      <c r="AJ73" s="944"/>
      <c r="AK73" s="944">
        <v>32</v>
      </c>
      <c r="AL73" s="944"/>
      <c r="AM73" s="944"/>
      <c r="AN73" s="944"/>
      <c r="AO73" s="944"/>
      <c r="AP73" s="944" t="s">
        <v>199</v>
      </c>
      <c r="AQ73" s="944"/>
      <c r="AR73" s="944"/>
      <c r="AS73" s="944"/>
      <c r="AT73" s="944"/>
      <c r="AU73" s="944" t="s">
        <v>199</v>
      </c>
      <c r="AV73" s="944"/>
      <c r="AW73" s="944"/>
      <c r="AX73" s="944"/>
      <c r="AY73" s="944"/>
      <c r="AZ73" s="945"/>
      <c r="BA73" s="945"/>
      <c r="BB73" s="945"/>
      <c r="BC73" s="945"/>
      <c r="BD73" s="946"/>
      <c r="BE73" s="55"/>
      <c r="BF73" s="55"/>
      <c r="BG73" s="55"/>
      <c r="BH73" s="55"/>
      <c r="BI73" s="55"/>
      <c r="BJ73" s="55"/>
      <c r="BK73" s="55"/>
      <c r="BL73" s="55"/>
      <c r="BM73" s="55"/>
      <c r="BN73" s="55"/>
      <c r="BO73" s="55"/>
      <c r="BP73" s="55"/>
      <c r="BQ73" s="52">
        <v>67</v>
      </c>
      <c r="BR73" s="73"/>
      <c r="BS73" s="914"/>
      <c r="BT73" s="915"/>
      <c r="BU73" s="915"/>
      <c r="BV73" s="915"/>
      <c r="BW73" s="915"/>
      <c r="BX73" s="915"/>
      <c r="BY73" s="915"/>
      <c r="BZ73" s="915"/>
      <c r="CA73" s="915"/>
      <c r="CB73" s="915"/>
      <c r="CC73" s="915"/>
      <c r="CD73" s="915"/>
      <c r="CE73" s="915"/>
      <c r="CF73" s="915"/>
      <c r="CG73" s="916"/>
      <c r="CH73" s="917"/>
      <c r="CI73" s="918"/>
      <c r="CJ73" s="918"/>
      <c r="CK73" s="918"/>
      <c r="CL73" s="919"/>
      <c r="CM73" s="917"/>
      <c r="CN73" s="918"/>
      <c r="CO73" s="918"/>
      <c r="CP73" s="918"/>
      <c r="CQ73" s="919"/>
      <c r="CR73" s="917"/>
      <c r="CS73" s="918"/>
      <c r="CT73" s="918"/>
      <c r="CU73" s="918"/>
      <c r="CV73" s="919"/>
      <c r="CW73" s="917"/>
      <c r="CX73" s="918"/>
      <c r="CY73" s="918"/>
      <c r="CZ73" s="918"/>
      <c r="DA73" s="919"/>
      <c r="DB73" s="917"/>
      <c r="DC73" s="918"/>
      <c r="DD73" s="918"/>
      <c r="DE73" s="918"/>
      <c r="DF73" s="919"/>
      <c r="DG73" s="917"/>
      <c r="DH73" s="918"/>
      <c r="DI73" s="918"/>
      <c r="DJ73" s="918"/>
      <c r="DK73" s="919"/>
      <c r="DL73" s="917"/>
      <c r="DM73" s="918"/>
      <c r="DN73" s="918"/>
      <c r="DO73" s="918"/>
      <c r="DP73" s="919"/>
      <c r="DQ73" s="917"/>
      <c r="DR73" s="918"/>
      <c r="DS73" s="918"/>
      <c r="DT73" s="918"/>
      <c r="DU73" s="919"/>
      <c r="DV73" s="914"/>
      <c r="DW73" s="915"/>
      <c r="DX73" s="915"/>
      <c r="DY73" s="915"/>
      <c r="DZ73" s="920"/>
      <c r="EA73" s="48"/>
    </row>
    <row r="74" spans="1:131" ht="26.25" customHeight="1" x14ac:dyDescent="0.15">
      <c r="A74" s="52">
        <v>7</v>
      </c>
      <c r="B74" s="699" t="s">
        <v>547</v>
      </c>
      <c r="C74" s="700"/>
      <c r="D74" s="700"/>
      <c r="E74" s="700"/>
      <c r="F74" s="700"/>
      <c r="G74" s="700"/>
      <c r="H74" s="700"/>
      <c r="I74" s="700"/>
      <c r="J74" s="700"/>
      <c r="K74" s="700"/>
      <c r="L74" s="700"/>
      <c r="M74" s="700"/>
      <c r="N74" s="700"/>
      <c r="O74" s="700"/>
      <c r="P74" s="701"/>
      <c r="Q74" s="943">
        <v>542</v>
      </c>
      <c r="R74" s="944"/>
      <c r="S74" s="944"/>
      <c r="T74" s="944"/>
      <c r="U74" s="944"/>
      <c r="V74" s="944">
        <v>507</v>
      </c>
      <c r="W74" s="944"/>
      <c r="X74" s="944"/>
      <c r="Y74" s="944"/>
      <c r="Z74" s="944"/>
      <c r="AA74" s="944">
        <v>35</v>
      </c>
      <c r="AB74" s="944"/>
      <c r="AC74" s="944"/>
      <c r="AD74" s="944"/>
      <c r="AE74" s="944"/>
      <c r="AF74" s="944">
        <v>35</v>
      </c>
      <c r="AG74" s="944"/>
      <c r="AH74" s="944"/>
      <c r="AI74" s="944"/>
      <c r="AJ74" s="944"/>
      <c r="AK74" s="944" t="s">
        <v>199</v>
      </c>
      <c r="AL74" s="944"/>
      <c r="AM74" s="944"/>
      <c r="AN74" s="944"/>
      <c r="AO74" s="944"/>
      <c r="AP74" s="944" t="s">
        <v>199</v>
      </c>
      <c r="AQ74" s="944"/>
      <c r="AR74" s="944"/>
      <c r="AS74" s="944"/>
      <c r="AT74" s="944"/>
      <c r="AU74" s="944" t="s">
        <v>199</v>
      </c>
      <c r="AV74" s="944"/>
      <c r="AW74" s="944"/>
      <c r="AX74" s="944"/>
      <c r="AY74" s="944"/>
      <c r="AZ74" s="945"/>
      <c r="BA74" s="945"/>
      <c r="BB74" s="945"/>
      <c r="BC74" s="945"/>
      <c r="BD74" s="946"/>
      <c r="BE74" s="55"/>
      <c r="BF74" s="55"/>
      <c r="BG74" s="55"/>
      <c r="BH74" s="55"/>
      <c r="BI74" s="55"/>
      <c r="BJ74" s="55"/>
      <c r="BK74" s="55"/>
      <c r="BL74" s="55"/>
      <c r="BM74" s="55"/>
      <c r="BN74" s="55"/>
      <c r="BO74" s="55"/>
      <c r="BP74" s="55"/>
      <c r="BQ74" s="52">
        <v>68</v>
      </c>
      <c r="BR74" s="73"/>
      <c r="BS74" s="914"/>
      <c r="BT74" s="915"/>
      <c r="BU74" s="915"/>
      <c r="BV74" s="915"/>
      <c r="BW74" s="915"/>
      <c r="BX74" s="915"/>
      <c r="BY74" s="915"/>
      <c r="BZ74" s="915"/>
      <c r="CA74" s="915"/>
      <c r="CB74" s="915"/>
      <c r="CC74" s="915"/>
      <c r="CD74" s="915"/>
      <c r="CE74" s="915"/>
      <c r="CF74" s="915"/>
      <c r="CG74" s="916"/>
      <c r="CH74" s="917"/>
      <c r="CI74" s="918"/>
      <c r="CJ74" s="918"/>
      <c r="CK74" s="918"/>
      <c r="CL74" s="919"/>
      <c r="CM74" s="917"/>
      <c r="CN74" s="918"/>
      <c r="CO74" s="918"/>
      <c r="CP74" s="918"/>
      <c r="CQ74" s="919"/>
      <c r="CR74" s="917"/>
      <c r="CS74" s="918"/>
      <c r="CT74" s="918"/>
      <c r="CU74" s="918"/>
      <c r="CV74" s="919"/>
      <c r="CW74" s="917"/>
      <c r="CX74" s="918"/>
      <c r="CY74" s="918"/>
      <c r="CZ74" s="918"/>
      <c r="DA74" s="919"/>
      <c r="DB74" s="917"/>
      <c r="DC74" s="918"/>
      <c r="DD74" s="918"/>
      <c r="DE74" s="918"/>
      <c r="DF74" s="919"/>
      <c r="DG74" s="917"/>
      <c r="DH74" s="918"/>
      <c r="DI74" s="918"/>
      <c r="DJ74" s="918"/>
      <c r="DK74" s="919"/>
      <c r="DL74" s="917"/>
      <c r="DM74" s="918"/>
      <c r="DN74" s="918"/>
      <c r="DO74" s="918"/>
      <c r="DP74" s="919"/>
      <c r="DQ74" s="917"/>
      <c r="DR74" s="918"/>
      <c r="DS74" s="918"/>
      <c r="DT74" s="918"/>
      <c r="DU74" s="919"/>
      <c r="DV74" s="914"/>
      <c r="DW74" s="915"/>
      <c r="DX74" s="915"/>
      <c r="DY74" s="915"/>
      <c r="DZ74" s="920"/>
      <c r="EA74" s="48"/>
    </row>
    <row r="75" spans="1:131" ht="26.25" customHeight="1" x14ac:dyDescent="0.15">
      <c r="A75" s="52">
        <v>8</v>
      </c>
      <c r="B75" s="699" t="s">
        <v>373</v>
      </c>
      <c r="C75" s="700"/>
      <c r="D75" s="700"/>
      <c r="E75" s="700"/>
      <c r="F75" s="700"/>
      <c r="G75" s="700"/>
      <c r="H75" s="700"/>
      <c r="I75" s="700"/>
      <c r="J75" s="700"/>
      <c r="K75" s="700"/>
      <c r="L75" s="700"/>
      <c r="M75" s="700"/>
      <c r="N75" s="700"/>
      <c r="O75" s="700"/>
      <c r="P75" s="701"/>
      <c r="Q75" s="702">
        <v>154466</v>
      </c>
      <c r="R75" s="703"/>
      <c r="S75" s="703"/>
      <c r="T75" s="703"/>
      <c r="U75" s="947"/>
      <c r="V75" s="948">
        <v>151330</v>
      </c>
      <c r="W75" s="703"/>
      <c r="X75" s="703"/>
      <c r="Y75" s="703"/>
      <c r="Z75" s="947"/>
      <c r="AA75" s="948">
        <v>3136</v>
      </c>
      <c r="AB75" s="703"/>
      <c r="AC75" s="703"/>
      <c r="AD75" s="703"/>
      <c r="AE75" s="947"/>
      <c r="AF75" s="948">
        <v>3136</v>
      </c>
      <c r="AG75" s="703"/>
      <c r="AH75" s="703"/>
      <c r="AI75" s="703"/>
      <c r="AJ75" s="947"/>
      <c r="AK75" s="948">
        <v>668</v>
      </c>
      <c r="AL75" s="703"/>
      <c r="AM75" s="703"/>
      <c r="AN75" s="703"/>
      <c r="AO75" s="947"/>
      <c r="AP75" s="948" t="s">
        <v>199</v>
      </c>
      <c r="AQ75" s="703"/>
      <c r="AR75" s="703"/>
      <c r="AS75" s="703"/>
      <c r="AT75" s="947"/>
      <c r="AU75" s="948" t="s">
        <v>199</v>
      </c>
      <c r="AV75" s="703"/>
      <c r="AW75" s="703"/>
      <c r="AX75" s="703"/>
      <c r="AY75" s="947"/>
      <c r="AZ75" s="945"/>
      <c r="BA75" s="945"/>
      <c r="BB75" s="945"/>
      <c r="BC75" s="945"/>
      <c r="BD75" s="946"/>
      <c r="BE75" s="55"/>
      <c r="BF75" s="55"/>
      <c r="BG75" s="55"/>
      <c r="BH75" s="55"/>
      <c r="BI75" s="55"/>
      <c r="BJ75" s="55"/>
      <c r="BK75" s="55"/>
      <c r="BL75" s="55"/>
      <c r="BM75" s="55"/>
      <c r="BN75" s="55"/>
      <c r="BO75" s="55"/>
      <c r="BP75" s="55"/>
      <c r="BQ75" s="52">
        <v>69</v>
      </c>
      <c r="BR75" s="73"/>
      <c r="BS75" s="914"/>
      <c r="BT75" s="915"/>
      <c r="BU75" s="915"/>
      <c r="BV75" s="915"/>
      <c r="BW75" s="915"/>
      <c r="BX75" s="915"/>
      <c r="BY75" s="915"/>
      <c r="BZ75" s="915"/>
      <c r="CA75" s="915"/>
      <c r="CB75" s="915"/>
      <c r="CC75" s="915"/>
      <c r="CD75" s="915"/>
      <c r="CE75" s="915"/>
      <c r="CF75" s="915"/>
      <c r="CG75" s="916"/>
      <c r="CH75" s="917"/>
      <c r="CI75" s="918"/>
      <c r="CJ75" s="918"/>
      <c r="CK75" s="918"/>
      <c r="CL75" s="919"/>
      <c r="CM75" s="917"/>
      <c r="CN75" s="918"/>
      <c r="CO75" s="918"/>
      <c r="CP75" s="918"/>
      <c r="CQ75" s="919"/>
      <c r="CR75" s="917"/>
      <c r="CS75" s="918"/>
      <c r="CT75" s="918"/>
      <c r="CU75" s="918"/>
      <c r="CV75" s="919"/>
      <c r="CW75" s="917"/>
      <c r="CX75" s="918"/>
      <c r="CY75" s="918"/>
      <c r="CZ75" s="918"/>
      <c r="DA75" s="919"/>
      <c r="DB75" s="917"/>
      <c r="DC75" s="918"/>
      <c r="DD75" s="918"/>
      <c r="DE75" s="918"/>
      <c r="DF75" s="919"/>
      <c r="DG75" s="917"/>
      <c r="DH75" s="918"/>
      <c r="DI75" s="918"/>
      <c r="DJ75" s="918"/>
      <c r="DK75" s="919"/>
      <c r="DL75" s="917"/>
      <c r="DM75" s="918"/>
      <c r="DN75" s="918"/>
      <c r="DO75" s="918"/>
      <c r="DP75" s="919"/>
      <c r="DQ75" s="917"/>
      <c r="DR75" s="918"/>
      <c r="DS75" s="918"/>
      <c r="DT75" s="918"/>
      <c r="DU75" s="919"/>
      <c r="DV75" s="914"/>
      <c r="DW75" s="915"/>
      <c r="DX75" s="915"/>
      <c r="DY75" s="915"/>
      <c r="DZ75" s="920"/>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02"/>
      <c r="R76" s="703"/>
      <c r="S76" s="703"/>
      <c r="T76" s="703"/>
      <c r="U76" s="947"/>
      <c r="V76" s="948"/>
      <c r="W76" s="703"/>
      <c r="X76" s="703"/>
      <c r="Y76" s="703"/>
      <c r="Z76" s="947"/>
      <c r="AA76" s="948"/>
      <c r="AB76" s="703"/>
      <c r="AC76" s="703"/>
      <c r="AD76" s="703"/>
      <c r="AE76" s="947"/>
      <c r="AF76" s="948"/>
      <c r="AG76" s="703"/>
      <c r="AH76" s="703"/>
      <c r="AI76" s="703"/>
      <c r="AJ76" s="947"/>
      <c r="AK76" s="948"/>
      <c r="AL76" s="703"/>
      <c r="AM76" s="703"/>
      <c r="AN76" s="703"/>
      <c r="AO76" s="947"/>
      <c r="AP76" s="948"/>
      <c r="AQ76" s="703"/>
      <c r="AR76" s="703"/>
      <c r="AS76" s="703"/>
      <c r="AT76" s="947"/>
      <c r="AU76" s="948"/>
      <c r="AV76" s="703"/>
      <c r="AW76" s="703"/>
      <c r="AX76" s="703"/>
      <c r="AY76" s="947"/>
      <c r="AZ76" s="945"/>
      <c r="BA76" s="945"/>
      <c r="BB76" s="945"/>
      <c r="BC76" s="945"/>
      <c r="BD76" s="946"/>
      <c r="BE76" s="55"/>
      <c r="BF76" s="55"/>
      <c r="BG76" s="55"/>
      <c r="BH76" s="55"/>
      <c r="BI76" s="55"/>
      <c r="BJ76" s="55"/>
      <c r="BK76" s="55"/>
      <c r="BL76" s="55"/>
      <c r="BM76" s="55"/>
      <c r="BN76" s="55"/>
      <c r="BO76" s="55"/>
      <c r="BP76" s="55"/>
      <c r="BQ76" s="52">
        <v>70</v>
      </c>
      <c r="BR76" s="73"/>
      <c r="BS76" s="914"/>
      <c r="BT76" s="915"/>
      <c r="BU76" s="915"/>
      <c r="BV76" s="915"/>
      <c r="BW76" s="915"/>
      <c r="BX76" s="915"/>
      <c r="BY76" s="915"/>
      <c r="BZ76" s="915"/>
      <c r="CA76" s="915"/>
      <c r="CB76" s="915"/>
      <c r="CC76" s="915"/>
      <c r="CD76" s="915"/>
      <c r="CE76" s="915"/>
      <c r="CF76" s="915"/>
      <c r="CG76" s="916"/>
      <c r="CH76" s="917"/>
      <c r="CI76" s="918"/>
      <c r="CJ76" s="918"/>
      <c r="CK76" s="918"/>
      <c r="CL76" s="919"/>
      <c r="CM76" s="917"/>
      <c r="CN76" s="918"/>
      <c r="CO76" s="918"/>
      <c r="CP76" s="918"/>
      <c r="CQ76" s="919"/>
      <c r="CR76" s="917"/>
      <c r="CS76" s="918"/>
      <c r="CT76" s="918"/>
      <c r="CU76" s="918"/>
      <c r="CV76" s="919"/>
      <c r="CW76" s="917"/>
      <c r="CX76" s="918"/>
      <c r="CY76" s="918"/>
      <c r="CZ76" s="918"/>
      <c r="DA76" s="919"/>
      <c r="DB76" s="917"/>
      <c r="DC76" s="918"/>
      <c r="DD76" s="918"/>
      <c r="DE76" s="918"/>
      <c r="DF76" s="919"/>
      <c r="DG76" s="917"/>
      <c r="DH76" s="918"/>
      <c r="DI76" s="918"/>
      <c r="DJ76" s="918"/>
      <c r="DK76" s="919"/>
      <c r="DL76" s="917"/>
      <c r="DM76" s="918"/>
      <c r="DN76" s="918"/>
      <c r="DO76" s="918"/>
      <c r="DP76" s="919"/>
      <c r="DQ76" s="917"/>
      <c r="DR76" s="918"/>
      <c r="DS76" s="918"/>
      <c r="DT76" s="918"/>
      <c r="DU76" s="919"/>
      <c r="DV76" s="914"/>
      <c r="DW76" s="915"/>
      <c r="DX76" s="915"/>
      <c r="DY76" s="915"/>
      <c r="DZ76" s="920"/>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02"/>
      <c r="R77" s="703"/>
      <c r="S77" s="703"/>
      <c r="T77" s="703"/>
      <c r="U77" s="947"/>
      <c r="V77" s="948"/>
      <c r="W77" s="703"/>
      <c r="X77" s="703"/>
      <c r="Y77" s="703"/>
      <c r="Z77" s="947"/>
      <c r="AA77" s="948"/>
      <c r="AB77" s="703"/>
      <c r="AC77" s="703"/>
      <c r="AD77" s="703"/>
      <c r="AE77" s="947"/>
      <c r="AF77" s="948"/>
      <c r="AG77" s="703"/>
      <c r="AH77" s="703"/>
      <c r="AI77" s="703"/>
      <c r="AJ77" s="947"/>
      <c r="AK77" s="948"/>
      <c r="AL77" s="703"/>
      <c r="AM77" s="703"/>
      <c r="AN77" s="703"/>
      <c r="AO77" s="947"/>
      <c r="AP77" s="948"/>
      <c r="AQ77" s="703"/>
      <c r="AR77" s="703"/>
      <c r="AS77" s="703"/>
      <c r="AT77" s="947"/>
      <c r="AU77" s="948"/>
      <c r="AV77" s="703"/>
      <c r="AW77" s="703"/>
      <c r="AX77" s="703"/>
      <c r="AY77" s="947"/>
      <c r="AZ77" s="945"/>
      <c r="BA77" s="945"/>
      <c r="BB77" s="945"/>
      <c r="BC77" s="945"/>
      <c r="BD77" s="946"/>
      <c r="BE77" s="55"/>
      <c r="BF77" s="55"/>
      <c r="BG77" s="55"/>
      <c r="BH77" s="55"/>
      <c r="BI77" s="55"/>
      <c r="BJ77" s="55"/>
      <c r="BK77" s="55"/>
      <c r="BL77" s="55"/>
      <c r="BM77" s="55"/>
      <c r="BN77" s="55"/>
      <c r="BO77" s="55"/>
      <c r="BP77" s="55"/>
      <c r="BQ77" s="52">
        <v>71</v>
      </c>
      <c r="BR77" s="73"/>
      <c r="BS77" s="914"/>
      <c r="BT77" s="915"/>
      <c r="BU77" s="915"/>
      <c r="BV77" s="915"/>
      <c r="BW77" s="915"/>
      <c r="BX77" s="915"/>
      <c r="BY77" s="915"/>
      <c r="BZ77" s="915"/>
      <c r="CA77" s="915"/>
      <c r="CB77" s="915"/>
      <c r="CC77" s="915"/>
      <c r="CD77" s="915"/>
      <c r="CE77" s="915"/>
      <c r="CF77" s="915"/>
      <c r="CG77" s="916"/>
      <c r="CH77" s="917"/>
      <c r="CI77" s="918"/>
      <c r="CJ77" s="918"/>
      <c r="CK77" s="918"/>
      <c r="CL77" s="919"/>
      <c r="CM77" s="917"/>
      <c r="CN77" s="918"/>
      <c r="CO77" s="918"/>
      <c r="CP77" s="918"/>
      <c r="CQ77" s="919"/>
      <c r="CR77" s="917"/>
      <c r="CS77" s="918"/>
      <c r="CT77" s="918"/>
      <c r="CU77" s="918"/>
      <c r="CV77" s="919"/>
      <c r="CW77" s="917"/>
      <c r="CX77" s="918"/>
      <c r="CY77" s="918"/>
      <c r="CZ77" s="918"/>
      <c r="DA77" s="919"/>
      <c r="DB77" s="917"/>
      <c r="DC77" s="918"/>
      <c r="DD77" s="918"/>
      <c r="DE77" s="918"/>
      <c r="DF77" s="919"/>
      <c r="DG77" s="917"/>
      <c r="DH77" s="918"/>
      <c r="DI77" s="918"/>
      <c r="DJ77" s="918"/>
      <c r="DK77" s="919"/>
      <c r="DL77" s="917"/>
      <c r="DM77" s="918"/>
      <c r="DN77" s="918"/>
      <c r="DO77" s="918"/>
      <c r="DP77" s="919"/>
      <c r="DQ77" s="917"/>
      <c r="DR77" s="918"/>
      <c r="DS77" s="918"/>
      <c r="DT77" s="918"/>
      <c r="DU77" s="919"/>
      <c r="DV77" s="914"/>
      <c r="DW77" s="915"/>
      <c r="DX77" s="915"/>
      <c r="DY77" s="915"/>
      <c r="DZ77" s="920"/>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55"/>
      <c r="BF78" s="55"/>
      <c r="BG78" s="55"/>
      <c r="BH78" s="55"/>
      <c r="BI78" s="55"/>
      <c r="BJ78" s="48"/>
      <c r="BK78" s="48"/>
      <c r="BL78" s="48"/>
      <c r="BM78" s="48"/>
      <c r="BN78" s="48"/>
      <c r="BO78" s="55"/>
      <c r="BP78" s="55"/>
      <c r="BQ78" s="52">
        <v>72</v>
      </c>
      <c r="BR78" s="73"/>
      <c r="BS78" s="914"/>
      <c r="BT78" s="915"/>
      <c r="BU78" s="915"/>
      <c r="BV78" s="915"/>
      <c r="BW78" s="915"/>
      <c r="BX78" s="915"/>
      <c r="BY78" s="915"/>
      <c r="BZ78" s="915"/>
      <c r="CA78" s="915"/>
      <c r="CB78" s="915"/>
      <c r="CC78" s="915"/>
      <c r="CD78" s="915"/>
      <c r="CE78" s="915"/>
      <c r="CF78" s="915"/>
      <c r="CG78" s="916"/>
      <c r="CH78" s="917"/>
      <c r="CI78" s="918"/>
      <c r="CJ78" s="918"/>
      <c r="CK78" s="918"/>
      <c r="CL78" s="919"/>
      <c r="CM78" s="917"/>
      <c r="CN78" s="918"/>
      <c r="CO78" s="918"/>
      <c r="CP78" s="918"/>
      <c r="CQ78" s="919"/>
      <c r="CR78" s="917"/>
      <c r="CS78" s="918"/>
      <c r="CT78" s="918"/>
      <c r="CU78" s="918"/>
      <c r="CV78" s="919"/>
      <c r="CW78" s="917"/>
      <c r="CX78" s="918"/>
      <c r="CY78" s="918"/>
      <c r="CZ78" s="918"/>
      <c r="DA78" s="919"/>
      <c r="DB78" s="917"/>
      <c r="DC78" s="918"/>
      <c r="DD78" s="918"/>
      <c r="DE78" s="918"/>
      <c r="DF78" s="919"/>
      <c r="DG78" s="917"/>
      <c r="DH78" s="918"/>
      <c r="DI78" s="918"/>
      <c r="DJ78" s="918"/>
      <c r="DK78" s="919"/>
      <c r="DL78" s="917"/>
      <c r="DM78" s="918"/>
      <c r="DN78" s="918"/>
      <c r="DO78" s="918"/>
      <c r="DP78" s="919"/>
      <c r="DQ78" s="917"/>
      <c r="DR78" s="918"/>
      <c r="DS78" s="918"/>
      <c r="DT78" s="918"/>
      <c r="DU78" s="919"/>
      <c r="DV78" s="914"/>
      <c r="DW78" s="915"/>
      <c r="DX78" s="915"/>
      <c r="DY78" s="915"/>
      <c r="DZ78" s="920"/>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55"/>
      <c r="BF79" s="55"/>
      <c r="BG79" s="55"/>
      <c r="BH79" s="55"/>
      <c r="BI79" s="55"/>
      <c r="BJ79" s="48"/>
      <c r="BK79" s="48"/>
      <c r="BL79" s="48"/>
      <c r="BM79" s="48"/>
      <c r="BN79" s="48"/>
      <c r="BO79" s="55"/>
      <c r="BP79" s="55"/>
      <c r="BQ79" s="52">
        <v>73</v>
      </c>
      <c r="BR79" s="73"/>
      <c r="BS79" s="914"/>
      <c r="BT79" s="915"/>
      <c r="BU79" s="915"/>
      <c r="BV79" s="915"/>
      <c r="BW79" s="915"/>
      <c r="BX79" s="915"/>
      <c r="BY79" s="915"/>
      <c r="BZ79" s="915"/>
      <c r="CA79" s="915"/>
      <c r="CB79" s="915"/>
      <c r="CC79" s="915"/>
      <c r="CD79" s="915"/>
      <c r="CE79" s="915"/>
      <c r="CF79" s="915"/>
      <c r="CG79" s="916"/>
      <c r="CH79" s="917"/>
      <c r="CI79" s="918"/>
      <c r="CJ79" s="918"/>
      <c r="CK79" s="918"/>
      <c r="CL79" s="919"/>
      <c r="CM79" s="917"/>
      <c r="CN79" s="918"/>
      <c r="CO79" s="918"/>
      <c r="CP79" s="918"/>
      <c r="CQ79" s="919"/>
      <c r="CR79" s="917"/>
      <c r="CS79" s="918"/>
      <c r="CT79" s="918"/>
      <c r="CU79" s="918"/>
      <c r="CV79" s="919"/>
      <c r="CW79" s="917"/>
      <c r="CX79" s="918"/>
      <c r="CY79" s="918"/>
      <c r="CZ79" s="918"/>
      <c r="DA79" s="919"/>
      <c r="DB79" s="917"/>
      <c r="DC79" s="918"/>
      <c r="DD79" s="918"/>
      <c r="DE79" s="918"/>
      <c r="DF79" s="919"/>
      <c r="DG79" s="917"/>
      <c r="DH79" s="918"/>
      <c r="DI79" s="918"/>
      <c r="DJ79" s="918"/>
      <c r="DK79" s="919"/>
      <c r="DL79" s="917"/>
      <c r="DM79" s="918"/>
      <c r="DN79" s="918"/>
      <c r="DO79" s="918"/>
      <c r="DP79" s="919"/>
      <c r="DQ79" s="917"/>
      <c r="DR79" s="918"/>
      <c r="DS79" s="918"/>
      <c r="DT79" s="918"/>
      <c r="DU79" s="919"/>
      <c r="DV79" s="914"/>
      <c r="DW79" s="915"/>
      <c r="DX79" s="915"/>
      <c r="DY79" s="915"/>
      <c r="DZ79" s="920"/>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55"/>
      <c r="BF80" s="55"/>
      <c r="BG80" s="55"/>
      <c r="BH80" s="55"/>
      <c r="BI80" s="55"/>
      <c r="BJ80" s="55"/>
      <c r="BK80" s="55"/>
      <c r="BL80" s="55"/>
      <c r="BM80" s="55"/>
      <c r="BN80" s="55"/>
      <c r="BO80" s="55"/>
      <c r="BP80" s="55"/>
      <c r="BQ80" s="52">
        <v>74</v>
      </c>
      <c r="BR80" s="73"/>
      <c r="BS80" s="914"/>
      <c r="BT80" s="915"/>
      <c r="BU80" s="915"/>
      <c r="BV80" s="915"/>
      <c r="BW80" s="915"/>
      <c r="BX80" s="915"/>
      <c r="BY80" s="915"/>
      <c r="BZ80" s="915"/>
      <c r="CA80" s="915"/>
      <c r="CB80" s="915"/>
      <c r="CC80" s="915"/>
      <c r="CD80" s="915"/>
      <c r="CE80" s="915"/>
      <c r="CF80" s="915"/>
      <c r="CG80" s="916"/>
      <c r="CH80" s="917"/>
      <c r="CI80" s="918"/>
      <c r="CJ80" s="918"/>
      <c r="CK80" s="918"/>
      <c r="CL80" s="919"/>
      <c r="CM80" s="917"/>
      <c r="CN80" s="918"/>
      <c r="CO80" s="918"/>
      <c r="CP80" s="918"/>
      <c r="CQ80" s="919"/>
      <c r="CR80" s="917"/>
      <c r="CS80" s="918"/>
      <c r="CT80" s="918"/>
      <c r="CU80" s="918"/>
      <c r="CV80" s="919"/>
      <c r="CW80" s="917"/>
      <c r="CX80" s="918"/>
      <c r="CY80" s="918"/>
      <c r="CZ80" s="918"/>
      <c r="DA80" s="919"/>
      <c r="DB80" s="917"/>
      <c r="DC80" s="918"/>
      <c r="DD80" s="918"/>
      <c r="DE80" s="918"/>
      <c r="DF80" s="919"/>
      <c r="DG80" s="917"/>
      <c r="DH80" s="918"/>
      <c r="DI80" s="918"/>
      <c r="DJ80" s="918"/>
      <c r="DK80" s="919"/>
      <c r="DL80" s="917"/>
      <c r="DM80" s="918"/>
      <c r="DN80" s="918"/>
      <c r="DO80" s="918"/>
      <c r="DP80" s="919"/>
      <c r="DQ80" s="917"/>
      <c r="DR80" s="918"/>
      <c r="DS80" s="918"/>
      <c r="DT80" s="918"/>
      <c r="DU80" s="919"/>
      <c r="DV80" s="914"/>
      <c r="DW80" s="915"/>
      <c r="DX80" s="915"/>
      <c r="DY80" s="915"/>
      <c r="DZ80" s="920"/>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55"/>
      <c r="BF81" s="55"/>
      <c r="BG81" s="55"/>
      <c r="BH81" s="55"/>
      <c r="BI81" s="55"/>
      <c r="BJ81" s="55"/>
      <c r="BK81" s="55"/>
      <c r="BL81" s="55"/>
      <c r="BM81" s="55"/>
      <c r="BN81" s="55"/>
      <c r="BO81" s="55"/>
      <c r="BP81" s="55"/>
      <c r="BQ81" s="52">
        <v>75</v>
      </c>
      <c r="BR81" s="73"/>
      <c r="BS81" s="914"/>
      <c r="BT81" s="915"/>
      <c r="BU81" s="915"/>
      <c r="BV81" s="915"/>
      <c r="BW81" s="915"/>
      <c r="BX81" s="915"/>
      <c r="BY81" s="915"/>
      <c r="BZ81" s="915"/>
      <c r="CA81" s="915"/>
      <c r="CB81" s="915"/>
      <c r="CC81" s="915"/>
      <c r="CD81" s="915"/>
      <c r="CE81" s="915"/>
      <c r="CF81" s="915"/>
      <c r="CG81" s="916"/>
      <c r="CH81" s="917"/>
      <c r="CI81" s="918"/>
      <c r="CJ81" s="918"/>
      <c r="CK81" s="918"/>
      <c r="CL81" s="919"/>
      <c r="CM81" s="917"/>
      <c r="CN81" s="918"/>
      <c r="CO81" s="918"/>
      <c r="CP81" s="918"/>
      <c r="CQ81" s="919"/>
      <c r="CR81" s="917"/>
      <c r="CS81" s="918"/>
      <c r="CT81" s="918"/>
      <c r="CU81" s="918"/>
      <c r="CV81" s="919"/>
      <c r="CW81" s="917"/>
      <c r="CX81" s="918"/>
      <c r="CY81" s="918"/>
      <c r="CZ81" s="918"/>
      <c r="DA81" s="919"/>
      <c r="DB81" s="917"/>
      <c r="DC81" s="918"/>
      <c r="DD81" s="918"/>
      <c r="DE81" s="918"/>
      <c r="DF81" s="919"/>
      <c r="DG81" s="917"/>
      <c r="DH81" s="918"/>
      <c r="DI81" s="918"/>
      <c r="DJ81" s="918"/>
      <c r="DK81" s="919"/>
      <c r="DL81" s="917"/>
      <c r="DM81" s="918"/>
      <c r="DN81" s="918"/>
      <c r="DO81" s="918"/>
      <c r="DP81" s="919"/>
      <c r="DQ81" s="917"/>
      <c r="DR81" s="918"/>
      <c r="DS81" s="918"/>
      <c r="DT81" s="918"/>
      <c r="DU81" s="919"/>
      <c r="DV81" s="914"/>
      <c r="DW81" s="915"/>
      <c r="DX81" s="915"/>
      <c r="DY81" s="915"/>
      <c r="DZ81" s="920"/>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55"/>
      <c r="BF82" s="55"/>
      <c r="BG82" s="55"/>
      <c r="BH82" s="55"/>
      <c r="BI82" s="55"/>
      <c r="BJ82" s="55"/>
      <c r="BK82" s="55"/>
      <c r="BL82" s="55"/>
      <c r="BM82" s="55"/>
      <c r="BN82" s="55"/>
      <c r="BO82" s="55"/>
      <c r="BP82" s="55"/>
      <c r="BQ82" s="52">
        <v>76</v>
      </c>
      <c r="BR82" s="73"/>
      <c r="BS82" s="914"/>
      <c r="BT82" s="915"/>
      <c r="BU82" s="915"/>
      <c r="BV82" s="915"/>
      <c r="BW82" s="915"/>
      <c r="BX82" s="915"/>
      <c r="BY82" s="915"/>
      <c r="BZ82" s="915"/>
      <c r="CA82" s="915"/>
      <c r="CB82" s="915"/>
      <c r="CC82" s="915"/>
      <c r="CD82" s="915"/>
      <c r="CE82" s="915"/>
      <c r="CF82" s="915"/>
      <c r="CG82" s="916"/>
      <c r="CH82" s="917"/>
      <c r="CI82" s="918"/>
      <c r="CJ82" s="918"/>
      <c r="CK82" s="918"/>
      <c r="CL82" s="919"/>
      <c r="CM82" s="917"/>
      <c r="CN82" s="918"/>
      <c r="CO82" s="918"/>
      <c r="CP82" s="918"/>
      <c r="CQ82" s="919"/>
      <c r="CR82" s="917"/>
      <c r="CS82" s="918"/>
      <c r="CT82" s="918"/>
      <c r="CU82" s="918"/>
      <c r="CV82" s="919"/>
      <c r="CW82" s="917"/>
      <c r="CX82" s="918"/>
      <c r="CY82" s="918"/>
      <c r="CZ82" s="918"/>
      <c r="DA82" s="919"/>
      <c r="DB82" s="917"/>
      <c r="DC82" s="918"/>
      <c r="DD82" s="918"/>
      <c r="DE82" s="918"/>
      <c r="DF82" s="919"/>
      <c r="DG82" s="917"/>
      <c r="DH82" s="918"/>
      <c r="DI82" s="918"/>
      <c r="DJ82" s="918"/>
      <c r="DK82" s="919"/>
      <c r="DL82" s="917"/>
      <c r="DM82" s="918"/>
      <c r="DN82" s="918"/>
      <c r="DO82" s="918"/>
      <c r="DP82" s="919"/>
      <c r="DQ82" s="917"/>
      <c r="DR82" s="918"/>
      <c r="DS82" s="918"/>
      <c r="DT82" s="918"/>
      <c r="DU82" s="919"/>
      <c r="DV82" s="914"/>
      <c r="DW82" s="915"/>
      <c r="DX82" s="915"/>
      <c r="DY82" s="915"/>
      <c r="DZ82" s="920"/>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55"/>
      <c r="BF83" s="55"/>
      <c r="BG83" s="55"/>
      <c r="BH83" s="55"/>
      <c r="BI83" s="55"/>
      <c r="BJ83" s="55"/>
      <c r="BK83" s="55"/>
      <c r="BL83" s="55"/>
      <c r="BM83" s="55"/>
      <c r="BN83" s="55"/>
      <c r="BO83" s="55"/>
      <c r="BP83" s="55"/>
      <c r="BQ83" s="52">
        <v>77</v>
      </c>
      <c r="BR83" s="73"/>
      <c r="BS83" s="914"/>
      <c r="BT83" s="915"/>
      <c r="BU83" s="915"/>
      <c r="BV83" s="915"/>
      <c r="BW83" s="915"/>
      <c r="BX83" s="915"/>
      <c r="BY83" s="915"/>
      <c r="BZ83" s="915"/>
      <c r="CA83" s="915"/>
      <c r="CB83" s="915"/>
      <c r="CC83" s="915"/>
      <c r="CD83" s="915"/>
      <c r="CE83" s="915"/>
      <c r="CF83" s="915"/>
      <c r="CG83" s="916"/>
      <c r="CH83" s="917"/>
      <c r="CI83" s="918"/>
      <c r="CJ83" s="918"/>
      <c r="CK83" s="918"/>
      <c r="CL83" s="919"/>
      <c r="CM83" s="917"/>
      <c r="CN83" s="918"/>
      <c r="CO83" s="918"/>
      <c r="CP83" s="918"/>
      <c r="CQ83" s="919"/>
      <c r="CR83" s="917"/>
      <c r="CS83" s="918"/>
      <c r="CT83" s="918"/>
      <c r="CU83" s="918"/>
      <c r="CV83" s="919"/>
      <c r="CW83" s="917"/>
      <c r="CX83" s="918"/>
      <c r="CY83" s="918"/>
      <c r="CZ83" s="918"/>
      <c r="DA83" s="919"/>
      <c r="DB83" s="917"/>
      <c r="DC83" s="918"/>
      <c r="DD83" s="918"/>
      <c r="DE83" s="918"/>
      <c r="DF83" s="919"/>
      <c r="DG83" s="917"/>
      <c r="DH83" s="918"/>
      <c r="DI83" s="918"/>
      <c r="DJ83" s="918"/>
      <c r="DK83" s="919"/>
      <c r="DL83" s="917"/>
      <c r="DM83" s="918"/>
      <c r="DN83" s="918"/>
      <c r="DO83" s="918"/>
      <c r="DP83" s="919"/>
      <c r="DQ83" s="917"/>
      <c r="DR83" s="918"/>
      <c r="DS83" s="918"/>
      <c r="DT83" s="918"/>
      <c r="DU83" s="919"/>
      <c r="DV83" s="914"/>
      <c r="DW83" s="915"/>
      <c r="DX83" s="915"/>
      <c r="DY83" s="915"/>
      <c r="DZ83" s="920"/>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55"/>
      <c r="BF84" s="55"/>
      <c r="BG84" s="55"/>
      <c r="BH84" s="55"/>
      <c r="BI84" s="55"/>
      <c r="BJ84" s="55"/>
      <c r="BK84" s="55"/>
      <c r="BL84" s="55"/>
      <c r="BM84" s="55"/>
      <c r="BN84" s="55"/>
      <c r="BO84" s="55"/>
      <c r="BP84" s="55"/>
      <c r="BQ84" s="52">
        <v>78</v>
      </c>
      <c r="BR84" s="73"/>
      <c r="BS84" s="914"/>
      <c r="BT84" s="915"/>
      <c r="BU84" s="915"/>
      <c r="BV84" s="915"/>
      <c r="BW84" s="915"/>
      <c r="BX84" s="915"/>
      <c r="BY84" s="915"/>
      <c r="BZ84" s="915"/>
      <c r="CA84" s="915"/>
      <c r="CB84" s="915"/>
      <c r="CC84" s="915"/>
      <c r="CD84" s="915"/>
      <c r="CE84" s="915"/>
      <c r="CF84" s="915"/>
      <c r="CG84" s="916"/>
      <c r="CH84" s="917"/>
      <c r="CI84" s="918"/>
      <c r="CJ84" s="918"/>
      <c r="CK84" s="918"/>
      <c r="CL84" s="919"/>
      <c r="CM84" s="917"/>
      <c r="CN84" s="918"/>
      <c r="CO84" s="918"/>
      <c r="CP84" s="918"/>
      <c r="CQ84" s="919"/>
      <c r="CR84" s="917"/>
      <c r="CS84" s="918"/>
      <c r="CT84" s="918"/>
      <c r="CU84" s="918"/>
      <c r="CV84" s="919"/>
      <c r="CW84" s="917"/>
      <c r="CX84" s="918"/>
      <c r="CY84" s="918"/>
      <c r="CZ84" s="918"/>
      <c r="DA84" s="919"/>
      <c r="DB84" s="917"/>
      <c r="DC84" s="918"/>
      <c r="DD84" s="918"/>
      <c r="DE84" s="918"/>
      <c r="DF84" s="919"/>
      <c r="DG84" s="917"/>
      <c r="DH84" s="918"/>
      <c r="DI84" s="918"/>
      <c r="DJ84" s="918"/>
      <c r="DK84" s="919"/>
      <c r="DL84" s="917"/>
      <c r="DM84" s="918"/>
      <c r="DN84" s="918"/>
      <c r="DO84" s="918"/>
      <c r="DP84" s="919"/>
      <c r="DQ84" s="917"/>
      <c r="DR84" s="918"/>
      <c r="DS84" s="918"/>
      <c r="DT84" s="918"/>
      <c r="DU84" s="919"/>
      <c r="DV84" s="914"/>
      <c r="DW84" s="915"/>
      <c r="DX84" s="915"/>
      <c r="DY84" s="915"/>
      <c r="DZ84" s="920"/>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55"/>
      <c r="BF85" s="55"/>
      <c r="BG85" s="55"/>
      <c r="BH85" s="55"/>
      <c r="BI85" s="55"/>
      <c r="BJ85" s="55"/>
      <c r="BK85" s="55"/>
      <c r="BL85" s="55"/>
      <c r="BM85" s="55"/>
      <c r="BN85" s="55"/>
      <c r="BO85" s="55"/>
      <c r="BP85" s="55"/>
      <c r="BQ85" s="52">
        <v>79</v>
      </c>
      <c r="BR85" s="73"/>
      <c r="BS85" s="914"/>
      <c r="BT85" s="915"/>
      <c r="BU85" s="915"/>
      <c r="BV85" s="915"/>
      <c r="BW85" s="915"/>
      <c r="BX85" s="915"/>
      <c r="BY85" s="915"/>
      <c r="BZ85" s="915"/>
      <c r="CA85" s="915"/>
      <c r="CB85" s="915"/>
      <c r="CC85" s="915"/>
      <c r="CD85" s="915"/>
      <c r="CE85" s="915"/>
      <c r="CF85" s="915"/>
      <c r="CG85" s="916"/>
      <c r="CH85" s="917"/>
      <c r="CI85" s="918"/>
      <c r="CJ85" s="918"/>
      <c r="CK85" s="918"/>
      <c r="CL85" s="919"/>
      <c r="CM85" s="917"/>
      <c r="CN85" s="918"/>
      <c r="CO85" s="918"/>
      <c r="CP85" s="918"/>
      <c r="CQ85" s="919"/>
      <c r="CR85" s="917"/>
      <c r="CS85" s="918"/>
      <c r="CT85" s="918"/>
      <c r="CU85" s="918"/>
      <c r="CV85" s="919"/>
      <c r="CW85" s="917"/>
      <c r="CX85" s="918"/>
      <c r="CY85" s="918"/>
      <c r="CZ85" s="918"/>
      <c r="DA85" s="919"/>
      <c r="DB85" s="917"/>
      <c r="DC85" s="918"/>
      <c r="DD85" s="918"/>
      <c r="DE85" s="918"/>
      <c r="DF85" s="919"/>
      <c r="DG85" s="917"/>
      <c r="DH85" s="918"/>
      <c r="DI85" s="918"/>
      <c r="DJ85" s="918"/>
      <c r="DK85" s="919"/>
      <c r="DL85" s="917"/>
      <c r="DM85" s="918"/>
      <c r="DN85" s="918"/>
      <c r="DO85" s="918"/>
      <c r="DP85" s="919"/>
      <c r="DQ85" s="917"/>
      <c r="DR85" s="918"/>
      <c r="DS85" s="918"/>
      <c r="DT85" s="918"/>
      <c r="DU85" s="919"/>
      <c r="DV85" s="914"/>
      <c r="DW85" s="915"/>
      <c r="DX85" s="915"/>
      <c r="DY85" s="915"/>
      <c r="DZ85" s="920"/>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55"/>
      <c r="BF86" s="55"/>
      <c r="BG86" s="55"/>
      <c r="BH86" s="55"/>
      <c r="BI86" s="55"/>
      <c r="BJ86" s="55"/>
      <c r="BK86" s="55"/>
      <c r="BL86" s="55"/>
      <c r="BM86" s="55"/>
      <c r="BN86" s="55"/>
      <c r="BO86" s="55"/>
      <c r="BP86" s="55"/>
      <c r="BQ86" s="52">
        <v>80</v>
      </c>
      <c r="BR86" s="73"/>
      <c r="BS86" s="914"/>
      <c r="BT86" s="915"/>
      <c r="BU86" s="915"/>
      <c r="BV86" s="915"/>
      <c r="BW86" s="915"/>
      <c r="BX86" s="915"/>
      <c r="BY86" s="915"/>
      <c r="BZ86" s="915"/>
      <c r="CA86" s="915"/>
      <c r="CB86" s="915"/>
      <c r="CC86" s="915"/>
      <c r="CD86" s="915"/>
      <c r="CE86" s="915"/>
      <c r="CF86" s="915"/>
      <c r="CG86" s="916"/>
      <c r="CH86" s="917"/>
      <c r="CI86" s="918"/>
      <c r="CJ86" s="918"/>
      <c r="CK86" s="918"/>
      <c r="CL86" s="919"/>
      <c r="CM86" s="917"/>
      <c r="CN86" s="918"/>
      <c r="CO86" s="918"/>
      <c r="CP86" s="918"/>
      <c r="CQ86" s="919"/>
      <c r="CR86" s="917"/>
      <c r="CS86" s="918"/>
      <c r="CT86" s="918"/>
      <c r="CU86" s="918"/>
      <c r="CV86" s="919"/>
      <c r="CW86" s="917"/>
      <c r="CX86" s="918"/>
      <c r="CY86" s="918"/>
      <c r="CZ86" s="918"/>
      <c r="DA86" s="919"/>
      <c r="DB86" s="917"/>
      <c r="DC86" s="918"/>
      <c r="DD86" s="918"/>
      <c r="DE86" s="918"/>
      <c r="DF86" s="919"/>
      <c r="DG86" s="917"/>
      <c r="DH86" s="918"/>
      <c r="DI86" s="918"/>
      <c r="DJ86" s="918"/>
      <c r="DK86" s="919"/>
      <c r="DL86" s="917"/>
      <c r="DM86" s="918"/>
      <c r="DN86" s="918"/>
      <c r="DO86" s="918"/>
      <c r="DP86" s="919"/>
      <c r="DQ86" s="917"/>
      <c r="DR86" s="918"/>
      <c r="DS86" s="918"/>
      <c r="DT86" s="918"/>
      <c r="DU86" s="919"/>
      <c r="DV86" s="914"/>
      <c r="DW86" s="915"/>
      <c r="DX86" s="915"/>
      <c r="DY86" s="915"/>
      <c r="DZ86" s="920"/>
      <c r="EA86" s="48"/>
    </row>
    <row r="87" spans="1:131" ht="26.25" customHeight="1" x14ac:dyDescent="0.15">
      <c r="A87" s="57">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55"/>
      <c r="BF87" s="55"/>
      <c r="BG87" s="55"/>
      <c r="BH87" s="55"/>
      <c r="BI87" s="55"/>
      <c r="BJ87" s="55"/>
      <c r="BK87" s="55"/>
      <c r="BL87" s="55"/>
      <c r="BM87" s="55"/>
      <c r="BN87" s="55"/>
      <c r="BO87" s="55"/>
      <c r="BP87" s="55"/>
      <c r="BQ87" s="52">
        <v>81</v>
      </c>
      <c r="BR87" s="73"/>
      <c r="BS87" s="914"/>
      <c r="BT87" s="915"/>
      <c r="BU87" s="915"/>
      <c r="BV87" s="915"/>
      <c r="BW87" s="915"/>
      <c r="BX87" s="915"/>
      <c r="BY87" s="915"/>
      <c r="BZ87" s="915"/>
      <c r="CA87" s="915"/>
      <c r="CB87" s="915"/>
      <c r="CC87" s="915"/>
      <c r="CD87" s="915"/>
      <c r="CE87" s="915"/>
      <c r="CF87" s="915"/>
      <c r="CG87" s="916"/>
      <c r="CH87" s="917"/>
      <c r="CI87" s="918"/>
      <c r="CJ87" s="918"/>
      <c r="CK87" s="918"/>
      <c r="CL87" s="919"/>
      <c r="CM87" s="917"/>
      <c r="CN87" s="918"/>
      <c r="CO87" s="918"/>
      <c r="CP87" s="918"/>
      <c r="CQ87" s="919"/>
      <c r="CR87" s="917"/>
      <c r="CS87" s="918"/>
      <c r="CT87" s="918"/>
      <c r="CU87" s="918"/>
      <c r="CV87" s="919"/>
      <c r="CW87" s="917"/>
      <c r="CX87" s="918"/>
      <c r="CY87" s="918"/>
      <c r="CZ87" s="918"/>
      <c r="DA87" s="919"/>
      <c r="DB87" s="917"/>
      <c r="DC87" s="918"/>
      <c r="DD87" s="918"/>
      <c r="DE87" s="918"/>
      <c r="DF87" s="919"/>
      <c r="DG87" s="917"/>
      <c r="DH87" s="918"/>
      <c r="DI87" s="918"/>
      <c r="DJ87" s="918"/>
      <c r="DK87" s="919"/>
      <c r="DL87" s="917"/>
      <c r="DM87" s="918"/>
      <c r="DN87" s="918"/>
      <c r="DO87" s="918"/>
      <c r="DP87" s="919"/>
      <c r="DQ87" s="917"/>
      <c r="DR87" s="918"/>
      <c r="DS87" s="918"/>
      <c r="DT87" s="918"/>
      <c r="DU87" s="919"/>
      <c r="DV87" s="914"/>
      <c r="DW87" s="915"/>
      <c r="DX87" s="915"/>
      <c r="DY87" s="915"/>
      <c r="DZ87" s="920"/>
      <c r="EA87" s="48"/>
    </row>
    <row r="88" spans="1:131" ht="26.25" customHeight="1" x14ac:dyDescent="0.15">
      <c r="A88" s="53" t="s">
        <v>250</v>
      </c>
      <c r="B88" s="921" t="s">
        <v>181</v>
      </c>
      <c r="C88" s="922"/>
      <c r="D88" s="922"/>
      <c r="E88" s="922"/>
      <c r="F88" s="922"/>
      <c r="G88" s="922"/>
      <c r="H88" s="922"/>
      <c r="I88" s="922"/>
      <c r="J88" s="922"/>
      <c r="K88" s="922"/>
      <c r="L88" s="922"/>
      <c r="M88" s="922"/>
      <c r="N88" s="922"/>
      <c r="O88" s="922"/>
      <c r="P88" s="923"/>
      <c r="Q88" s="931"/>
      <c r="R88" s="932"/>
      <c r="S88" s="932"/>
      <c r="T88" s="932"/>
      <c r="U88" s="932"/>
      <c r="V88" s="932"/>
      <c r="W88" s="932"/>
      <c r="X88" s="932"/>
      <c r="Y88" s="932"/>
      <c r="Z88" s="932"/>
      <c r="AA88" s="932"/>
      <c r="AB88" s="932"/>
      <c r="AC88" s="932"/>
      <c r="AD88" s="932"/>
      <c r="AE88" s="932"/>
      <c r="AF88" s="933">
        <v>4275</v>
      </c>
      <c r="AG88" s="933"/>
      <c r="AH88" s="933"/>
      <c r="AI88" s="933"/>
      <c r="AJ88" s="933"/>
      <c r="AK88" s="932"/>
      <c r="AL88" s="932"/>
      <c r="AM88" s="932"/>
      <c r="AN88" s="932"/>
      <c r="AO88" s="932"/>
      <c r="AP88" s="933">
        <v>203</v>
      </c>
      <c r="AQ88" s="933"/>
      <c r="AR88" s="933"/>
      <c r="AS88" s="933"/>
      <c r="AT88" s="933"/>
      <c r="AU88" s="933" t="s">
        <v>199</v>
      </c>
      <c r="AV88" s="933"/>
      <c r="AW88" s="933"/>
      <c r="AX88" s="933"/>
      <c r="AY88" s="933"/>
      <c r="AZ88" s="934"/>
      <c r="BA88" s="934"/>
      <c r="BB88" s="934"/>
      <c r="BC88" s="934"/>
      <c r="BD88" s="935"/>
      <c r="BE88" s="55"/>
      <c r="BF88" s="55"/>
      <c r="BG88" s="55"/>
      <c r="BH88" s="55"/>
      <c r="BI88" s="55"/>
      <c r="BJ88" s="55"/>
      <c r="BK88" s="55"/>
      <c r="BL88" s="55"/>
      <c r="BM88" s="55"/>
      <c r="BN88" s="55"/>
      <c r="BO88" s="55"/>
      <c r="BP88" s="55"/>
      <c r="BQ88" s="52">
        <v>82</v>
      </c>
      <c r="BR88" s="73"/>
      <c r="BS88" s="914"/>
      <c r="BT88" s="915"/>
      <c r="BU88" s="915"/>
      <c r="BV88" s="915"/>
      <c r="BW88" s="915"/>
      <c r="BX88" s="915"/>
      <c r="BY88" s="915"/>
      <c r="BZ88" s="915"/>
      <c r="CA88" s="915"/>
      <c r="CB88" s="915"/>
      <c r="CC88" s="915"/>
      <c r="CD88" s="915"/>
      <c r="CE88" s="915"/>
      <c r="CF88" s="915"/>
      <c r="CG88" s="916"/>
      <c r="CH88" s="917"/>
      <c r="CI88" s="918"/>
      <c r="CJ88" s="918"/>
      <c r="CK88" s="918"/>
      <c r="CL88" s="919"/>
      <c r="CM88" s="917"/>
      <c r="CN88" s="918"/>
      <c r="CO88" s="918"/>
      <c r="CP88" s="918"/>
      <c r="CQ88" s="919"/>
      <c r="CR88" s="917"/>
      <c r="CS88" s="918"/>
      <c r="CT88" s="918"/>
      <c r="CU88" s="918"/>
      <c r="CV88" s="919"/>
      <c r="CW88" s="917"/>
      <c r="CX88" s="918"/>
      <c r="CY88" s="918"/>
      <c r="CZ88" s="918"/>
      <c r="DA88" s="919"/>
      <c r="DB88" s="917"/>
      <c r="DC88" s="918"/>
      <c r="DD88" s="918"/>
      <c r="DE88" s="918"/>
      <c r="DF88" s="919"/>
      <c r="DG88" s="917"/>
      <c r="DH88" s="918"/>
      <c r="DI88" s="918"/>
      <c r="DJ88" s="918"/>
      <c r="DK88" s="919"/>
      <c r="DL88" s="917"/>
      <c r="DM88" s="918"/>
      <c r="DN88" s="918"/>
      <c r="DO88" s="918"/>
      <c r="DP88" s="919"/>
      <c r="DQ88" s="917"/>
      <c r="DR88" s="918"/>
      <c r="DS88" s="918"/>
      <c r="DT88" s="918"/>
      <c r="DU88" s="919"/>
      <c r="DV88" s="914"/>
      <c r="DW88" s="915"/>
      <c r="DX88" s="915"/>
      <c r="DY88" s="915"/>
      <c r="DZ88" s="92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4"/>
      <c r="BT89" s="915"/>
      <c r="BU89" s="915"/>
      <c r="BV89" s="915"/>
      <c r="BW89" s="915"/>
      <c r="BX89" s="915"/>
      <c r="BY89" s="915"/>
      <c r="BZ89" s="915"/>
      <c r="CA89" s="915"/>
      <c r="CB89" s="915"/>
      <c r="CC89" s="915"/>
      <c r="CD89" s="915"/>
      <c r="CE89" s="915"/>
      <c r="CF89" s="915"/>
      <c r="CG89" s="916"/>
      <c r="CH89" s="917"/>
      <c r="CI89" s="918"/>
      <c r="CJ89" s="918"/>
      <c r="CK89" s="918"/>
      <c r="CL89" s="919"/>
      <c r="CM89" s="917"/>
      <c r="CN89" s="918"/>
      <c r="CO89" s="918"/>
      <c r="CP89" s="918"/>
      <c r="CQ89" s="919"/>
      <c r="CR89" s="917"/>
      <c r="CS89" s="918"/>
      <c r="CT89" s="918"/>
      <c r="CU89" s="918"/>
      <c r="CV89" s="919"/>
      <c r="CW89" s="917"/>
      <c r="CX89" s="918"/>
      <c r="CY89" s="918"/>
      <c r="CZ89" s="918"/>
      <c r="DA89" s="919"/>
      <c r="DB89" s="917"/>
      <c r="DC89" s="918"/>
      <c r="DD89" s="918"/>
      <c r="DE89" s="918"/>
      <c r="DF89" s="919"/>
      <c r="DG89" s="917"/>
      <c r="DH89" s="918"/>
      <c r="DI89" s="918"/>
      <c r="DJ89" s="918"/>
      <c r="DK89" s="919"/>
      <c r="DL89" s="917"/>
      <c r="DM89" s="918"/>
      <c r="DN89" s="918"/>
      <c r="DO89" s="918"/>
      <c r="DP89" s="919"/>
      <c r="DQ89" s="917"/>
      <c r="DR89" s="918"/>
      <c r="DS89" s="918"/>
      <c r="DT89" s="918"/>
      <c r="DU89" s="919"/>
      <c r="DV89" s="914"/>
      <c r="DW89" s="915"/>
      <c r="DX89" s="915"/>
      <c r="DY89" s="915"/>
      <c r="DZ89" s="92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4"/>
      <c r="BT90" s="915"/>
      <c r="BU90" s="915"/>
      <c r="BV90" s="915"/>
      <c r="BW90" s="915"/>
      <c r="BX90" s="915"/>
      <c r="BY90" s="915"/>
      <c r="BZ90" s="915"/>
      <c r="CA90" s="915"/>
      <c r="CB90" s="915"/>
      <c r="CC90" s="915"/>
      <c r="CD90" s="915"/>
      <c r="CE90" s="915"/>
      <c r="CF90" s="915"/>
      <c r="CG90" s="916"/>
      <c r="CH90" s="917"/>
      <c r="CI90" s="918"/>
      <c r="CJ90" s="918"/>
      <c r="CK90" s="918"/>
      <c r="CL90" s="919"/>
      <c r="CM90" s="917"/>
      <c r="CN90" s="918"/>
      <c r="CO90" s="918"/>
      <c r="CP90" s="918"/>
      <c r="CQ90" s="919"/>
      <c r="CR90" s="917"/>
      <c r="CS90" s="918"/>
      <c r="CT90" s="918"/>
      <c r="CU90" s="918"/>
      <c r="CV90" s="919"/>
      <c r="CW90" s="917"/>
      <c r="CX90" s="918"/>
      <c r="CY90" s="918"/>
      <c r="CZ90" s="918"/>
      <c r="DA90" s="919"/>
      <c r="DB90" s="917"/>
      <c r="DC90" s="918"/>
      <c r="DD90" s="918"/>
      <c r="DE90" s="918"/>
      <c r="DF90" s="919"/>
      <c r="DG90" s="917"/>
      <c r="DH90" s="918"/>
      <c r="DI90" s="918"/>
      <c r="DJ90" s="918"/>
      <c r="DK90" s="919"/>
      <c r="DL90" s="917"/>
      <c r="DM90" s="918"/>
      <c r="DN90" s="918"/>
      <c r="DO90" s="918"/>
      <c r="DP90" s="919"/>
      <c r="DQ90" s="917"/>
      <c r="DR90" s="918"/>
      <c r="DS90" s="918"/>
      <c r="DT90" s="918"/>
      <c r="DU90" s="919"/>
      <c r="DV90" s="914"/>
      <c r="DW90" s="915"/>
      <c r="DX90" s="915"/>
      <c r="DY90" s="915"/>
      <c r="DZ90" s="92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4"/>
      <c r="BT91" s="915"/>
      <c r="BU91" s="915"/>
      <c r="BV91" s="915"/>
      <c r="BW91" s="915"/>
      <c r="BX91" s="915"/>
      <c r="BY91" s="915"/>
      <c r="BZ91" s="915"/>
      <c r="CA91" s="915"/>
      <c r="CB91" s="915"/>
      <c r="CC91" s="915"/>
      <c r="CD91" s="915"/>
      <c r="CE91" s="915"/>
      <c r="CF91" s="915"/>
      <c r="CG91" s="916"/>
      <c r="CH91" s="917"/>
      <c r="CI91" s="918"/>
      <c r="CJ91" s="918"/>
      <c r="CK91" s="918"/>
      <c r="CL91" s="919"/>
      <c r="CM91" s="917"/>
      <c r="CN91" s="918"/>
      <c r="CO91" s="918"/>
      <c r="CP91" s="918"/>
      <c r="CQ91" s="919"/>
      <c r="CR91" s="917"/>
      <c r="CS91" s="918"/>
      <c r="CT91" s="918"/>
      <c r="CU91" s="918"/>
      <c r="CV91" s="919"/>
      <c r="CW91" s="917"/>
      <c r="CX91" s="918"/>
      <c r="CY91" s="918"/>
      <c r="CZ91" s="918"/>
      <c r="DA91" s="919"/>
      <c r="DB91" s="917"/>
      <c r="DC91" s="918"/>
      <c r="DD91" s="918"/>
      <c r="DE91" s="918"/>
      <c r="DF91" s="919"/>
      <c r="DG91" s="917"/>
      <c r="DH91" s="918"/>
      <c r="DI91" s="918"/>
      <c r="DJ91" s="918"/>
      <c r="DK91" s="919"/>
      <c r="DL91" s="917"/>
      <c r="DM91" s="918"/>
      <c r="DN91" s="918"/>
      <c r="DO91" s="918"/>
      <c r="DP91" s="919"/>
      <c r="DQ91" s="917"/>
      <c r="DR91" s="918"/>
      <c r="DS91" s="918"/>
      <c r="DT91" s="918"/>
      <c r="DU91" s="919"/>
      <c r="DV91" s="914"/>
      <c r="DW91" s="915"/>
      <c r="DX91" s="915"/>
      <c r="DY91" s="915"/>
      <c r="DZ91" s="92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4"/>
      <c r="BT92" s="915"/>
      <c r="BU92" s="915"/>
      <c r="BV92" s="915"/>
      <c r="BW92" s="915"/>
      <c r="BX92" s="915"/>
      <c r="BY92" s="915"/>
      <c r="BZ92" s="915"/>
      <c r="CA92" s="915"/>
      <c r="CB92" s="915"/>
      <c r="CC92" s="915"/>
      <c r="CD92" s="915"/>
      <c r="CE92" s="915"/>
      <c r="CF92" s="915"/>
      <c r="CG92" s="916"/>
      <c r="CH92" s="917"/>
      <c r="CI92" s="918"/>
      <c r="CJ92" s="918"/>
      <c r="CK92" s="918"/>
      <c r="CL92" s="919"/>
      <c r="CM92" s="917"/>
      <c r="CN92" s="918"/>
      <c r="CO92" s="918"/>
      <c r="CP92" s="918"/>
      <c r="CQ92" s="919"/>
      <c r="CR92" s="917"/>
      <c r="CS92" s="918"/>
      <c r="CT92" s="918"/>
      <c r="CU92" s="918"/>
      <c r="CV92" s="919"/>
      <c r="CW92" s="917"/>
      <c r="CX92" s="918"/>
      <c r="CY92" s="918"/>
      <c r="CZ92" s="918"/>
      <c r="DA92" s="919"/>
      <c r="DB92" s="917"/>
      <c r="DC92" s="918"/>
      <c r="DD92" s="918"/>
      <c r="DE92" s="918"/>
      <c r="DF92" s="919"/>
      <c r="DG92" s="917"/>
      <c r="DH92" s="918"/>
      <c r="DI92" s="918"/>
      <c r="DJ92" s="918"/>
      <c r="DK92" s="919"/>
      <c r="DL92" s="917"/>
      <c r="DM92" s="918"/>
      <c r="DN92" s="918"/>
      <c r="DO92" s="918"/>
      <c r="DP92" s="919"/>
      <c r="DQ92" s="917"/>
      <c r="DR92" s="918"/>
      <c r="DS92" s="918"/>
      <c r="DT92" s="918"/>
      <c r="DU92" s="919"/>
      <c r="DV92" s="914"/>
      <c r="DW92" s="915"/>
      <c r="DX92" s="915"/>
      <c r="DY92" s="915"/>
      <c r="DZ92" s="92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4"/>
      <c r="BT93" s="915"/>
      <c r="BU93" s="915"/>
      <c r="BV93" s="915"/>
      <c r="BW93" s="915"/>
      <c r="BX93" s="915"/>
      <c r="BY93" s="915"/>
      <c r="BZ93" s="915"/>
      <c r="CA93" s="915"/>
      <c r="CB93" s="915"/>
      <c r="CC93" s="915"/>
      <c r="CD93" s="915"/>
      <c r="CE93" s="915"/>
      <c r="CF93" s="915"/>
      <c r="CG93" s="916"/>
      <c r="CH93" s="917"/>
      <c r="CI93" s="918"/>
      <c r="CJ93" s="918"/>
      <c r="CK93" s="918"/>
      <c r="CL93" s="919"/>
      <c r="CM93" s="917"/>
      <c r="CN93" s="918"/>
      <c r="CO93" s="918"/>
      <c r="CP93" s="918"/>
      <c r="CQ93" s="919"/>
      <c r="CR93" s="917"/>
      <c r="CS93" s="918"/>
      <c r="CT93" s="918"/>
      <c r="CU93" s="918"/>
      <c r="CV93" s="919"/>
      <c r="CW93" s="917"/>
      <c r="CX93" s="918"/>
      <c r="CY93" s="918"/>
      <c r="CZ93" s="918"/>
      <c r="DA93" s="919"/>
      <c r="DB93" s="917"/>
      <c r="DC93" s="918"/>
      <c r="DD93" s="918"/>
      <c r="DE93" s="918"/>
      <c r="DF93" s="919"/>
      <c r="DG93" s="917"/>
      <c r="DH93" s="918"/>
      <c r="DI93" s="918"/>
      <c r="DJ93" s="918"/>
      <c r="DK93" s="919"/>
      <c r="DL93" s="917"/>
      <c r="DM93" s="918"/>
      <c r="DN93" s="918"/>
      <c r="DO93" s="918"/>
      <c r="DP93" s="919"/>
      <c r="DQ93" s="917"/>
      <c r="DR93" s="918"/>
      <c r="DS93" s="918"/>
      <c r="DT93" s="918"/>
      <c r="DU93" s="919"/>
      <c r="DV93" s="914"/>
      <c r="DW93" s="915"/>
      <c r="DX93" s="915"/>
      <c r="DY93" s="915"/>
      <c r="DZ93" s="92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4"/>
      <c r="BT94" s="915"/>
      <c r="BU94" s="915"/>
      <c r="BV94" s="915"/>
      <c r="BW94" s="915"/>
      <c r="BX94" s="915"/>
      <c r="BY94" s="915"/>
      <c r="BZ94" s="915"/>
      <c r="CA94" s="915"/>
      <c r="CB94" s="915"/>
      <c r="CC94" s="915"/>
      <c r="CD94" s="915"/>
      <c r="CE94" s="915"/>
      <c r="CF94" s="915"/>
      <c r="CG94" s="916"/>
      <c r="CH94" s="917"/>
      <c r="CI94" s="918"/>
      <c r="CJ94" s="918"/>
      <c r="CK94" s="918"/>
      <c r="CL94" s="919"/>
      <c r="CM94" s="917"/>
      <c r="CN94" s="918"/>
      <c r="CO94" s="918"/>
      <c r="CP94" s="918"/>
      <c r="CQ94" s="919"/>
      <c r="CR94" s="917"/>
      <c r="CS94" s="918"/>
      <c r="CT94" s="918"/>
      <c r="CU94" s="918"/>
      <c r="CV94" s="919"/>
      <c r="CW94" s="917"/>
      <c r="CX94" s="918"/>
      <c r="CY94" s="918"/>
      <c r="CZ94" s="918"/>
      <c r="DA94" s="919"/>
      <c r="DB94" s="917"/>
      <c r="DC94" s="918"/>
      <c r="DD94" s="918"/>
      <c r="DE94" s="918"/>
      <c r="DF94" s="919"/>
      <c r="DG94" s="917"/>
      <c r="DH94" s="918"/>
      <c r="DI94" s="918"/>
      <c r="DJ94" s="918"/>
      <c r="DK94" s="919"/>
      <c r="DL94" s="917"/>
      <c r="DM94" s="918"/>
      <c r="DN94" s="918"/>
      <c r="DO94" s="918"/>
      <c r="DP94" s="919"/>
      <c r="DQ94" s="917"/>
      <c r="DR94" s="918"/>
      <c r="DS94" s="918"/>
      <c r="DT94" s="918"/>
      <c r="DU94" s="919"/>
      <c r="DV94" s="914"/>
      <c r="DW94" s="915"/>
      <c r="DX94" s="915"/>
      <c r="DY94" s="915"/>
      <c r="DZ94" s="92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4"/>
      <c r="BT95" s="915"/>
      <c r="BU95" s="915"/>
      <c r="BV95" s="915"/>
      <c r="BW95" s="915"/>
      <c r="BX95" s="915"/>
      <c r="BY95" s="915"/>
      <c r="BZ95" s="915"/>
      <c r="CA95" s="915"/>
      <c r="CB95" s="915"/>
      <c r="CC95" s="915"/>
      <c r="CD95" s="915"/>
      <c r="CE95" s="915"/>
      <c r="CF95" s="915"/>
      <c r="CG95" s="916"/>
      <c r="CH95" s="917"/>
      <c r="CI95" s="918"/>
      <c r="CJ95" s="918"/>
      <c r="CK95" s="918"/>
      <c r="CL95" s="919"/>
      <c r="CM95" s="917"/>
      <c r="CN95" s="918"/>
      <c r="CO95" s="918"/>
      <c r="CP95" s="918"/>
      <c r="CQ95" s="919"/>
      <c r="CR95" s="917"/>
      <c r="CS95" s="918"/>
      <c r="CT95" s="918"/>
      <c r="CU95" s="918"/>
      <c r="CV95" s="919"/>
      <c r="CW95" s="917"/>
      <c r="CX95" s="918"/>
      <c r="CY95" s="918"/>
      <c r="CZ95" s="918"/>
      <c r="DA95" s="919"/>
      <c r="DB95" s="917"/>
      <c r="DC95" s="918"/>
      <c r="DD95" s="918"/>
      <c r="DE95" s="918"/>
      <c r="DF95" s="919"/>
      <c r="DG95" s="917"/>
      <c r="DH95" s="918"/>
      <c r="DI95" s="918"/>
      <c r="DJ95" s="918"/>
      <c r="DK95" s="919"/>
      <c r="DL95" s="917"/>
      <c r="DM95" s="918"/>
      <c r="DN95" s="918"/>
      <c r="DO95" s="918"/>
      <c r="DP95" s="919"/>
      <c r="DQ95" s="917"/>
      <c r="DR95" s="918"/>
      <c r="DS95" s="918"/>
      <c r="DT95" s="918"/>
      <c r="DU95" s="919"/>
      <c r="DV95" s="914"/>
      <c r="DW95" s="915"/>
      <c r="DX95" s="915"/>
      <c r="DY95" s="915"/>
      <c r="DZ95" s="92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4"/>
      <c r="BT96" s="915"/>
      <c r="BU96" s="915"/>
      <c r="BV96" s="915"/>
      <c r="BW96" s="915"/>
      <c r="BX96" s="915"/>
      <c r="BY96" s="915"/>
      <c r="BZ96" s="915"/>
      <c r="CA96" s="915"/>
      <c r="CB96" s="915"/>
      <c r="CC96" s="915"/>
      <c r="CD96" s="915"/>
      <c r="CE96" s="915"/>
      <c r="CF96" s="915"/>
      <c r="CG96" s="916"/>
      <c r="CH96" s="917"/>
      <c r="CI96" s="918"/>
      <c r="CJ96" s="918"/>
      <c r="CK96" s="918"/>
      <c r="CL96" s="919"/>
      <c r="CM96" s="917"/>
      <c r="CN96" s="918"/>
      <c r="CO96" s="918"/>
      <c r="CP96" s="918"/>
      <c r="CQ96" s="919"/>
      <c r="CR96" s="917"/>
      <c r="CS96" s="918"/>
      <c r="CT96" s="918"/>
      <c r="CU96" s="918"/>
      <c r="CV96" s="919"/>
      <c r="CW96" s="917"/>
      <c r="CX96" s="918"/>
      <c r="CY96" s="918"/>
      <c r="CZ96" s="918"/>
      <c r="DA96" s="919"/>
      <c r="DB96" s="917"/>
      <c r="DC96" s="918"/>
      <c r="DD96" s="918"/>
      <c r="DE96" s="918"/>
      <c r="DF96" s="919"/>
      <c r="DG96" s="917"/>
      <c r="DH96" s="918"/>
      <c r="DI96" s="918"/>
      <c r="DJ96" s="918"/>
      <c r="DK96" s="919"/>
      <c r="DL96" s="917"/>
      <c r="DM96" s="918"/>
      <c r="DN96" s="918"/>
      <c r="DO96" s="918"/>
      <c r="DP96" s="919"/>
      <c r="DQ96" s="917"/>
      <c r="DR96" s="918"/>
      <c r="DS96" s="918"/>
      <c r="DT96" s="918"/>
      <c r="DU96" s="919"/>
      <c r="DV96" s="914"/>
      <c r="DW96" s="915"/>
      <c r="DX96" s="915"/>
      <c r="DY96" s="915"/>
      <c r="DZ96" s="92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4"/>
      <c r="BT97" s="915"/>
      <c r="BU97" s="915"/>
      <c r="BV97" s="915"/>
      <c r="BW97" s="915"/>
      <c r="BX97" s="915"/>
      <c r="BY97" s="915"/>
      <c r="BZ97" s="915"/>
      <c r="CA97" s="915"/>
      <c r="CB97" s="915"/>
      <c r="CC97" s="915"/>
      <c r="CD97" s="915"/>
      <c r="CE97" s="915"/>
      <c r="CF97" s="915"/>
      <c r="CG97" s="916"/>
      <c r="CH97" s="917"/>
      <c r="CI97" s="918"/>
      <c r="CJ97" s="918"/>
      <c r="CK97" s="918"/>
      <c r="CL97" s="919"/>
      <c r="CM97" s="917"/>
      <c r="CN97" s="918"/>
      <c r="CO97" s="918"/>
      <c r="CP97" s="918"/>
      <c r="CQ97" s="919"/>
      <c r="CR97" s="917"/>
      <c r="CS97" s="918"/>
      <c r="CT97" s="918"/>
      <c r="CU97" s="918"/>
      <c r="CV97" s="919"/>
      <c r="CW97" s="917"/>
      <c r="CX97" s="918"/>
      <c r="CY97" s="918"/>
      <c r="CZ97" s="918"/>
      <c r="DA97" s="919"/>
      <c r="DB97" s="917"/>
      <c r="DC97" s="918"/>
      <c r="DD97" s="918"/>
      <c r="DE97" s="918"/>
      <c r="DF97" s="919"/>
      <c r="DG97" s="917"/>
      <c r="DH97" s="918"/>
      <c r="DI97" s="918"/>
      <c r="DJ97" s="918"/>
      <c r="DK97" s="919"/>
      <c r="DL97" s="917"/>
      <c r="DM97" s="918"/>
      <c r="DN97" s="918"/>
      <c r="DO97" s="918"/>
      <c r="DP97" s="919"/>
      <c r="DQ97" s="917"/>
      <c r="DR97" s="918"/>
      <c r="DS97" s="918"/>
      <c r="DT97" s="918"/>
      <c r="DU97" s="919"/>
      <c r="DV97" s="914"/>
      <c r="DW97" s="915"/>
      <c r="DX97" s="915"/>
      <c r="DY97" s="915"/>
      <c r="DZ97" s="92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4"/>
      <c r="BT98" s="915"/>
      <c r="BU98" s="915"/>
      <c r="BV98" s="915"/>
      <c r="BW98" s="915"/>
      <c r="BX98" s="915"/>
      <c r="BY98" s="915"/>
      <c r="BZ98" s="915"/>
      <c r="CA98" s="915"/>
      <c r="CB98" s="915"/>
      <c r="CC98" s="915"/>
      <c r="CD98" s="915"/>
      <c r="CE98" s="915"/>
      <c r="CF98" s="915"/>
      <c r="CG98" s="916"/>
      <c r="CH98" s="917"/>
      <c r="CI98" s="918"/>
      <c r="CJ98" s="918"/>
      <c r="CK98" s="918"/>
      <c r="CL98" s="919"/>
      <c r="CM98" s="917"/>
      <c r="CN98" s="918"/>
      <c r="CO98" s="918"/>
      <c r="CP98" s="918"/>
      <c r="CQ98" s="919"/>
      <c r="CR98" s="917"/>
      <c r="CS98" s="918"/>
      <c r="CT98" s="918"/>
      <c r="CU98" s="918"/>
      <c r="CV98" s="919"/>
      <c r="CW98" s="917"/>
      <c r="CX98" s="918"/>
      <c r="CY98" s="918"/>
      <c r="CZ98" s="918"/>
      <c r="DA98" s="919"/>
      <c r="DB98" s="917"/>
      <c r="DC98" s="918"/>
      <c r="DD98" s="918"/>
      <c r="DE98" s="918"/>
      <c r="DF98" s="919"/>
      <c r="DG98" s="917"/>
      <c r="DH98" s="918"/>
      <c r="DI98" s="918"/>
      <c r="DJ98" s="918"/>
      <c r="DK98" s="919"/>
      <c r="DL98" s="917"/>
      <c r="DM98" s="918"/>
      <c r="DN98" s="918"/>
      <c r="DO98" s="918"/>
      <c r="DP98" s="919"/>
      <c r="DQ98" s="917"/>
      <c r="DR98" s="918"/>
      <c r="DS98" s="918"/>
      <c r="DT98" s="918"/>
      <c r="DU98" s="919"/>
      <c r="DV98" s="914"/>
      <c r="DW98" s="915"/>
      <c r="DX98" s="915"/>
      <c r="DY98" s="915"/>
      <c r="DZ98" s="92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4"/>
      <c r="BT99" s="915"/>
      <c r="BU99" s="915"/>
      <c r="BV99" s="915"/>
      <c r="BW99" s="915"/>
      <c r="BX99" s="915"/>
      <c r="BY99" s="915"/>
      <c r="BZ99" s="915"/>
      <c r="CA99" s="915"/>
      <c r="CB99" s="915"/>
      <c r="CC99" s="915"/>
      <c r="CD99" s="915"/>
      <c r="CE99" s="915"/>
      <c r="CF99" s="915"/>
      <c r="CG99" s="916"/>
      <c r="CH99" s="917"/>
      <c r="CI99" s="918"/>
      <c r="CJ99" s="918"/>
      <c r="CK99" s="918"/>
      <c r="CL99" s="919"/>
      <c r="CM99" s="917"/>
      <c r="CN99" s="918"/>
      <c r="CO99" s="918"/>
      <c r="CP99" s="918"/>
      <c r="CQ99" s="919"/>
      <c r="CR99" s="917"/>
      <c r="CS99" s="918"/>
      <c r="CT99" s="918"/>
      <c r="CU99" s="918"/>
      <c r="CV99" s="919"/>
      <c r="CW99" s="917"/>
      <c r="CX99" s="918"/>
      <c r="CY99" s="918"/>
      <c r="CZ99" s="918"/>
      <c r="DA99" s="919"/>
      <c r="DB99" s="917"/>
      <c r="DC99" s="918"/>
      <c r="DD99" s="918"/>
      <c r="DE99" s="918"/>
      <c r="DF99" s="919"/>
      <c r="DG99" s="917"/>
      <c r="DH99" s="918"/>
      <c r="DI99" s="918"/>
      <c r="DJ99" s="918"/>
      <c r="DK99" s="919"/>
      <c r="DL99" s="917"/>
      <c r="DM99" s="918"/>
      <c r="DN99" s="918"/>
      <c r="DO99" s="918"/>
      <c r="DP99" s="919"/>
      <c r="DQ99" s="917"/>
      <c r="DR99" s="918"/>
      <c r="DS99" s="918"/>
      <c r="DT99" s="918"/>
      <c r="DU99" s="919"/>
      <c r="DV99" s="914"/>
      <c r="DW99" s="915"/>
      <c r="DX99" s="915"/>
      <c r="DY99" s="915"/>
      <c r="DZ99" s="92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4"/>
      <c r="BT100" s="915"/>
      <c r="BU100" s="915"/>
      <c r="BV100" s="915"/>
      <c r="BW100" s="915"/>
      <c r="BX100" s="915"/>
      <c r="BY100" s="915"/>
      <c r="BZ100" s="915"/>
      <c r="CA100" s="915"/>
      <c r="CB100" s="915"/>
      <c r="CC100" s="915"/>
      <c r="CD100" s="915"/>
      <c r="CE100" s="915"/>
      <c r="CF100" s="915"/>
      <c r="CG100" s="916"/>
      <c r="CH100" s="917"/>
      <c r="CI100" s="918"/>
      <c r="CJ100" s="918"/>
      <c r="CK100" s="918"/>
      <c r="CL100" s="919"/>
      <c r="CM100" s="917"/>
      <c r="CN100" s="918"/>
      <c r="CO100" s="918"/>
      <c r="CP100" s="918"/>
      <c r="CQ100" s="919"/>
      <c r="CR100" s="917"/>
      <c r="CS100" s="918"/>
      <c r="CT100" s="918"/>
      <c r="CU100" s="918"/>
      <c r="CV100" s="919"/>
      <c r="CW100" s="917"/>
      <c r="CX100" s="918"/>
      <c r="CY100" s="918"/>
      <c r="CZ100" s="918"/>
      <c r="DA100" s="919"/>
      <c r="DB100" s="917"/>
      <c r="DC100" s="918"/>
      <c r="DD100" s="918"/>
      <c r="DE100" s="918"/>
      <c r="DF100" s="919"/>
      <c r="DG100" s="917"/>
      <c r="DH100" s="918"/>
      <c r="DI100" s="918"/>
      <c r="DJ100" s="918"/>
      <c r="DK100" s="919"/>
      <c r="DL100" s="917"/>
      <c r="DM100" s="918"/>
      <c r="DN100" s="918"/>
      <c r="DO100" s="918"/>
      <c r="DP100" s="919"/>
      <c r="DQ100" s="917"/>
      <c r="DR100" s="918"/>
      <c r="DS100" s="918"/>
      <c r="DT100" s="918"/>
      <c r="DU100" s="919"/>
      <c r="DV100" s="914"/>
      <c r="DW100" s="915"/>
      <c r="DX100" s="915"/>
      <c r="DY100" s="915"/>
      <c r="DZ100" s="92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4"/>
      <c r="BT101" s="915"/>
      <c r="BU101" s="915"/>
      <c r="BV101" s="915"/>
      <c r="BW101" s="915"/>
      <c r="BX101" s="915"/>
      <c r="BY101" s="915"/>
      <c r="BZ101" s="915"/>
      <c r="CA101" s="915"/>
      <c r="CB101" s="915"/>
      <c r="CC101" s="915"/>
      <c r="CD101" s="915"/>
      <c r="CE101" s="915"/>
      <c r="CF101" s="915"/>
      <c r="CG101" s="916"/>
      <c r="CH101" s="917"/>
      <c r="CI101" s="918"/>
      <c r="CJ101" s="918"/>
      <c r="CK101" s="918"/>
      <c r="CL101" s="919"/>
      <c r="CM101" s="917"/>
      <c r="CN101" s="918"/>
      <c r="CO101" s="918"/>
      <c r="CP101" s="918"/>
      <c r="CQ101" s="919"/>
      <c r="CR101" s="917"/>
      <c r="CS101" s="918"/>
      <c r="CT101" s="918"/>
      <c r="CU101" s="918"/>
      <c r="CV101" s="919"/>
      <c r="CW101" s="917"/>
      <c r="CX101" s="918"/>
      <c r="CY101" s="918"/>
      <c r="CZ101" s="918"/>
      <c r="DA101" s="919"/>
      <c r="DB101" s="917"/>
      <c r="DC101" s="918"/>
      <c r="DD101" s="918"/>
      <c r="DE101" s="918"/>
      <c r="DF101" s="919"/>
      <c r="DG101" s="917"/>
      <c r="DH101" s="918"/>
      <c r="DI101" s="918"/>
      <c r="DJ101" s="918"/>
      <c r="DK101" s="919"/>
      <c r="DL101" s="917"/>
      <c r="DM101" s="918"/>
      <c r="DN101" s="918"/>
      <c r="DO101" s="918"/>
      <c r="DP101" s="919"/>
      <c r="DQ101" s="917"/>
      <c r="DR101" s="918"/>
      <c r="DS101" s="918"/>
      <c r="DT101" s="918"/>
      <c r="DU101" s="919"/>
      <c r="DV101" s="914"/>
      <c r="DW101" s="915"/>
      <c r="DX101" s="915"/>
      <c r="DY101" s="915"/>
      <c r="DZ101" s="92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921" t="s">
        <v>448</v>
      </c>
      <c r="BS102" s="922"/>
      <c r="BT102" s="922"/>
      <c r="BU102" s="922"/>
      <c r="BV102" s="922"/>
      <c r="BW102" s="922"/>
      <c r="BX102" s="922"/>
      <c r="BY102" s="922"/>
      <c r="BZ102" s="922"/>
      <c r="CA102" s="922"/>
      <c r="CB102" s="922"/>
      <c r="CC102" s="922"/>
      <c r="CD102" s="922"/>
      <c r="CE102" s="922"/>
      <c r="CF102" s="922"/>
      <c r="CG102" s="923"/>
      <c r="CH102" s="924"/>
      <c r="CI102" s="925"/>
      <c r="CJ102" s="925"/>
      <c r="CK102" s="925"/>
      <c r="CL102" s="926"/>
      <c r="CM102" s="924"/>
      <c r="CN102" s="925"/>
      <c r="CO102" s="925"/>
      <c r="CP102" s="925"/>
      <c r="CQ102" s="926"/>
      <c r="CR102" s="927">
        <v>455</v>
      </c>
      <c r="CS102" s="928"/>
      <c r="CT102" s="928"/>
      <c r="CU102" s="928"/>
      <c r="CV102" s="929"/>
      <c r="CW102" s="927">
        <v>98</v>
      </c>
      <c r="CX102" s="928"/>
      <c r="CY102" s="928"/>
      <c r="CZ102" s="928"/>
      <c r="DA102" s="929"/>
      <c r="DB102" s="927" t="s">
        <v>199</v>
      </c>
      <c r="DC102" s="928"/>
      <c r="DD102" s="928"/>
      <c r="DE102" s="928"/>
      <c r="DF102" s="929"/>
      <c r="DG102" s="927" t="s">
        <v>199</v>
      </c>
      <c r="DH102" s="928"/>
      <c r="DI102" s="928"/>
      <c r="DJ102" s="928"/>
      <c r="DK102" s="929"/>
      <c r="DL102" s="927" t="s">
        <v>199</v>
      </c>
      <c r="DM102" s="928"/>
      <c r="DN102" s="928"/>
      <c r="DO102" s="928"/>
      <c r="DP102" s="929"/>
      <c r="DQ102" s="927">
        <v>8</v>
      </c>
      <c r="DR102" s="928"/>
      <c r="DS102" s="928"/>
      <c r="DT102" s="928"/>
      <c r="DU102" s="929"/>
      <c r="DV102" s="921"/>
      <c r="DW102" s="922"/>
      <c r="DX102" s="922"/>
      <c r="DY102" s="922"/>
      <c r="DZ102" s="93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9" t="s">
        <v>467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2" t="s">
        <v>468</v>
      </c>
      <c r="BR104" s="742"/>
      <c r="BS104" s="742"/>
      <c r="BT104" s="742"/>
      <c r="BU104" s="742"/>
      <c r="BV104" s="742"/>
      <c r="BW104" s="742"/>
      <c r="BX104" s="742"/>
      <c r="BY104" s="742"/>
      <c r="BZ104" s="742"/>
      <c r="CA104" s="742"/>
      <c r="CB104" s="742"/>
      <c r="CC104" s="742"/>
      <c r="CD104" s="742"/>
      <c r="CE104" s="742"/>
      <c r="CF104" s="742"/>
      <c r="CG104" s="742"/>
      <c r="CH104" s="742"/>
      <c r="CI104" s="742"/>
      <c r="CJ104" s="742"/>
      <c r="CK104" s="742"/>
      <c r="CL104" s="742"/>
      <c r="CM104" s="742"/>
      <c r="CN104" s="742"/>
      <c r="CO104" s="742"/>
      <c r="CP104" s="742"/>
      <c r="CQ104" s="742"/>
      <c r="CR104" s="742"/>
      <c r="CS104" s="742"/>
      <c r="CT104" s="742"/>
      <c r="CU104" s="742"/>
      <c r="CV104" s="742"/>
      <c r="CW104" s="742"/>
      <c r="CX104" s="742"/>
      <c r="CY104" s="742"/>
      <c r="CZ104" s="742"/>
      <c r="DA104" s="742"/>
      <c r="DB104" s="742"/>
      <c r="DC104" s="742"/>
      <c r="DD104" s="742"/>
      <c r="DE104" s="742"/>
      <c r="DF104" s="742"/>
      <c r="DG104" s="742"/>
      <c r="DH104" s="742"/>
      <c r="DI104" s="742"/>
      <c r="DJ104" s="742"/>
      <c r="DK104" s="742"/>
      <c r="DL104" s="742"/>
      <c r="DM104" s="742"/>
      <c r="DN104" s="742"/>
      <c r="DO104" s="742"/>
      <c r="DP104" s="742"/>
      <c r="DQ104" s="742"/>
      <c r="DR104" s="742"/>
      <c r="DS104" s="742"/>
      <c r="DT104" s="742"/>
      <c r="DU104" s="742"/>
      <c r="DV104" s="742"/>
      <c r="DW104" s="742"/>
      <c r="DX104" s="742"/>
      <c r="DY104" s="742"/>
      <c r="DZ104" s="74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413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10" t="s">
        <v>469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201</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48" customFormat="1" ht="26.25" customHeight="1" x14ac:dyDescent="0.15">
      <c r="A109" s="753" t="s">
        <v>470</v>
      </c>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5"/>
      <c r="AA109" s="756" t="s">
        <v>428</v>
      </c>
      <c r="AB109" s="754"/>
      <c r="AC109" s="754"/>
      <c r="AD109" s="754"/>
      <c r="AE109" s="755"/>
      <c r="AF109" s="756" t="s">
        <v>471</v>
      </c>
      <c r="AG109" s="754"/>
      <c r="AH109" s="754"/>
      <c r="AI109" s="754"/>
      <c r="AJ109" s="755"/>
      <c r="AK109" s="756" t="s">
        <v>386</v>
      </c>
      <c r="AL109" s="754"/>
      <c r="AM109" s="754"/>
      <c r="AN109" s="754"/>
      <c r="AO109" s="755"/>
      <c r="AP109" s="756" t="s">
        <v>472</v>
      </c>
      <c r="AQ109" s="754"/>
      <c r="AR109" s="754"/>
      <c r="AS109" s="754"/>
      <c r="AT109" s="757"/>
      <c r="AU109" s="753" t="s">
        <v>470</v>
      </c>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5"/>
      <c r="BQ109" s="756" t="s">
        <v>428</v>
      </c>
      <c r="BR109" s="754"/>
      <c r="BS109" s="754"/>
      <c r="BT109" s="754"/>
      <c r="BU109" s="755"/>
      <c r="BV109" s="756" t="s">
        <v>471</v>
      </c>
      <c r="BW109" s="754"/>
      <c r="BX109" s="754"/>
      <c r="BY109" s="754"/>
      <c r="BZ109" s="755"/>
      <c r="CA109" s="756" t="s">
        <v>386</v>
      </c>
      <c r="CB109" s="754"/>
      <c r="CC109" s="754"/>
      <c r="CD109" s="754"/>
      <c r="CE109" s="755"/>
      <c r="CF109" s="913" t="s">
        <v>472</v>
      </c>
      <c r="CG109" s="913"/>
      <c r="CH109" s="913"/>
      <c r="CI109" s="913"/>
      <c r="CJ109" s="913"/>
      <c r="CK109" s="756" t="s">
        <v>96</v>
      </c>
      <c r="CL109" s="754"/>
      <c r="CM109" s="754"/>
      <c r="CN109" s="754"/>
      <c r="CO109" s="754"/>
      <c r="CP109" s="754"/>
      <c r="CQ109" s="754"/>
      <c r="CR109" s="754"/>
      <c r="CS109" s="754"/>
      <c r="CT109" s="754"/>
      <c r="CU109" s="754"/>
      <c r="CV109" s="754"/>
      <c r="CW109" s="754"/>
      <c r="CX109" s="754"/>
      <c r="CY109" s="754"/>
      <c r="CZ109" s="754"/>
      <c r="DA109" s="754"/>
      <c r="DB109" s="754"/>
      <c r="DC109" s="754"/>
      <c r="DD109" s="754"/>
      <c r="DE109" s="754"/>
      <c r="DF109" s="755"/>
      <c r="DG109" s="756" t="s">
        <v>428</v>
      </c>
      <c r="DH109" s="754"/>
      <c r="DI109" s="754"/>
      <c r="DJ109" s="754"/>
      <c r="DK109" s="755"/>
      <c r="DL109" s="756" t="s">
        <v>471</v>
      </c>
      <c r="DM109" s="754"/>
      <c r="DN109" s="754"/>
      <c r="DO109" s="754"/>
      <c r="DP109" s="755"/>
      <c r="DQ109" s="756" t="s">
        <v>386</v>
      </c>
      <c r="DR109" s="754"/>
      <c r="DS109" s="754"/>
      <c r="DT109" s="754"/>
      <c r="DU109" s="755"/>
      <c r="DV109" s="756" t="s">
        <v>472</v>
      </c>
      <c r="DW109" s="754"/>
      <c r="DX109" s="754"/>
      <c r="DY109" s="754"/>
      <c r="DZ109" s="757"/>
    </row>
    <row r="110" spans="1:131" s="48" customFormat="1" ht="26.25" customHeight="1" x14ac:dyDescent="0.15">
      <c r="A110" s="797" t="s">
        <v>327</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790">
        <v>6120738</v>
      </c>
      <c r="AB110" s="791"/>
      <c r="AC110" s="791"/>
      <c r="AD110" s="791"/>
      <c r="AE110" s="792"/>
      <c r="AF110" s="793">
        <v>6505363</v>
      </c>
      <c r="AG110" s="791"/>
      <c r="AH110" s="791"/>
      <c r="AI110" s="791"/>
      <c r="AJ110" s="792"/>
      <c r="AK110" s="793">
        <v>6668066</v>
      </c>
      <c r="AL110" s="791"/>
      <c r="AM110" s="791"/>
      <c r="AN110" s="791"/>
      <c r="AO110" s="792"/>
      <c r="AP110" s="886">
        <v>30.3</v>
      </c>
      <c r="AQ110" s="887"/>
      <c r="AR110" s="887"/>
      <c r="AS110" s="887"/>
      <c r="AT110" s="888"/>
      <c r="AU110" s="889" t="s">
        <v>124</v>
      </c>
      <c r="AV110" s="890"/>
      <c r="AW110" s="890"/>
      <c r="AX110" s="890"/>
      <c r="AY110" s="890"/>
      <c r="AZ110" s="850" t="s">
        <v>473</v>
      </c>
      <c r="BA110" s="798"/>
      <c r="BB110" s="798"/>
      <c r="BC110" s="798"/>
      <c r="BD110" s="798"/>
      <c r="BE110" s="798"/>
      <c r="BF110" s="798"/>
      <c r="BG110" s="798"/>
      <c r="BH110" s="798"/>
      <c r="BI110" s="798"/>
      <c r="BJ110" s="798"/>
      <c r="BK110" s="798"/>
      <c r="BL110" s="798"/>
      <c r="BM110" s="798"/>
      <c r="BN110" s="798"/>
      <c r="BO110" s="798"/>
      <c r="BP110" s="799"/>
      <c r="BQ110" s="851">
        <v>67977676</v>
      </c>
      <c r="BR110" s="852"/>
      <c r="BS110" s="852"/>
      <c r="BT110" s="852"/>
      <c r="BU110" s="852"/>
      <c r="BV110" s="852">
        <v>66719602</v>
      </c>
      <c r="BW110" s="852"/>
      <c r="BX110" s="852"/>
      <c r="BY110" s="852"/>
      <c r="BZ110" s="852"/>
      <c r="CA110" s="852">
        <v>65342457</v>
      </c>
      <c r="CB110" s="852"/>
      <c r="CC110" s="852"/>
      <c r="CD110" s="852"/>
      <c r="CE110" s="852"/>
      <c r="CF110" s="876">
        <v>297.3</v>
      </c>
      <c r="CG110" s="877"/>
      <c r="CH110" s="877"/>
      <c r="CI110" s="877"/>
      <c r="CJ110" s="877"/>
      <c r="CK110" s="895" t="s">
        <v>383</v>
      </c>
      <c r="CL110" s="736"/>
      <c r="CM110" s="850" t="s">
        <v>63</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51" t="s">
        <v>199</v>
      </c>
      <c r="DH110" s="852"/>
      <c r="DI110" s="852"/>
      <c r="DJ110" s="852"/>
      <c r="DK110" s="852"/>
      <c r="DL110" s="852" t="s">
        <v>199</v>
      </c>
      <c r="DM110" s="852"/>
      <c r="DN110" s="852"/>
      <c r="DO110" s="852"/>
      <c r="DP110" s="852"/>
      <c r="DQ110" s="852" t="s">
        <v>199</v>
      </c>
      <c r="DR110" s="852"/>
      <c r="DS110" s="852"/>
      <c r="DT110" s="852"/>
      <c r="DU110" s="852"/>
      <c r="DV110" s="853" t="s">
        <v>199</v>
      </c>
      <c r="DW110" s="853"/>
      <c r="DX110" s="853"/>
      <c r="DY110" s="853"/>
      <c r="DZ110" s="854"/>
    </row>
    <row r="111" spans="1:131" s="48" customFormat="1" ht="26.25" customHeight="1" x14ac:dyDescent="0.15">
      <c r="A111" s="741" t="s">
        <v>455</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908"/>
      <c r="AA111" s="746" t="s">
        <v>199</v>
      </c>
      <c r="AB111" s="747"/>
      <c r="AC111" s="747"/>
      <c r="AD111" s="747"/>
      <c r="AE111" s="748"/>
      <c r="AF111" s="749" t="s">
        <v>199</v>
      </c>
      <c r="AG111" s="747"/>
      <c r="AH111" s="747"/>
      <c r="AI111" s="747"/>
      <c r="AJ111" s="748"/>
      <c r="AK111" s="749" t="s">
        <v>199</v>
      </c>
      <c r="AL111" s="747"/>
      <c r="AM111" s="747"/>
      <c r="AN111" s="747"/>
      <c r="AO111" s="748"/>
      <c r="AP111" s="823" t="s">
        <v>199</v>
      </c>
      <c r="AQ111" s="824"/>
      <c r="AR111" s="824"/>
      <c r="AS111" s="824"/>
      <c r="AT111" s="825"/>
      <c r="AU111" s="891"/>
      <c r="AV111" s="892"/>
      <c r="AW111" s="892"/>
      <c r="AX111" s="892"/>
      <c r="AY111" s="892"/>
      <c r="AZ111" s="822" t="s">
        <v>474</v>
      </c>
      <c r="BA111" s="758"/>
      <c r="BB111" s="758"/>
      <c r="BC111" s="758"/>
      <c r="BD111" s="758"/>
      <c r="BE111" s="758"/>
      <c r="BF111" s="758"/>
      <c r="BG111" s="758"/>
      <c r="BH111" s="758"/>
      <c r="BI111" s="758"/>
      <c r="BJ111" s="758"/>
      <c r="BK111" s="758"/>
      <c r="BL111" s="758"/>
      <c r="BM111" s="758"/>
      <c r="BN111" s="758"/>
      <c r="BO111" s="758"/>
      <c r="BP111" s="759"/>
      <c r="BQ111" s="826">
        <v>5490</v>
      </c>
      <c r="BR111" s="827"/>
      <c r="BS111" s="827"/>
      <c r="BT111" s="827"/>
      <c r="BU111" s="827"/>
      <c r="BV111" s="827">
        <v>3648</v>
      </c>
      <c r="BW111" s="827"/>
      <c r="BX111" s="827"/>
      <c r="BY111" s="827"/>
      <c r="BZ111" s="827"/>
      <c r="CA111" s="827">
        <v>2360</v>
      </c>
      <c r="CB111" s="827"/>
      <c r="CC111" s="827"/>
      <c r="CD111" s="827"/>
      <c r="CE111" s="827"/>
      <c r="CF111" s="884">
        <v>0</v>
      </c>
      <c r="CG111" s="885"/>
      <c r="CH111" s="885"/>
      <c r="CI111" s="885"/>
      <c r="CJ111" s="885"/>
      <c r="CK111" s="896"/>
      <c r="CL111" s="738"/>
      <c r="CM111" s="822" t="s">
        <v>137</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26" t="s">
        <v>199</v>
      </c>
      <c r="DH111" s="827"/>
      <c r="DI111" s="827"/>
      <c r="DJ111" s="827"/>
      <c r="DK111" s="827"/>
      <c r="DL111" s="827" t="s">
        <v>199</v>
      </c>
      <c r="DM111" s="827"/>
      <c r="DN111" s="827"/>
      <c r="DO111" s="827"/>
      <c r="DP111" s="827"/>
      <c r="DQ111" s="827" t="s">
        <v>199</v>
      </c>
      <c r="DR111" s="827"/>
      <c r="DS111" s="827"/>
      <c r="DT111" s="827"/>
      <c r="DU111" s="827"/>
      <c r="DV111" s="828" t="s">
        <v>199</v>
      </c>
      <c r="DW111" s="828"/>
      <c r="DX111" s="828"/>
      <c r="DY111" s="828"/>
      <c r="DZ111" s="829"/>
    </row>
    <row r="112" spans="1:131" s="48" customFormat="1" ht="26.25" customHeight="1" x14ac:dyDescent="0.15">
      <c r="A112" s="725" t="s">
        <v>152</v>
      </c>
      <c r="B112" s="726"/>
      <c r="C112" s="758" t="s">
        <v>476</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46" t="s">
        <v>199</v>
      </c>
      <c r="AB112" s="747"/>
      <c r="AC112" s="747"/>
      <c r="AD112" s="747"/>
      <c r="AE112" s="748"/>
      <c r="AF112" s="749" t="s">
        <v>199</v>
      </c>
      <c r="AG112" s="747"/>
      <c r="AH112" s="747"/>
      <c r="AI112" s="747"/>
      <c r="AJ112" s="748"/>
      <c r="AK112" s="749" t="s">
        <v>199</v>
      </c>
      <c r="AL112" s="747"/>
      <c r="AM112" s="747"/>
      <c r="AN112" s="747"/>
      <c r="AO112" s="748"/>
      <c r="AP112" s="823" t="s">
        <v>199</v>
      </c>
      <c r="AQ112" s="824"/>
      <c r="AR112" s="824"/>
      <c r="AS112" s="824"/>
      <c r="AT112" s="825"/>
      <c r="AU112" s="891"/>
      <c r="AV112" s="892"/>
      <c r="AW112" s="892"/>
      <c r="AX112" s="892"/>
      <c r="AY112" s="892"/>
      <c r="AZ112" s="822" t="s">
        <v>268</v>
      </c>
      <c r="BA112" s="758"/>
      <c r="BB112" s="758"/>
      <c r="BC112" s="758"/>
      <c r="BD112" s="758"/>
      <c r="BE112" s="758"/>
      <c r="BF112" s="758"/>
      <c r="BG112" s="758"/>
      <c r="BH112" s="758"/>
      <c r="BI112" s="758"/>
      <c r="BJ112" s="758"/>
      <c r="BK112" s="758"/>
      <c r="BL112" s="758"/>
      <c r="BM112" s="758"/>
      <c r="BN112" s="758"/>
      <c r="BO112" s="758"/>
      <c r="BP112" s="759"/>
      <c r="BQ112" s="826">
        <v>33016153</v>
      </c>
      <c r="BR112" s="827"/>
      <c r="BS112" s="827"/>
      <c r="BT112" s="827"/>
      <c r="BU112" s="827"/>
      <c r="BV112" s="827">
        <v>32066780</v>
      </c>
      <c r="BW112" s="827"/>
      <c r="BX112" s="827"/>
      <c r="BY112" s="827"/>
      <c r="BZ112" s="827"/>
      <c r="CA112" s="827">
        <v>31152550</v>
      </c>
      <c r="CB112" s="827"/>
      <c r="CC112" s="827"/>
      <c r="CD112" s="827"/>
      <c r="CE112" s="827"/>
      <c r="CF112" s="884">
        <v>141.80000000000001</v>
      </c>
      <c r="CG112" s="885"/>
      <c r="CH112" s="885"/>
      <c r="CI112" s="885"/>
      <c r="CJ112" s="885"/>
      <c r="CK112" s="896"/>
      <c r="CL112" s="738"/>
      <c r="CM112" s="822" t="s">
        <v>392</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26" t="s">
        <v>199</v>
      </c>
      <c r="DH112" s="827"/>
      <c r="DI112" s="827"/>
      <c r="DJ112" s="827"/>
      <c r="DK112" s="827"/>
      <c r="DL112" s="827" t="s">
        <v>199</v>
      </c>
      <c r="DM112" s="827"/>
      <c r="DN112" s="827"/>
      <c r="DO112" s="827"/>
      <c r="DP112" s="827"/>
      <c r="DQ112" s="827" t="s">
        <v>199</v>
      </c>
      <c r="DR112" s="827"/>
      <c r="DS112" s="827"/>
      <c r="DT112" s="827"/>
      <c r="DU112" s="827"/>
      <c r="DV112" s="828" t="s">
        <v>199</v>
      </c>
      <c r="DW112" s="828"/>
      <c r="DX112" s="828"/>
      <c r="DY112" s="828"/>
      <c r="DZ112" s="829"/>
    </row>
    <row r="113" spans="1:130" s="48" customFormat="1" ht="26.25" customHeight="1" x14ac:dyDescent="0.15">
      <c r="A113" s="727"/>
      <c r="B113" s="728"/>
      <c r="C113" s="758" t="s">
        <v>479</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6">
        <v>2417731</v>
      </c>
      <c r="AB113" s="747"/>
      <c r="AC113" s="747"/>
      <c r="AD113" s="747"/>
      <c r="AE113" s="748"/>
      <c r="AF113" s="749">
        <v>2474696</v>
      </c>
      <c r="AG113" s="747"/>
      <c r="AH113" s="747"/>
      <c r="AI113" s="747"/>
      <c r="AJ113" s="748"/>
      <c r="AK113" s="749">
        <v>2448707</v>
      </c>
      <c r="AL113" s="747"/>
      <c r="AM113" s="747"/>
      <c r="AN113" s="747"/>
      <c r="AO113" s="748"/>
      <c r="AP113" s="823">
        <v>11.1</v>
      </c>
      <c r="AQ113" s="824"/>
      <c r="AR113" s="824"/>
      <c r="AS113" s="824"/>
      <c r="AT113" s="825"/>
      <c r="AU113" s="891"/>
      <c r="AV113" s="892"/>
      <c r="AW113" s="892"/>
      <c r="AX113" s="892"/>
      <c r="AY113" s="892"/>
      <c r="AZ113" s="822" t="s">
        <v>204</v>
      </c>
      <c r="BA113" s="758"/>
      <c r="BB113" s="758"/>
      <c r="BC113" s="758"/>
      <c r="BD113" s="758"/>
      <c r="BE113" s="758"/>
      <c r="BF113" s="758"/>
      <c r="BG113" s="758"/>
      <c r="BH113" s="758"/>
      <c r="BI113" s="758"/>
      <c r="BJ113" s="758"/>
      <c r="BK113" s="758"/>
      <c r="BL113" s="758"/>
      <c r="BM113" s="758"/>
      <c r="BN113" s="758"/>
      <c r="BO113" s="758"/>
      <c r="BP113" s="759"/>
      <c r="BQ113" s="826">
        <v>32553</v>
      </c>
      <c r="BR113" s="827"/>
      <c r="BS113" s="827"/>
      <c r="BT113" s="827"/>
      <c r="BU113" s="827"/>
      <c r="BV113" s="827" t="s">
        <v>199</v>
      </c>
      <c r="BW113" s="827"/>
      <c r="BX113" s="827"/>
      <c r="BY113" s="827"/>
      <c r="BZ113" s="827"/>
      <c r="CA113" s="827" t="s">
        <v>199</v>
      </c>
      <c r="CB113" s="827"/>
      <c r="CC113" s="827"/>
      <c r="CD113" s="827"/>
      <c r="CE113" s="827"/>
      <c r="CF113" s="884" t="s">
        <v>199</v>
      </c>
      <c r="CG113" s="885"/>
      <c r="CH113" s="885"/>
      <c r="CI113" s="885"/>
      <c r="CJ113" s="885"/>
      <c r="CK113" s="896"/>
      <c r="CL113" s="738"/>
      <c r="CM113" s="822" t="s">
        <v>402</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46" t="s">
        <v>199</v>
      </c>
      <c r="DH113" s="747"/>
      <c r="DI113" s="747"/>
      <c r="DJ113" s="747"/>
      <c r="DK113" s="748"/>
      <c r="DL113" s="749" t="s">
        <v>199</v>
      </c>
      <c r="DM113" s="747"/>
      <c r="DN113" s="747"/>
      <c r="DO113" s="747"/>
      <c r="DP113" s="748"/>
      <c r="DQ113" s="749" t="s">
        <v>199</v>
      </c>
      <c r="DR113" s="747"/>
      <c r="DS113" s="747"/>
      <c r="DT113" s="747"/>
      <c r="DU113" s="748"/>
      <c r="DV113" s="823" t="s">
        <v>199</v>
      </c>
      <c r="DW113" s="824"/>
      <c r="DX113" s="824"/>
      <c r="DY113" s="824"/>
      <c r="DZ113" s="825"/>
    </row>
    <row r="114" spans="1:130" s="48" customFormat="1" ht="26.25" customHeight="1" x14ac:dyDescent="0.15">
      <c r="A114" s="727"/>
      <c r="B114" s="728"/>
      <c r="C114" s="758" t="s">
        <v>480</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46">
        <v>45233</v>
      </c>
      <c r="AB114" s="747"/>
      <c r="AC114" s="747"/>
      <c r="AD114" s="747"/>
      <c r="AE114" s="748"/>
      <c r="AF114" s="749">
        <v>32828</v>
      </c>
      <c r="AG114" s="747"/>
      <c r="AH114" s="747"/>
      <c r="AI114" s="747"/>
      <c r="AJ114" s="748"/>
      <c r="AK114" s="749" t="s">
        <v>199</v>
      </c>
      <c r="AL114" s="747"/>
      <c r="AM114" s="747"/>
      <c r="AN114" s="747"/>
      <c r="AO114" s="748"/>
      <c r="AP114" s="823" t="s">
        <v>199</v>
      </c>
      <c r="AQ114" s="824"/>
      <c r="AR114" s="824"/>
      <c r="AS114" s="824"/>
      <c r="AT114" s="825"/>
      <c r="AU114" s="891"/>
      <c r="AV114" s="892"/>
      <c r="AW114" s="892"/>
      <c r="AX114" s="892"/>
      <c r="AY114" s="892"/>
      <c r="AZ114" s="822" t="s">
        <v>481</v>
      </c>
      <c r="BA114" s="758"/>
      <c r="BB114" s="758"/>
      <c r="BC114" s="758"/>
      <c r="BD114" s="758"/>
      <c r="BE114" s="758"/>
      <c r="BF114" s="758"/>
      <c r="BG114" s="758"/>
      <c r="BH114" s="758"/>
      <c r="BI114" s="758"/>
      <c r="BJ114" s="758"/>
      <c r="BK114" s="758"/>
      <c r="BL114" s="758"/>
      <c r="BM114" s="758"/>
      <c r="BN114" s="758"/>
      <c r="BO114" s="758"/>
      <c r="BP114" s="759"/>
      <c r="BQ114" s="826">
        <v>5978504</v>
      </c>
      <c r="BR114" s="827"/>
      <c r="BS114" s="827"/>
      <c r="BT114" s="827"/>
      <c r="BU114" s="827"/>
      <c r="BV114" s="827">
        <v>6056736</v>
      </c>
      <c r="BW114" s="827"/>
      <c r="BX114" s="827"/>
      <c r="BY114" s="827"/>
      <c r="BZ114" s="827"/>
      <c r="CA114" s="827">
        <v>6219540</v>
      </c>
      <c r="CB114" s="827"/>
      <c r="CC114" s="827"/>
      <c r="CD114" s="827"/>
      <c r="CE114" s="827"/>
      <c r="CF114" s="884">
        <v>28.3</v>
      </c>
      <c r="CG114" s="885"/>
      <c r="CH114" s="885"/>
      <c r="CI114" s="885"/>
      <c r="CJ114" s="885"/>
      <c r="CK114" s="896"/>
      <c r="CL114" s="738"/>
      <c r="CM114" s="822" t="s">
        <v>482</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46" t="s">
        <v>199</v>
      </c>
      <c r="DH114" s="747"/>
      <c r="DI114" s="747"/>
      <c r="DJ114" s="747"/>
      <c r="DK114" s="748"/>
      <c r="DL114" s="749" t="s">
        <v>199</v>
      </c>
      <c r="DM114" s="747"/>
      <c r="DN114" s="747"/>
      <c r="DO114" s="747"/>
      <c r="DP114" s="748"/>
      <c r="DQ114" s="749" t="s">
        <v>199</v>
      </c>
      <c r="DR114" s="747"/>
      <c r="DS114" s="747"/>
      <c r="DT114" s="747"/>
      <c r="DU114" s="748"/>
      <c r="DV114" s="823" t="s">
        <v>199</v>
      </c>
      <c r="DW114" s="824"/>
      <c r="DX114" s="824"/>
      <c r="DY114" s="824"/>
      <c r="DZ114" s="825"/>
    </row>
    <row r="115" spans="1:130" s="48" customFormat="1" ht="26.25" customHeight="1" x14ac:dyDescent="0.15">
      <c r="A115" s="727"/>
      <c r="B115" s="728"/>
      <c r="C115" s="758" t="s">
        <v>372</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6">
        <v>5719</v>
      </c>
      <c r="AB115" s="747"/>
      <c r="AC115" s="747"/>
      <c r="AD115" s="747"/>
      <c r="AE115" s="748"/>
      <c r="AF115" s="749">
        <v>5342</v>
      </c>
      <c r="AG115" s="747"/>
      <c r="AH115" s="747"/>
      <c r="AI115" s="747"/>
      <c r="AJ115" s="748"/>
      <c r="AK115" s="749">
        <v>3532</v>
      </c>
      <c r="AL115" s="747"/>
      <c r="AM115" s="747"/>
      <c r="AN115" s="747"/>
      <c r="AO115" s="748"/>
      <c r="AP115" s="823">
        <v>0</v>
      </c>
      <c r="AQ115" s="824"/>
      <c r="AR115" s="824"/>
      <c r="AS115" s="824"/>
      <c r="AT115" s="825"/>
      <c r="AU115" s="891"/>
      <c r="AV115" s="892"/>
      <c r="AW115" s="892"/>
      <c r="AX115" s="892"/>
      <c r="AY115" s="892"/>
      <c r="AZ115" s="822" t="s">
        <v>345</v>
      </c>
      <c r="BA115" s="758"/>
      <c r="BB115" s="758"/>
      <c r="BC115" s="758"/>
      <c r="BD115" s="758"/>
      <c r="BE115" s="758"/>
      <c r="BF115" s="758"/>
      <c r="BG115" s="758"/>
      <c r="BH115" s="758"/>
      <c r="BI115" s="758"/>
      <c r="BJ115" s="758"/>
      <c r="BK115" s="758"/>
      <c r="BL115" s="758"/>
      <c r="BM115" s="758"/>
      <c r="BN115" s="758"/>
      <c r="BO115" s="758"/>
      <c r="BP115" s="759"/>
      <c r="BQ115" s="826">
        <v>8250</v>
      </c>
      <c r="BR115" s="827"/>
      <c r="BS115" s="827"/>
      <c r="BT115" s="827"/>
      <c r="BU115" s="827"/>
      <c r="BV115" s="827">
        <v>8160</v>
      </c>
      <c r="BW115" s="827"/>
      <c r="BX115" s="827"/>
      <c r="BY115" s="827"/>
      <c r="BZ115" s="827"/>
      <c r="CA115" s="827">
        <v>8100</v>
      </c>
      <c r="CB115" s="827"/>
      <c r="CC115" s="827"/>
      <c r="CD115" s="827"/>
      <c r="CE115" s="827"/>
      <c r="CF115" s="884">
        <v>0</v>
      </c>
      <c r="CG115" s="885"/>
      <c r="CH115" s="885"/>
      <c r="CI115" s="885"/>
      <c r="CJ115" s="885"/>
      <c r="CK115" s="896"/>
      <c r="CL115" s="738"/>
      <c r="CM115" s="822" t="s">
        <v>33</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46" t="s">
        <v>199</v>
      </c>
      <c r="DH115" s="747"/>
      <c r="DI115" s="747"/>
      <c r="DJ115" s="747"/>
      <c r="DK115" s="748"/>
      <c r="DL115" s="749" t="s">
        <v>199</v>
      </c>
      <c r="DM115" s="747"/>
      <c r="DN115" s="747"/>
      <c r="DO115" s="747"/>
      <c r="DP115" s="748"/>
      <c r="DQ115" s="749" t="s">
        <v>199</v>
      </c>
      <c r="DR115" s="747"/>
      <c r="DS115" s="747"/>
      <c r="DT115" s="747"/>
      <c r="DU115" s="748"/>
      <c r="DV115" s="823" t="s">
        <v>199</v>
      </c>
      <c r="DW115" s="824"/>
      <c r="DX115" s="824"/>
      <c r="DY115" s="824"/>
      <c r="DZ115" s="825"/>
    </row>
    <row r="116" spans="1:130" s="48" customFormat="1" ht="26.25" customHeight="1" x14ac:dyDescent="0.15">
      <c r="A116" s="729"/>
      <c r="B116" s="730"/>
      <c r="C116" s="831" t="s">
        <v>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46">
        <v>46</v>
      </c>
      <c r="AB116" s="747"/>
      <c r="AC116" s="747"/>
      <c r="AD116" s="747"/>
      <c r="AE116" s="748"/>
      <c r="AF116" s="749">
        <v>98</v>
      </c>
      <c r="AG116" s="747"/>
      <c r="AH116" s="747"/>
      <c r="AI116" s="747"/>
      <c r="AJ116" s="748"/>
      <c r="AK116" s="749">
        <v>18</v>
      </c>
      <c r="AL116" s="747"/>
      <c r="AM116" s="747"/>
      <c r="AN116" s="747"/>
      <c r="AO116" s="748"/>
      <c r="AP116" s="823">
        <v>0</v>
      </c>
      <c r="AQ116" s="824"/>
      <c r="AR116" s="824"/>
      <c r="AS116" s="824"/>
      <c r="AT116" s="825"/>
      <c r="AU116" s="891"/>
      <c r="AV116" s="892"/>
      <c r="AW116" s="892"/>
      <c r="AX116" s="892"/>
      <c r="AY116" s="892"/>
      <c r="AZ116" s="898" t="s">
        <v>222</v>
      </c>
      <c r="BA116" s="899"/>
      <c r="BB116" s="899"/>
      <c r="BC116" s="899"/>
      <c r="BD116" s="899"/>
      <c r="BE116" s="899"/>
      <c r="BF116" s="899"/>
      <c r="BG116" s="899"/>
      <c r="BH116" s="899"/>
      <c r="BI116" s="899"/>
      <c r="BJ116" s="899"/>
      <c r="BK116" s="899"/>
      <c r="BL116" s="899"/>
      <c r="BM116" s="899"/>
      <c r="BN116" s="899"/>
      <c r="BO116" s="899"/>
      <c r="BP116" s="900"/>
      <c r="BQ116" s="826" t="s">
        <v>199</v>
      </c>
      <c r="BR116" s="827"/>
      <c r="BS116" s="827"/>
      <c r="BT116" s="827"/>
      <c r="BU116" s="827"/>
      <c r="BV116" s="827" t="s">
        <v>199</v>
      </c>
      <c r="BW116" s="827"/>
      <c r="BX116" s="827"/>
      <c r="BY116" s="827"/>
      <c r="BZ116" s="827"/>
      <c r="CA116" s="827" t="s">
        <v>199</v>
      </c>
      <c r="CB116" s="827"/>
      <c r="CC116" s="827"/>
      <c r="CD116" s="827"/>
      <c r="CE116" s="827"/>
      <c r="CF116" s="884" t="s">
        <v>199</v>
      </c>
      <c r="CG116" s="885"/>
      <c r="CH116" s="885"/>
      <c r="CI116" s="885"/>
      <c r="CJ116" s="885"/>
      <c r="CK116" s="896"/>
      <c r="CL116" s="738"/>
      <c r="CM116" s="822" t="s">
        <v>12</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46">
        <v>4091</v>
      </c>
      <c r="DH116" s="747"/>
      <c r="DI116" s="747"/>
      <c r="DJ116" s="747"/>
      <c r="DK116" s="748"/>
      <c r="DL116" s="749">
        <v>3046</v>
      </c>
      <c r="DM116" s="747"/>
      <c r="DN116" s="747"/>
      <c r="DO116" s="747"/>
      <c r="DP116" s="748"/>
      <c r="DQ116" s="749">
        <v>2046</v>
      </c>
      <c r="DR116" s="747"/>
      <c r="DS116" s="747"/>
      <c r="DT116" s="747"/>
      <c r="DU116" s="748"/>
      <c r="DV116" s="823">
        <v>0</v>
      </c>
      <c r="DW116" s="824"/>
      <c r="DX116" s="824"/>
      <c r="DY116" s="824"/>
      <c r="DZ116" s="825"/>
    </row>
    <row r="117" spans="1:130" s="48" customFormat="1" ht="26.25" customHeight="1" x14ac:dyDescent="0.15">
      <c r="A117" s="753" t="s">
        <v>272</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863" t="s">
        <v>322</v>
      </c>
      <c r="Z117" s="755"/>
      <c r="AA117" s="901">
        <v>8589467</v>
      </c>
      <c r="AB117" s="902"/>
      <c r="AC117" s="902"/>
      <c r="AD117" s="902"/>
      <c r="AE117" s="903"/>
      <c r="AF117" s="904">
        <v>9018327</v>
      </c>
      <c r="AG117" s="902"/>
      <c r="AH117" s="902"/>
      <c r="AI117" s="902"/>
      <c r="AJ117" s="903"/>
      <c r="AK117" s="904">
        <v>9120323</v>
      </c>
      <c r="AL117" s="902"/>
      <c r="AM117" s="902"/>
      <c r="AN117" s="902"/>
      <c r="AO117" s="903"/>
      <c r="AP117" s="905"/>
      <c r="AQ117" s="906"/>
      <c r="AR117" s="906"/>
      <c r="AS117" s="906"/>
      <c r="AT117" s="907"/>
      <c r="AU117" s="891"/>
      <c r="AV117" s="892"/>
      <c r="AW117" s="892"/>
      <c r="AX117" s="892"/>
      <c r="AY117" s="892"/>
      <c r="AZ117" s="881" t="s">
        <v>483</v>
      </c>
      <c r="BA117" s="882"/>
      <c r="BB117" s="882"/>
      <c r="BC117" s="882"/>
      <c r="BD117" s="882"/>
      <c r="BE117" s="882"/>
      <c r="BF117" s="882"/>
      <c r="BG117" s="882"/>
      <c r="BH117" s="882"/>
      <c r="BI117" s="882"/>
      <c r="BJ117" s="882"/>
      <c r="BK117" s="882"/>
      <c r="BL117" s="882"/>
      <c r="BM117" s="882"/>
      <c r="BN117" s="882"/>
      <c r="BO117" s="882"/>
      <c r="BP117" s="883"/>
      <c r="BQ117" s="826" t="s">
        <v>199</v>
      </c>
      <c r="BR117" s="827"/>
      <c r="BS117" s="827"/>
      <c r="BT117" s="827"/>
      <c r="BU117" s="827"/>
      <c r="BV117" s="827" t="s">
        <v>199</v>
      </c>
      <c r="BW117" s="827"/>
      <c r="BX117" s="827"/>
      <c r="BY117" s="827"/>
      <c r="BZ117" s="827"/>
      <c r="CA117" s="827" t="s">
        <v>199</v>
      </c>
      <c r="CB117" s="827"/>
      <c r="CC117" s="827"/>
      <c r="CD117" s="827"/>
      <c r="CE117" s="827"/>
      <c r="CF117" s="884" t="s">
        <v>199</v>
      </c>
      <c r="CG117" s="885"/>
      <c r="CH117" s="885"/>
      <c r="CI117" s="885"/>
      <c r="CJ117" s="885"/>
      <c r="CK117" s="896"/>
      <c r="CL117" s="738"/>
      <c r="CM117" s="822" t="s">
        <v>337</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46" t="s">
        <v>199</v>
      </c>
      <c r="DH117" s="747"/>
      <c r="DI117" s="747"/>
      <c r="DJ117" s="747"/>
      <c r="DK117" s="748"/>
      <c r="DL117" s="749" t="s">
        <v>199</v>
      </c>
      <c r="DM117" s="747"/>
      <c r="DN117" s="747"/>
      <c r="DO117" s="747"/>
      <c r="DP117" s="748"/>
      <c r="DQ117" s="749" t="s">
        <v>199</v>
      </c>
      <c r="DR117" s="747"/>
      <c r="DS117" s="747"/>
      <c r="DT117" s="747"/>
      <c r="DU117" s="748"/>
      <c r="DV117" s="823" t="s">
        <v>199</v>
      </c>
      <c r="DW117" s="824"/>
      <c r="DX117" s="824"/>
      <c r="DY117" s="824"/>
      <c r="DZ117" s="825"/>
    </row>
    <row r="118" spans="1:130" s="48" customFormat="1" ht="26.25" customHeight="1" x14ac:dyDescent="0.15">
      <c r="A118" s="753" t="s">
        <v>96</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5"/>
      <c r="AA118" s="756" t="s">
        <v>428</v>
      </c>
      <c r="AB118" s="754"/>
      <c r="AC118" s="754"/>
      <c r="AD118" s="754"/>
      <c r="AE118" s="755"/>
      <c r="AF118" s="756" t="s">
        <v>471</v>
      </c>
      <c r="AG118" s="754"/>
      <c r="AH118" s="754"/>
      <c r="AI118" s="754"/>
      <c r="AJ118" s="755"/>
      <c r="AK118" s="756" t="s">
        <v>386</v>
      </c>
      <c r="AL118" s="754"/>
      <c r="AM118" s="754"/>
      <c r="AN118" s="754"/>
      <c r="AO118" s="755"/>
      <c r="AP118" s="756" t="s">
        <v>472</v>
      </c>
      <c r="AQ118" s="754"/>
      <c r="AR118" s="754"/>
      <c r="AS118" s="754"/>
      <c r="AT118" s="757"/>
      <c r="AU118" s="891"/>
      <c r="AV118" s="892"/>
      <c r="AW118" s="892"/>
      <c r="AX118" s="892"/>
      <c r="AY118" s="892"/>
      <c r="AZ118" s="830" t="s">
        <v>484</v>
      </c>
      <c r="BA118" s="831"/>
      <c r="BB118" s="831"/>
      <c r="BC118" s="831"/>
      <c r="BD118" s="831"/>
      <c r="BE118" s="831"/>
      <c r="BF118" s="831"/>
      <c r="BG118" s="831"/>
      <c r="BH118" s="831"/>
      <c r="BI118" s="831"/>
      <c r="BJ118" s="831"/>
      <c r="BK118" s="831"/>
      <c r="BL118" s="831"/>
      <c r="BM118" s="831"/>
      <c r="BN118" s="831"/>
      <c r="BO118" s="831"/>
      <c r="BP118" s="832"/>
      <c r="BQ118" s="859" t="s">
        <v>199</v>
      </c>
      <c r="BR118" s="860"/>
      <c r="BS118" s="860"/>
      <c r="BT118" s="860"/>
      <c r="BU118" s="860"/>
      <c r="BV118" s="860" t="s">
        <v>199</v>
      </c>
      <c r="BW118" s="860"/>
      <c r="BX118" s="860"/>
      <c r="BY118" s="860"/>
      <c r="BZ118" s="860"/>
      <c r="CA118" s="860" t="s">
        <v>199</v>
      </c>
      <c r="CB118" s="860"/>
      <c r="CC118" s="860"/>
      <c r="CD118" s="860"/>
      <c r="CE118" s="860"/>
      <c r="CF118" s="884" t="s">
        <v>199</v>
      </c>
      <c r="CG118" s="885"/>
      <c r="CH118" s="885"/>
      <c r="CI118" s="885"/>
      <c r="CJ118" s="885"/>
      <c r="CK118" s="896"/>
      <c r="CL118" s="738"/>
      <c r="CM118" s="822" t="s">
        <v>485</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46" t="s">
        <v>199</v>
      </c>
      <c r="DH118" s="747"/>
      <c r="DI118" s="747"/>
      <c r="DJ118" s="747"/>
      <c r="DK118" s="748"/>
      <c r="DL118" s="749" t="s">
        <v>199</v>
      </c>
      <c r="DM118" s="747"/>
      <c r="DN118" s="747"/>
      <c r="DO118" s="747"/>
      <c r="DP118" s="748"/>
      <c r="DQ118" s="749" t="s">
        <v>199</v>
      </c>
      <c r="DR118" s="747"/>
      <c r="DS118" s="747"/>
      <c r="DT118" s="747"/>
      <c r="DU118" s="748"/>
      <c r="DV118" s="823" t="s">
        <v>199</v>
      </c>
      <c r="DW118" s="824"/>
      <c r="DX118" s="824"/>
      <c r="DY118" s="824"/>
      <c r="DZ118" s="825"/>
    </row>
    <row r="119" spans="1:130" s="48" customFormat="1" ht="26.25" customHeight="1" x14ac:dyDescent="0.15">
      <c r="A119" s="735" t="s">
        <v>383</v>
      </c>
      <c r="B119" s="736"/>
      <c r="C119" s="850" t="s">
        <v>63</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790" t="s">
        <v>199</v>
      </c>
      <c r="AB119" s="791"/>
      <c r="AC119" s="791"/>
      <c r="AD119" s="791"/>
      <c r="AE119" s="792"/>
      <c r="AF119" s="793" t="s">
        <v>199</v>
      </c>
      <c r="AG119" s="791"/>
      <c r="AH119" s="791"/>
      <c r="AI119" s="791"/>
      <c r="AJ119" s="792"/>
      <c r="AK119" s="793" t="s">
        <v>199</v>
      </c>
      <c r="AL119" s="791"/>
      <c r="AM119" s="791"/>
      <c r="AN119" s="791"/>
      <c r="AO119" s="792"/>
      <c r="AP119" s="886" t="s">
        <v>199</v>
      </c>
      <c r="AQ119" s="887"/>
      <c r="AR119" s="887"/>
      <c r="AS119" s="887"/>
      <c r="AT119" s="888"/>
      <c r="AU119" s="893"/>
      <c r="AV119" s="894"/>
      <c r="AW119" s="894"/>
      <c r="AX119" s="894"/>
      <c r="AY119" s="894"/>
      <c r="AZ119" s="69" t="s">
        <v>272</v>
      </c>
      <c r="BA119" s="69"/>
      <c r="BB119" s="69"/>
      <c r="BC119" s="69"/>
      <c r="BD119" s="69"/>
      <c r="BE119" s="69"/>
      <c r="BF119" s="69"/>
      <c r="BG119" s="69"/>
      <c r="BH119" s="69"/>
      <c r="BI119" s="69"/>
      <c r="BJ119" s="69"/>
      <c r="BK119" s="69"/>
      <c r="BL119" s="69"/>
      <c r="BM119" s="69"/>
      <c r="BN119" s="69"/>
      <c r="BO119" s="863" t="s">
        <v>165</v>
      </c>
      <c r="BP119" s="864"/>
      <c r="BQ119" s="859">
        <v>107018626</v>
      </c>
      <c r="BR119" s="860"/>
      <c r="BS119" s="860"/>
      <c r="BT119" s="860"/>
      <c r="BU119" s="860"/>
      <c r="BV119" s="860">
        <v>104854926</v>
      </c>
      <c r="BW119" s="860"/>
      <c r="BX119" s="860"/>
      <c r="BY119" s="860"/>
      <c r="BZ119" s="860"/>
      <c r="CA119" s="860">
        <v>102725007</v>
      </c>
      <c r="CB119" s="860"/>
      <c r="CC119" s="860"/>
      <c r="CD119" s="860"/>
      <c r="CE119" s="860"/>
      <c r="CF119" s="712"/>
      <c r="CG119" s="713"/>
      <c r="CH119" s="713"/>
      <c r="CI119" s="713"/>
      <c r="CJ119" s="867"/>
      <c r="CK119" s="897"/>
      <c r="CL119" s="740"/>
      <c r="CM119" s="830" t="s">
        <v>486</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0">
        <v>1399</v>
      </c>
      <c r="DH119" s="771"/>
      <c r="DI119" s="771"/>
      <c r="DJ119" s="771"/>
      <c r="DK119" s="772"/>
      <c r="DL119" s="773">
        <v>602</v>
      </c>
      <c r="DM119" s="771"/>
      <c r="DN119" s="771"/>
      <c r="DO119" s="771"/>
      <c r="DP119" s="772"/>
      <c r="DQ119" s="773">
        <v>314</v>
      </c>
      <c r="DR119" s="771"/>
      <c r="DS119" s="771"/>
      <c r="DT119" s="771"/>
      <c r="DU119" s="772"/>
      <c r="DV119" s="847">
        <v>0</v>
      </c>
      <c r="DW119" s="848"/>
      <c r="DX119" s="848"/>
      <c r="DY119" s="848"/>
      <c r="DZ119" s="849"/>
    </row>
    <row r="120" spans="1:130" s="48" customFormat="1" ht="26.25" customHeight="1" x14ac:dyDescent="0.15">
      <c r="A120" s="737"/>
      <c r="B120" s="738"/>
      <c r="C120" s="822" t="s">
        <v>137</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46" t="s">
        <v>199</v>
      </c>
      <c r="AB120" s="747"/>
      <c r="AC120" s="747"/>
      <c r="AD120" s="747"/>
      <c r="AE120" s="748"/>
      <c r="AF120" s="749" t="s">
        <v>199</v>
      </c>
      <c r="AG120" s="747"/>
      <c r="AH120" s="747"/>
      <c r="AI120" s="747"/>
      <c r="AJ120" s="748"/>
      <c r="AK120" s="749" t="s">
        <v>199</v>
      </c>
      <c r="AL120" s="747"/>
      <c r="AM120" s="747"/>
      <c r="AN120" s="747"/>
      <c r="AO120" s="748"/>
      <c r="AP120" s="823" t="s">
        <v>199</v>
      </c>
      <c r="AQ120" s="824"/>
      <c r="AR120" s="824"/>
      <c r="AS120" s="824"/>
      <c r="AT120" s="825"/>
      <c r="AU120" s="868" t="s">
        <v>477</v>
      </c>
      <c r="AV120" s="869"/>
      <c r="AW120" s="869"/>
      <c r="AX120" s="869"/>
      <c r="AY120" s="870"/>
      <c r="AZ120" s="850" t="s">
        <v>214</v>
      </c>
      <c r="BA120" s="798"/>
      <c r="BB120" s="798"/>
      <c r="BC120" s="798"/>
      <c r="BD120" s="798"/>
      <c r="BE120" s="798"/>
      <c r="BF120" s="798"/>
      <c r="BG120" s="798"/>
      <c r="BH120" s="798"/>
      <c r="BI120" s="798"/>
      <c r="BJ120" s="798"/>
      <c r="BK120" s="798"/>
      <c r="BL120" s="798"/>
      <c r="BM120" s="798"/>
      <c r="BN120" s="798"/>
      <c r="BO120" s="798"/>
      <c r="BP120" s="799"/>
      <c r="BQ120" s="851">
        <v>12988780</v>
      </c>
      <c r="BR120" s="852"/>
      <c r="BS120" s="852"/>
      <c r="BT120" s="852"/>
      <c r="BU120" s="852"/>
      <c r="BV120" s="852">
        <v>14628080</v>
      </c>
      <c r="BW120" s="852"/>
      <c r="BX120" s="852"/>
      <c r="BY120" s="852"/>
      <c r="BZ120" s="852"/>
      <c r="CA120" s="852">
        <v>13520268</v>
      </c>
      <c r="CB120" s="852"/>
      <c r="CC120" s="852"/>
      <c r="CD120" s="852"/>
      <c r="CE120" s="852"/>
      <c r="CF120" s="876">
        <v>61.5</v>
      </c>
      <c r="CG120" s="877"/>
      <c r="CH120" s="877"/>
      <c r="CI120" s="877"/>
      <c r="CJ120" s="877"/>
      <c r="CK120" s="855" t="s">
        <v>269</v>
      </c>
      <c r="CL120" s="814"/>
      <c r="CM120" s="814"/>
      <c r="CN120" s="814"/>
      <c r="CO120" s="815"/>
      <c r="CP120" s="878" t="s">
        <v>350</v>
      </c>
      <c r="CQ120" s="879"/>
      <c r="CR120" s="879"/>
      <c r="CS120" s="879"/>
      <c r="CT120" s="879"/>
      <c r="CU120" s="879"/>
      <c r="CV120" s="879"/>
      <c r="CW120" s="879"/>
      <c r="CX120" s="879"/>
      <c r="CY120" s="879"/>
      <c r="CZ120" s="879"/>
      <c r="DA120" s="879"/>
      <c r="DB120" s="879"/>
      <c r="DC120" s="879"/>
      <c r="DD120" s="879"/>
      <c r="DE120" s="879"/>
      <c r="DF120" s="880"/>
      <c r="DG120" s="851">
        <v>27461085</v>
      </c>
      <c r="DH120" s="852"/>
      <c r="DI120" s="852"/>
      <c r="DJ120" s="852"/>
      <c r="DK120" s="852"/>
      <c r="DL120" s="852">
        <v>26652982</v>
      </c>
      <c r="DM120" s="852"/>
      <c r="DN120" s="852"/>
      <c r="DO120" s="852"/>
      <c r="DP120" s="852"/>
      <c r="DQ120" s="852">
        <v>25948248</v>
      </c>
      <c r="DR120" s="852"/>
      <c r="DS120" s="852"/>
      <c r="DT120" s="852"/>
      <c r="DU120" s="852"/>
      <c r="DV120" s="853">
        <v>118.1</v>
      </c>
      <c r="DW120" s="853"/>
      <c r="DX120" s="853"/>
      <c r="DY120" s="853"/>
      <c r="DZ120" s="854"/>
    </row>
    <row r="121" spans="1:130" s="48" customFormat="1" ht="26.25" customHeight="1" x14ac:dyDescent="0.15">
      <c r="A121" s="737"/>
      <c r="B121" s="738"/>
      <c r="C121" s="881" t="s">
        <v>140</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46" t="s">
        <v>199</v>
      </c>
      <c r="AB121" s="747"/>
      <c r="AC121" s="747"/>
      <c r="AD121" s="747"/>
      <c r="AE121" s="748"/>
      <c r="AF121" s="749" t="s">
        <v>199</v>
      </c>
      <c r="AG121" s="747"/>
      <c r="AH121" s="747"/>
      <c r="AI121" s="747"/>
      <c r="AJ121" s="748"/>
      <c r="AK121" s="749" t="s">
        <v>199</v>
      </c>
      <c r="AL121" s="747"/>
      <c r="AM121" s="747"/>
      <c r="AN121" s="747"/>
      <c r="AO121" s="748"/>
      <c r="AP121" s="823" t="s">
        <v>199</v>
      </c>
      <c r="AQ121" s="824"/>
      <c r="AR121" s="824"/>
      <c r="AS121" s="824"/>
      <c r="AT121" s="825"/>
      <c r="AU121" s="871"/>
      <c r="AV121" s="872"/>
      <c r="AW121" s="872"/>
      <c r="AX121" s="872"/>
      <c r="AY121" s="873"/>
      <c r="AZ121" s="822" t="s">
        <v>487</v>
      </c>
      <c r="BA121" s="758"/>
      <c r="BB121" s="758"/>
      <c r="BC121" s="758"/>
      <c r="BD121" s="758"/>
      <c r="BE121" s="758"/>
      <c r="BF121" s="758"/>
      <c r="BG121" s="758"/>
      <c r="BH121" s="758"/>
      <c r="BI121" s="758"/>
      <c r="BJ121" s="758"/>
      <c r="BK121" s="758"/>
      <c r="BL121" s="758"/>
      <c r="BM121" s="758"/>
      <c r="BN121" s="758"/>
      <c r="BO121" s="758"/>
      <c r="BP121" s="759"/>
      <c r="BQ121" s="826">
        <v>1391167</v>
      </c>
      <c r="BR121" s="827"/>
      <c r="BS121" s="827"/>
      <c r="BT121" s="827"/>
      <c r="BU121" s="827"/>
      <c r="BV121" s="827">
        <v>965054</v>
      </c>
      <c r="BW121" s="827"/>
      <c r="BX121" s="827"/>
      <c r="BY121" s="827"/>
      <c r="BZ121" s="827"/>
      <c r="CA121" s="827">
        <v>932001</v>
      </c>
      <c r="CB121" s="827"/>
      <c r="CC121" s="827"/>
      <c r="CD121" s="827"/>
      <c r="CE121" s="827"/>
      <c r="CF121" s="884">
        <v>4.2</v>
      </c>
      <c r="CG121" s="885"/>
      <c r="CH121" s="885"/>
      <c r="CI121" s="885"/>
      <c r="CJ121" s="885"/>
      <c r="CK121" s="856"/>
      <c r="CL121" s="817"/>
      <c r="CM121" s="817"/>
      <c r="CN121" s="817"/>
      <c r="CO121" s="818"/>
      <c r="CP121" s="844" t="s">
        <v>462</v>
      </c>
      <c r="CQ121" s="845"/>
      <c r="CR121" s="845"/>
      <c r="CS121" s="845"/>
      <c r="CT121" s="845"/>
      <c r="CU121" s="845"/>
      <c r="CV121" s="845"/>
      <c r="CW121" s="845"/>
      <c r="CX121" s="845"/>
      <c r="CY121" s="845"/>
      <c r="CZ121" s="845"/>
      <c r="DA121" s="845"/>
      <c r="DB121" s="845"/>
      <c r="DC121" s="845"/>
      <c r="DD121" s="845"/>
      <c r="DE121" s="845"/>
      <c r="DF121" s="846"/>
      <c r="DG121" s="826">
        <v>5428561</v>
      </c>
      <c r="DH121" s="827"/>
      <c r="DI121" s="827"/>
      <c r="DJ121" s="827"/>
      <c r="DK121" s="827"/>
      <c r="DL121" s="827">
        <v>5322734</v>
      </c>
      <c r="DM121" s="827"/>
      <c r="DN121" s="827"/>
      <c r="DO121" s="827"/>
      <c r="DP121" s="827"/>
      <c r="DQ121" s="827">
        <v>5137584</v>
      </c>
      <c r="DR121" s="827"/>
      <c r="DS121" s="827"/>
      <c r="DT121" s="827"/>
      <c r="DU121" s="827"/>
      <c r="DV121" s="828">
        <v>23.4</v>
      </c>
      <c r="DW121" s="828"/>
      <c r="DX121" s="828"/>
      <c r="DY121" s="828"/>
      <c r="DZ121" s="829"/>
    </row>
    <row r="122" spans="1:130" s="48" customFormat="1" ht="26.25" customHeight="1" x14ac:dyDescent="0.15">
      <c r="A122" s="737"/>
      <c r="B122" s="738"/>
      <c r="C122" s="822" t="s">
        <v>482</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46" t="s">
        <v>199</v>
      </c>
      <c r="AB122" s="747"/>
      <c r="AC122" s="747"/>
      <c r="AD122" s="747"/>
      <c r="AE122" s="748"/>
      <c r="AF122" s="749" t="s">
        <v>199</v>
      </c>
      <c r="AG122" s="747"/>
      <c r="AH122" s="747"/>
      <c r="AI122" s="747"/>
      <c r="AJ122" s="748"/>
      <c r="AK122" s="749" t="s">
        <v>199</v>
      </c>
      <c r="AL122" s="747"/>
      <c r="AM122" s="747"/>
      <c r="AN122" s="747"/>
      <c r="AO122" s="748"/>
      <c r="AP122" s="823" t="s">
        <v>199</v>
      </c>
      <c r="AQ122" s="824"/>
      <c r="AR122" s="824"/>
      <c r="AS122" s="824"/>
      <c r="AT122" s="825"/>
      <c r="AU122" s="871"/>
      <c r="AV122" s="872"/>
      <c r="AW122" s="872"/>
      <c r="AX122" s="872"/>
      <c r="AY122" s="873"/>
      <c r="AZ122" s="830" t="s">
        <v>489</v>
      </c>
      <c r="BA122" s="831"/>
      <c r="BB122" s="831"/>
      <c r="BC122" s="831"/>
      <c r="BD122" s="831"/>
      <c r="BE122" s="831"/>
      <c r="BF122" s="831"/>
      <c r="BG122" s="831"/>
      <c r="BH122" s="831"/>
      <c r="BI122" s="831"/>
      <c r="BJ122" s="831"/>
      <c r="BK122" s="831"/>
      <c r="BL122" s="831"/>
      <c r="BM122" s="831"/>
      <c r="BN122" s="831"/>
      <c r="BO122" s="831"/>
      <c r="BP122" s="832"/>
      <c r="BQ122" s="859">
        <v>69549055</v>
      </c>
      <c r="BR122" s="860"/>
      <c r="BS122" s="860"/>
      <c r="BT122" s="860"/>
      <c r="BU122" s="860"/>
      <c r="BV122" s="860">
        <v>67983372</v>
      </c>
      <c r="BW122" s="860"/>
      <c r="BX122" s="860"/>
      <c r="BY122" s="860"/>
      <c r="BZ122" s="860"/>
      <c r="CA122" s="860">
        <v>64343132</v>
      </c>
      <c r="CB122" s="860"/>
      <c r="CC122" s="860"/>
      <c r="CD122" s="860"/>
      <c r="CE122" s="860"/>
      <c r="CF122" s="861">
        <v>292.8</v>
      </c>
      <c r="CG122" s="862"/>
      <c r="CH122" s="862"/>
      <c r="CI122" s="862"/>
      <c r="CJ122" s="862"/>
      <c r="CK122" s="856"/>
      <c r="CL122" s="817"/>
      <c r="CM122" s="817"/>
      <c r="CN122" s="817"/>
      <c r="CO122" s="818"/>
      <c r="CP122" s="844" t="s">
        <v>168</v>
      </c>
      <c r="CQ122" s="845"/>
      <c r="CR122" s="845"/>
      <c r="CS122" s="845"/>
      <c r="CT122" s="845"/>
      <c r="CU122" s="845"/>
      <c r="CV122" s="845"/>
      <c r="CW122" s="845"/>
      <c r="CX122" s="845"/>
      <c r="CY122" s="845"/>
      <c r="CZ122" s="845"/>
      <c r="DA122" s="845"/>
      <c r="DB122" s="845"/>
      <c r="DC122" s="845"/>
      <c r="DD122" s="845"/>
      <c r="DE122" s="845"/>
      <c r="DF122" s="846"/>
      <c r="DG122" s="826">
        <v>99621</v>
      </c>
      <c r="DH122" s="827"/>
      <c r="DI122" s="827"/>
      <c r="DJ122" s="827"/>
      <c r="DK122" s="827"/>
      <c r="DL122" s="827">
        <v>73555</v>
      </c>
      <c r="DM122" s="827"/>
      <c r="DN122" s="827"/>
      <c r="DO122" s="827"/>
      <c r="DP122" s="827"/>
      <c r="DQ122" s="827">
        <v>53081</v>
      </c>
      <c r="DR122" s="827"/>
      <c r="DS122" s="827"/>
      <c r="DT122" s="827"/>
      <c r="DU122" s="827"/>
      <c r="DV122" s="828">
        <v>0.2</v>
      </c>
      <c r="DW122" s="828"/>
      <c r="DX122" s="828"/>
      <c r="DY122" s="828"/>
      <c r="DZ122" s="829"/>
    </row>
    <row r="123" spans="1:130" s="48" customFormat="1" ht="26.25" customHeight="1" x14ac:dyDescent="0.15">
      <c r="A123" s="737"/>
      <c r="B123" s="738"/>
      <c r="C123" s="822" t="s">
        <v>12</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46" t="s">
        <v>199</v>
      </c>
      <c r="AB123" s="747"/>
      <c r="AC123" s="747"/>
      <c r="AD123" s="747"/>
      <c r="AE123" s="748"/>
      <c r="AF123" s="749" t="s">
        <v>199</v>
      </c>
      <c r="AG123" s="747"/>
      <c r="AH123" s="747"/>
      <c r="AI123" s="747"/>
      <c r="AJ123" s="748"/>
      <c r="AK123" s="749" t="s">
        <v>199</v>
      </c>
      <c r="AL123" s="747"/>
      <c r="AM123" s="747"/>
      <c r="AN123" s="747"/>
      <c r="AO123" s="748"/>
      <c r="AP123" s="823" t="s">
        <v>199</v>
      </c>
      <c r="AQ123" s="824"/>
      <c r="AR123" s="824"/>
      <c r="AS123" s="824"/>
      <c r="AT123" s="825"/>
      <c r="AU123" s="874"/>
      <c r="AV123" s="875"/>
      <c r="AW123" s="875"/>
      <c r="AX123" s="875"/>
      <c r="AY123" s="875"/>
      <c r="AZ123" s="69" t="s">
        <v>272</v>
      </c>
      <c r="BA123" s="69"/>
      <c r="BB123" s="69"/>
      <c r="BC123" s="69"/>
      <c r="BD123" s="69"/>
      <c r="BE123" s="69"/>
      <c r="BF123" s="69"/>
      <c r="BG123" s="69"/>
      <c r="BH123" s="69"/>
      <c r="BI123" s="69"/>
      <c r="BJ123" s="69"/>
      <c r="BK123" s="69"/>
      <c r="BL123" s="69"/>
      <c r="BM123" s="69"/>
      <c r="BN123" s="69"/>
      <c r="BO123" s="863" t="s">
        <v>490</v>
      </c>
      <c r="BP123" s="864"/>
      <c r="BQ123" s="865">
        <v>83929002</v>
      </c>
      <c r="BR123" s="866"/>
      <c r="BS123" s="866"/>
      <c r="BT123" s="866"/>
      <c r="BU123" s="866"/>
      <c r="BV123" s="866">
        <v>83576506</v>
      </c>
      <c r="BW123" s="866"/>
      <c r="BX123" s="866"/>
      <c r="BY123" s="866"/>
      <c r="BZ123" s="866"/>
      <c r="CA123" s="866">
        <v>78795401</v>
      </c>
      <c r="CB123" s="866"/>
      <c r="CC123" s="866"/>
      <c r="CD123" s="866"/>
      <c r="CE123" s="866"/>
      <c r="CF123" s="712"/>
      <c r="CG123" s="713"/>
      <c r="CH123" s="713"/>
      <c r="CI123" s="713"/>
      <c r="CJ123" s="867"/>
      <c r="CK123" s="856"/>
      <c r="CL123" s="817"/>
      <c r="CM123" s="817"/>
      <c r="CN123" s="817"/>
      <c r="CO123" s="818"/>
      <c r="CP123" s="844" t="s">
        <v>439</v>
      </c>
      <c r="CQ123" s="845"/>
      <c r="CR123" s="845"/>
      <c r="CS123" s="845"/>
      <c r="CT123" s="845"/>
      <c r="CU123" s="845"/>
      <c r="CV123" s="845"/>
      <c r="CW123" s="845"/>
      <c r="CX123" s="845"/>
      <c r="CY123" s="845"/>
      <c r="CZ123" s="845"/>
      <c r="DA123" s="845"/>
      <c r="DB123" s="845"/>
      <c r="DC123" s="845"/>
      <c r="DD123" s="845"/>
      <c r="DE123" s="845"/>
      <c r="DF123" s="846"/>
      <c r="DG123" s="746">
        <v>23003</v>
      </c>
      <c r="DH123" s="747"/>
      <c r="DI123" s="747"/>
      <c r="DJ123" s="747"/>
      <c r="DK123" s="748"/>
      <c r="DL123" s="749">
        <v>15685</v>
      </c>
      <c r="DM123" s="747"/>
      <c r="DN123" s="747"/>
      <c r="DO123" s="747"/>
      <c r="DP123" s="748"/>
      <c r="DQ123" s="749">
        <v>11939</v>
      </c>
      <c r="DR123" s="747"/>
      <c r="DS123" s="747"/>
      <c r="DT123" s="747"/>
      <c r="DU123" s="748"/>
      <c r="DV123" s="823">
        <v>0.1</v>
      </c>
      <c r="DW123" s="824"/>
      <c r="DX123" s="824"/>
      <c r="DY123" s="824"/>
      <c r="DZ123" s="825"/>
    </row>
    <row r="124" spans="1:130" s="48" customFormat="1" ht="26.25" customHeight="1" x14ac:dyDescent="0.15">
      <c r="A124" s="737"/>
      <c r="B124" s="738"/>
      <c r="C124" s="822" t="s">
        <v>337</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46" t="s">
        <v>199</v>
      </c>
      <c r="AB124" s="747"/>
      <c r="AC124" s="747"/>
      <c r="AD124" s="747"/>
      <c r="AE124" s="748"/>
      <c r="AF124" s="749" t="s">
        <v>199</v>
      </c>
      <c r="AG124" s="747"/>
      <c r="AH124" s="747"/>
      <c r="AI124" s="747"/>
      <c r="AJ124" s="748"/>
      <c r="AK124" s="749" t="s">
        <v>199</v>
      </c>
      <c r="AL124" s="747"/>
      <c r="AM124" s="747"/>
      <c r="AN124" s="747"/>
      <c r="AO124" s="748"/>
      <c r="AP124" s="823" t="s">
        <v>199</v>
      </c>
      <c r="AQ124" s="824"/>
      <c r="AR124" s="824"/>
      <c r="AS124" s="824"/>
      <c r="AT124" s="825"/>
      <c r="AU124" s="838" t="s">
        <v>491</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105.3</v>
      </c>
      <c r="BR124" s="842"/>
      <c r="BS124" s="842"/>
      <c r="BT124" s="842"/>
      <c r="BU124" s="842"/>
      <c r="BV124" s="842">
        <v>93.5</v>
      </c>
      <c r="BW124" s="842"/>
      <c r="BX124" s="842"/>
      <c r="BY124" s="842"/>
      <c r="BZ124" s="842"/>
      <c r="CA124" s="842">
        <v>108.8</v>
      </c>
      <c r="CB124" s="842"/>
      <c r="CC124" s="842"/>
      <c r="CD124" s="842"/>
      <c r="CE124" s="842"/>
      <c r="CF124" s="720"/>
      <c r="CG124" s="721"/>
      <c r="CH124" s="721"/>
      <c r="CI124" s="721"/>
      <c r="CJ124" s="843"/>
      <c r="CK124" s="857"/>
      <c r="CL124" s="857"/>
      <c r="CM124" s="857"/>
      <c r="CN124" s="857"/>
      <c r="CO124" s="858"/>
      <c r="CP124" s="844" t="s">
        <v>492</v>
      </c>
      <c r="CQ124" s="845"/>
      <c r="CR124" s="845"/>
      <c r="CS124" s="845"/>
      <c r="CT124" s="845"/>
      <c r="CU124" s="845"/>
      <c r="CV124" s="845"/>
      <c r="CW124" s="845"/>
      <c r="CX124" s="845"/>
      <c r="CY124" s="845"/>
      <c r="CZ124" s="845"/>
      <c r="DA124" s="845"/>
      <c r="DB124" s="845"/>
      <c r="DC124" s="845"/>
      <c r="DD124" s="845"/>
      <c r="DE124" s="845"/>
      <c r="DF124" s="846"/>
      <c r="DG124" s="770">
        <v>3883</v>
      </c>
      <c r="DH124" s="771"/>
      <c r="DI124" s="771"/>
      <c r="DJ124" s="771"/>
      <c r="DK124" s="772"/>
      <c r="DL124" s="773">
        <v>1824</v>
      </c>
      <c r="DM124" s="771"/>
      <c r="DN124" s="771"/>
      <c r="DO124" s="771"/>
      <c r="DP124" s="772"/>
      <c r="DQ124" s="773">
        <v>1698</v>
      </c>
      <c r="DR124" s="771"/>
      <c r="DS124" s="771"/>
      <c r="DT124" s="771"/>
      <c r="DU124" s="772"/>
      <c r="DV124" s="847">
        <v>0</v>
      </c>
      <c r="DW124" s="848"/>
      <c r="DX124" s="848"/>
      <c r="DY124" s="848"/>
      <c r="DZ124" s="849"/>
    </row>
    <row r="125" spans="1:130" s="48" customFormat="1" ht="26.25" customHeight="1" x14ac:dyDescent="0.15">
      <c r="A125" s="737"/>
      <c r="B125" s="738"/>
      <c r="C125" s="822" t="s">
        <v>485</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46" t="s">
        <v>199</v>
      </c>
      <c r="AB125" s="747"/>
      <c r="AC125" s="747"/>
      <c r="AD125" s="747"/>
      <c r="AE125" s="748"/>
      <c r="AF125" s="749" t="s">
        <v>199</v>
      </c>
      <c r="AG125" s="747"/>
      <c r="AH125" s="747"/>
      <c r="AI125" s="747"/>
      <c r="AJ125" s="748"/>
      <c r="AK125" s="749" t="s">
        <v>199</v>
      </c>
      <c r="AL125" s="747"/>
      <c r="AM125" s="747"/>
      <c r="AN125" s="747"/>
      <c r="AO125" s="748"/>
      <c r="AP125" s="823" t="s">
        <v>199</v>
      </c>
      <c r="AQ125" s="824"/>
      <c r="AR125" s="824"/>
      <c r="AS125" s="824"/>
      <c r="AT125" s="82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3" t="s">
        <v>493</v>
      </c>
      <c r="CL125" s="814"/>
      <c r="CM125" s="814"/>
      <c r="CN125" s="814"/>
      <c r="CO125" s="815"/>
      <c r="CP125" s="850" t="s">
        <v>142</v>
      </c>
      <c r="CQ125" s="798"/>
      <c r="CR125" s="798"/>
      <c r="CS125" s="798"/>
      <c r="CT125" s="798"/>
      <c r="CU125" s="798"/>
      <c r="CV125" s="798"/>
      <c r="CW125" s="798"/>
      <c r="CX125" s="798"/>
      <c r="CY125" s="798"/>
      <c r="CZ125" s="798"/>
      <c r="DA125" s="798"/>
      <c r="DB125" s="798"/>
      <c r="DC125" s="798"/>
      <c r="DD125" s="798"/>
      <c r="DE125" s="798"/>
      <c r="DF125" s="799"/>
      <c r="DG125" s="851" t="s">
        <v>199</v>
      </c>
      <c r="DH125" s="852"/>
      <c r="DI125" s="852"/>
      <c r="DJ125" s="852"/>
      <c r="DK125" s="852"/>
      <c r="DL125" s="852" t="s">
        <v>199</v>
      </c>
      <c r="DM125" s="852"/>
      <c r="DN125" s="852"/>
      <c r="DO125" s="852"/>
      <c r="DP125" s="852"/>
      <c r="DQ125" s="852" t="s">
        <v>199</v>
      </c>
      <c r="DR125" s="852"/>
      <c r="DS125" s="852"/>
      <c r="DT125" s="852"/>
      <c r="DU125" s="852"/>
      <c r="DV125" s="853" t="s">
        <v>199</v>
      </c>
      <c r="DW125" s="853"/>
      <c r="DX125" s="853"/>
      <c r="DY125" s="853"/>
      <c r="DZ125" s="854"/>
    </row>
    <row r="126" spans="1:130" s="48" customFormat="1" ht="26.25" customHeight="1" x14ac:dyDescent="0.15">
      <c r="A126" s="737"/>
      <c r="B126" s="738"/>
      <c r="C126" s="822" t="s">
        <v>486</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46">
        <v>4332</v>
      </c>
      <c r="AB126" s="747"/>
      <c r="AC126" s="747"/>
      <c r="AD126" s="747"/>
      <c r="AE126" s="748"/>
      <c r="AF126" s="749">
        <v>3176</v>
      </c>
      <c r="AG126" s="747"/>
      <c r="AH126" s="747"/>
      <c r="AI126" s="747"/>
      <c r="AJ126" s="748"/>
      <c r="AK126" s="749">
        <v>1311</v>
      </c>
      <c r="AL126" s="747"/>
      <c r="AM126" s="747"/>
      <c r="AN126" s="747"/>
      <c r="AO126" s="748"/>
      <c r="AP126" s="823">
        <v>0</v>
      </c>
      <c r="AQ126" s="824"/>
      <c r="AR126" s="824"/>
      <c r="AS126" s="824"/>
      <c r="AT126" s="82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6"/>
      <c r="CL126" s="817"/>
      <c r="CM126" s="817"/>
      <c r="CN126" s="817"/>
      <c r="CO126" s="818"/>
      <c r="CP126" s="822" t="s">
        <v>416</v>
      </c>
      <c r="CQ126" s="758"/>
      <c r="CR126" s="758"/>
      <c r="CS126" s="758"/>
      <c r="CT126" s="758"/>
      <c r="CU126" s="758"/>
      <c r="CV126" s="758"/>
      <c r="CW126" s="758"/>
      <c r="CX126" s="758"/>
      <c r="CY126" s="758"/>
      <c r="CZ126" s="758"/>
      <c r="DA126" s="758"/>
      <c r="DB126" s="758"/>
      <c r="DC126" s="758"/>
      <c r="DD126" s="758"/>
      <c r="DE126" s="758"/>
      <c r="DF126" s="759"/>
      <c r="DG126" s="826" t="s">
        <v>199</v>
      </c>
      <c r="DH126" s="827"/>
      <c r="DI126" s="827"/>
      <c r="DJ126" s="827"/>
      <c r="DK126" s="827"/>
      <c r="DL126" s="827" t="s">
        <v>199</v>
      </c>
      <c r="DM126" s="827"/>
      <c r="DN126" s="827"/>
      <c r="DO126" s="827"/>
      <c r="DP126" s="827"/>
      <c r="DQ126" s="827" t="s">
        <v>199</v>
      </c>
      <c r="DR126" s="827"/>
      <c r="DS126" s="827"/>
      <c r="DT126" s="827"/>
      <c r="DU126" s="827"/>
      <c r="DV126" s="828" t="s">
        <v>199</v>
      </c>
      <c r="DW126" s="828"/>
      <c r="DX126" s="828"/>
      <c r="DY126" s="828"/>
      <c r="DZ126" s="829"/>
    </row>
    <row r="127" spans="1:130" s="48" customFormat="1" ht="26.25" customHeight="1" x14ac:dyDescent="0.15">
      <c r="A127" s="739"/>
      <c r="B127" s="740"/>
      <c r="C127" s="830" t="s">
        <v>82</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46">
        <v>1387</v>
      </c>
      <c r="AB127" s="747"/>
      <c r="AC127" s="747"/>
      <c r="AD127" s="747"/>
      <c r="AE127" s="748"/>
      <c r="AF127" s="749">
        <v>2166</v>
      </c>
      <c r="AG127" s="747"/>
      <c r="AH127" s="747"/>
      <c r="AI127" s="747"/>
      <c r="AJ127" s="748"/>
      <c r="AK127" s="749">
        <v>2221</v>
      </c>
      <c r="AL127" s="747"/>
      <c r="AM127" s="747"/>
      <c r="AN127" s="747"/>
      <c r="AO127" s="748"/>
      <c r="AP127" s="823">
        <v>0</v>
      </c>
      <c r="AQ127" s="824"/>
      <c r="AR127" s="824"/>
      <c r="AS127" s="824"/>
      <c r="AT127" s="825"/>
      <c r="AU127" s="56"/>
      <c r="AV127" s="56"/>
      <c r="AW127" s="56"/>
      <c r="AX127" s="833" t="s">
        <v>452</v>
      </c>
      <c r="AY127" s="834"/>
      <c r="AZ127" s="834"/>
      <c r="BA127" s="834"/>
      <c r="BB127" s="834"/>
      <c r="BC127" s="834"/>
      <c r="BD127" s="834"/>
      <c r="BE127" s="835"/>
      <c r="BF127" s="836" t="s">
        <v>119</v>
      </c>
      <c r="BG127" s="834"/>
      <c r="BH127" s="834"/>
      <c r="BI127" s="834"/>
      <c r="BJ127" s="834"/>
      <c r="BK127" s="834"/>
      <c r="BL127" s="835"/>
      <c r="BM127" s="836" t="s">
        <v>417</v>
      </c>
      <c r="BN127" s="834"/>
      <c r="BO127" s="834"/>
      <c r="BP127" s="834"/>
      <c r="BQ127" s="834"/>
      <c r="BR127" s="834"/>
      <c r="BS127" s="835"/>
      <c r="BT127" s="836" t="s">
        <v>406</v>
      </c>
      <c r="BU127" s="834"/>
      <c r="BV127" s="834"/>
      <c r="BW127" s="834"/>
      <c r="BX127" s="834"/>
      <c r="BY127" s="834"/>
      <c r="BZ127" s="837"/>
      <c r="CA127" s="56"/>
      <c r="CB127" s="56"/>
      <c r="CC127" s="56"/>
      <c r="CD127" s="74"/>
      <c r="CE127" s="74"/>
      <c r="CF127" s="74"/>
      <c r="CG127" s="56"/>
      <c r="CH127" s="56"/>
      <c r="CI127" s="56"/>
      <c r="CJ127" s="75"/>
      <c r="CK127" s="816"/>
      <c r="CL127" s="817"/>
      <c r="CM127" s="817"/>
      <c r="CN127" s="817"/>
      <c r="CO127" s="818"/>
      <c r="CP127" s="822" t="s">
        <v>445</v>
      </c>
      <c r="CQ127" s="758"/>
      <c r="CR127" s="758"/>
      <c r="CS127" s="758"/>
      <c r="CT127" s="758"/>
      <c r="CU127" s="758"/>
      <c r="CV127" s="758"/>
      <c r="CW127" s="758"/>
      <c r="CX127" s="758"/>
      <c r="CY127" s="758"/>
      <c r="CZ127" s="758"/>
      <c r="DA127" s="758"/>
      <c r="DB127" s="758"/>
      <c r="DC127" s="758"/>
      <c r="DD127" s="758"/>
      <c r="DE127" s="758"/>
      <c r="DF127" s="759"/>
      <c r="DG127" s="826" t="s">
        <v>199</v>
      </c>
      <c r="DH127" s="827"/>
      <c r="DI127" s="827"/>
      <c r="DJ127" s="827"/>
      <c r="DK127" s="827"/>
      <c r="DL127" s="827" t="s">
        <v>199</v>
      </c>
      <c r="DM127" s="827"/>
      <c r="DN127" s="827"/>
      <c r="DO127" s="827"/>
      <c r="DP127" s="827"/>
      <c r="DQ127" s="827" t="s">
        <v>199</v>
      </c>
      <c r="DR127" s="827"/>
      <c r="DS127" s="827"/>
      <c r="DT127" s="827"/>
      <c r="DU127" s="827"/>
      <c r="DV127" s="828" t="s">
        <v>199</v>
      </c>
      <c r="DW127" s="828"/>
      <c r="DX127" s="828"/>
      <c r="DY127" s="828"/>
      <c r="DZ127" s="829"/>
    </row>
    <row r="128" spans="1:130" s="48" customFormat="1" ht="26.25" customHeight="1" x14ac:dyDescent="0.15">
      <c r="A128" s="786" t="s">
        <v>496</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8</v>
      </c>
      <c r="X128" s="788"/>
      <c r="Y128" s="788"/>
      <c r="Z128" s="789"/>
      <c r="AA128" s="790">
        <v>131570</v>
      </c>
      <c r="AB128" s="791"/>
      <c r="AC128" s="791"/>
      <c r="AD128" s="791"/>
      <c r="AE128" s="792"/>
      <c r="AF128" s="793">
        <v>94617</v>
      </c>
      <c r="AG128" s="791"/>
      <c r="AH128" s="791"/>
      <c r="AI128" s="791"/>
      <c r="AJ128" s="792"/>
      <c r="AK128" s="793">
        <v>143511</v>
      </c>
      <c r="AL128" s="791"/>
      <c r="AM128" s="791"/>
      <c r="AN128" s="791"/>
      <c r="AO128" s="792"/>
      <c r="AP128" s="794"/>
      <c r="AQ128" s="795"/>
      <c r="AR128" s="795"/>
      <c r="AS128" s="795"/>
      <c r="AT128" s="796"/>
      <c r="AU128" s="56"/>
      <c r="AV128" s="56"/>
      <c r="AW128" s="56"/>
      <c r="AX128" s="797" t="s">
        <v>307</v>
      </c>
      <c r="AY128" s="798"/>
      <c r="AZ128" s="798"/>
      <c r="BA128" s="798"/>
      <c r="BB128" s="798"/>
      <c r="BC128" s="798"/>
      <c r="BD128" s="798"/>
      <c r="BE128" s="799"/>
      <c r="BF128" s="800" t="s">
        <v>199</v>
      </c>
      <c r="BG128" s="801"/>
      <c r="BH128" s="801"/>
      <c r="BI128" s="801"/>
      <c r="BJ128" s="801"/>
      <c r="BK128" s="801"/>
      <c r="BL128" s="802"/>
      <c r="BM128" s="800">
        <v>11.89</v>
      </c>
      <c r="BN128" s="801"/>
      <c r="BO128" s="801"/>
      <c r="BP128" s="801"/>
      <c r="BQ128" s="801"/>
      <c r="BR128" s="801"/>
      <c r="BS128" s="802"/>
      <c r="BT128" s="800">
        <v>20</v>
      </c>
      <c r="BU128" s="801"/>
      <c r="BV128" s="801"/>
      <c r="BW128" s="801"/>
      <c r="BX128" s="801"/>
      <c r="BY128" s="801"/>
      <c r="BZ128" s="803"/>
      <c r="CA128" s="74"/>
      <c r="CB128" s="74"/>
      <c r="CC128" s="74"/>
      <c r="CD128" s="74"/>
      <c r="CE128" s="74"/>
      <c r="CF128" s="74"/>
      <c r="CG128" s="56"/>
      <c r="CH128" s="56"/>
      <c r="CI128" s="56"/>
      <c r="CJ128" s="75"/>
      <c r="CK128" s="819"/>
      <c r="CL128" s="820"/>
      <c r="CM128" s="820"/>
      <c r="CN128" s="820"/>
      <c r="CO128" s="821"/>
      <c r="CP128" s="804" t="s">
        <v>397</v>
      </c>
      <c r="CQ128" s="778"/>
      <c r="CR128" s="778"/>
      <c r="CS128" s="778"/>
      <c r="CT128" s="778"/>
      <c r="CU128" s="778"/>
      <c r="CV128" s="778"/>
      <c r="CW128" s="778"/>
      <c r="CX128" s="778"/>
      <c r="CY128" s="778"/>
      <c r="CZ128" s="778"/>
      <c r="DA128" s="778"/>
      <c r="DB128" s="778"/>
      <c r="DC128" s="778"/>
      <c r="DD128" s="778"/>
      <c r="DE128" s="778"/>
      <c r="DF128" s="779"/>
      <c r="DG128" s="805">
        <v>8250</v>
      </c>
      <c r="DH128" s="806"/>
      <c r="DI128" s="806"/>
      <c r="DJ128" s="806"/>
      <c r="DK128" s="806"/>
      <c r="DL128" s="806">
        <v>8160</v>
      </c>
      <c r="DM128" s="806"/>
      <c r="DN128" s="806"/>
      <c r="DO128" s="806"/>
      <c r="DP128" s="806"/>
      <c r="DQ128" s="806">
        <v>8100</v>
      </c>
      <c r="DR128" s="806"/>
      <c r="DS128" s="806"/>
      <c r="DT128" s="806"/>
      <c r="DU128" s="806"/>
      <c r="DV128" s="807">
        <v>0</v>
      </c>
      <c r="DW128" s="807"/>
      <c r="DX128" s="807"/>
      <c r="DY128" s="807"/>
      <c r="DZ128" s="808"/>
    </row>
    <row r="129" spans="1:131" s="48" customFormat="1" ht="26.25" customHeight="1" x14ac:dyDescent="0.15">
      <c r="A129" s="741" t="s">
        <v>170</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236</v>
      </c>
      <c r="X129" s="744"/>
      <c r="Y129" s="744"/>
      <c r="Z129" s="745"/>
      <c r="AA129" s="746">
        <v>28121965</v>
      </c>
      <c r="AB129" s="747"/>
      <c r="AC129" s="747"/>
      <c r="AD129" s="747"/>
      <c r="AE129" s="748"/>
      <c r="AF129" s="749">
        <v>29040177</v>
      </c>
      <c r="AG129" s="747"/>
      <c r="AH129" s="747"/>
      <c r="AI129" s="747"/>
      <c r="AJ129" s="748"/>
      <c r="AK129" s="749">
        <v>28227858</v>
      </c>
      <c r="AL129" s="747"/>
      <c r="AM129" s="747"/>
      <c r="AN129" s="747"/>
      <c r="AO129" s="748"/>
      <c r="AP129" s="750"/>
      <c r="AQ129" s="751"/>
      <c r="AR129" s="751"/>
      <c r="AS129" s="751"/>
      <c r="AT129" s="752"/>
      <c r="AU129" s="67"/>
      <c r="AV129" s="67"/>
      <c r="AW129" s="67"/>
      <c r="AX129" s="760" t="s">
        <v>117</v>
      </c>
      <c r="AY129" s="758"/>
      <c r="AZ129" s="758"/>
      <c r="BA129" s="758"/>
      <c r="BB129" s="758"/>
      <c r="BC129" s="758"/>
      <c r="BD129" s="758"/>
      <c r="BE129" s="759"/>
      <c r="BF129" s="809" t="s">
        <v>199</v>
      </c>
      <c r="BG129" s="810"/>
      <c r="BH129" s="810"/>
      <c r="BI129" s="810"/>
      <c r="BJ129" s="810"/>
      <c r="BK129" s="810"/>
      <c r="BL129" s="811"/>
      <c r="BM129" s="809">
        <v>16.89</v>
      </c>
      <c r="BN129" s="810"/>
      <c r="BO129" s="810"/>
      <c r="BP129" s="810"/>
      <c r="BQ129" s="810"/>
      <c r="BR129" s="810"/>
      <c r="BS129" s="811"/>
      <c r="BT129" s="809">
        <v>30</v>
      </c>
      <c r="BU129" s="810"/>
      <c r="BV129" s="810"/>
      <c r="BW129" s="810"/>
      <c r="BX129" s="810"/>
      <c r="BY129" s="810"/>
      <c r="BZ129" s="81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41" t="s">
        <v>497</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498</v>
      </c>
      <c r="X130" s="744"/>
      <c r="Y130" s="744"/>
      <c r="Z130" s="745"/>
      <c r="AA130" s="746">
        <v>6209177</v>
      </c>
      <c r="AB130" s="747"/>
      <c r="AC130" s="747"/>
      <c r="AD130" s="747"/>
      <c r="AE130" s="748"/>
      <c r="AF130" s="749">
        <v>6297455</v>
      </c>
      <c r="AG130" s="747"/>
      <c r="AH130" s="747"/>
      <c r="AI130" s="747"/>
      <c r="AJ130" s="748"/>
      <c r="AK130" s="749">
        <v>6251314</v>
      </c>
      <c r="AL130" s="747"/>
      <c r="AM130" s="747"/>
      <c r="AN130" s="747"/>
      <c r="AO130" s="748"/>
      <c r="AP130" s="750"/>
      <c r="AQ130" s="751"/>
      <c r="AR130" s="751"/>
      <c r="AS130" s="751"/>
      <c r="AT130" s="752"/>
      <c r="AU130" s="67"/>
      <c r="AV130" s="67"/>
      <c r="AW130" s="67"/>
      <c r="AX130" s="760" t="s">
        <v>430</v>
      </c>
      <c r="AY130" s="758"/>
      <c r="AZ130" s="758"/>
      <c r="BA130" s="758"/>
      <c r="BB130" s="758"/>
      <c r="BC130" s="758"/>
      <c r="BD130" s="758"/>
      <c r="BE130" s="759"/>
      <c r="BF130" s="761">
        <v>11.4</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173</v>
      </c>
      <c r="X131" s="768"/>
      <c r="Y131" s="768"/>
      <c r="Z131" s="769"/>
      <c r="AA131" s="770">
        <v>21912788</v>
      </c>
      <c r="AB131" s="771"/>
      <c r="AC131" s="771"/>
      <c r="AD131" s="771"/>
      <c r="AE131" s="772"/>
      <c r="AF131" s="773">
        <v>22742722</v>
      </c>
      <c r="AG131" s="771"/>
      <c r="AH131" s="771"/>
      <c r="AI131" s="771"/>
      <c r="AJ131" s="772"/>
      <c r="AK131" s="773">
        <v>21976544</v>
      </c>
      <c r="AL131" s="771"/>
      <c r="AM131" s="771"/>
      <c r="AN131" s="771"/>
      <c r="AO131" s="772"/>
      <c r="AP131" s="774"/>
      <c r="AQ131" s="775"/>
      <c r="AR131" s="775"/>
      <c r="AS131" s="775"/>
      <c r="AT131" s="776"/>
      <c r="AU131" s="67"/>
      <c r="AV131" s="67"/>
      <c r="AW131" s="67"/>
      <c r="AX131" s="777" t="s">
        <v>64</v>
      </c>
      <c r="AY131" s="778"/>
      <c r="AZ131" s="778"/>
      <c r="BA131" s="778"/>
      <c r="BB131" s="778"/>
      <c r="BC131" s="778"/>
      <c r="BD131" s="778"/>
      <c r="BE131" s="779"/>
      <c r="BF131" s="780">
        <v>108.8</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31" t="s">
        <v>31</v>
      </c>
      <c r="B132" s="732"/>
      <c r="C132" s="732"/>
      <c r="D132" s="732"/>
      <c r="E132" s="732"/>
      <c r="F132" s="732"/>
      <c r="G132" s="732"/>
      <c r="H132" s="732"/>
      <c r="I132" s="732"/>
      <c r="J132" s="732"/>
      <c r="K132" s="732"/>
      <c r="L132" s="732"/>
      <c r="M132" s="732"/>
      <c r="N132" s="732"/>
      <c r="O132" s="732"/>
      <c r="P132" s="732"/>
      <c r="Q132" s="732"/>
      <c r="R132" s="732"/>
      <c r="S132" s="732"/>
      <c r="T132" s="732"/>
      <c r="U132" s="732"/>
      <c r="V132" s="706" t="s">
        <v>499</v>
      </c>
      <c r="W132" s="706"/>
      <c r="X132" s="706"/>
      <c r="Y132" s="706"/>
      <c r="Z132" s="707"/>
      <c r="AA132" s="708">
        <v>10.262135519999999</v>
      </c>
      <c r="AB132" s="709"/>
      <c r="AC132" s="709"/>
      <c r="AD132" s="709"/>
      <c r="AE132" s="710"/>
      <c r="AF132" s="711">
        <v>11.547672260000001</v>
      </c>
      <c r="AG132" s="709"/>
      <c r="AH132" s="709"/>
      <c r="AI132" s="709"/>
      <c r="AJ132" s="710"/>
      <c r="AK132" s="711">
        <v>12.4018499</v>
      </c>
      <c r="AL132" s="709"/>
      <c r="AM132" s="709"/>
      <c r="AN132" s="709"/>
      <c r="AO132" s="710"/>
      <c r="AP132" s="712"/>
      <c r="AQ132" s="713"/>
      <c r="AR132" s="713"/>
      <c r="AS132" s="713"/>
      <c r="AT132" s="7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15" t="s">
        <v>57</v>
      </c>
      <c r="W133" s="715"/>
      <c r="X133" s="715"/>
      <c r="Y133" s="715"/>
      <c r="Z133" s="716"/>
      <c r="AA133" s="717">
        <v>10.6</v>
      </c>
      <c r="AB133" s="718"/>
      <c r="AC133" s="718"/>
      <c r="AD133" s="718"/>
      <c r="AE133" s="719"/>
      <c r="AF133" s="717">
        <v>10.7</v>
      </c>
      <c r="AG133" s="718"/>
      <c r="AH133" s="718"/>
      <c r="AI133" s="718"/>
      <c r="AJ133" s="719"/>
      <c r="AK133" s="717">
        <v>11.4</v>
      </c>
      <c r="AL133" s="718"/>
      <c r="AM133" s="718"/>
      <c r="AN133" s="718"/>
      <c r="AO133" s="719"/>
      <c r="AP133" s="720"/>
      <c r="AQ133" s="721"/>
      <c r="AR133" s="721"/>
      <c r="AS133" s="721"/>
      <c r="AT133" s="72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IrxdGaAg6UyEqTHbm6HrBDHXfCglbHjmi+84QERuS0rd8hpz/W7rHF2x2qyQNRo0JPrvCim/yKPGP33LcTdYw==" saltValue="vCAiKNoW6sg0OccMfsHC3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nbaKus8CJsG525gWnLSpCOEhh6DFdHf/jeqZ3geXNECHioi9nXAqw81FYWT9wv/1Ao/qFo+WXIL6bThTZAm8+g==" saltValue="erAcJLdFTbE9xyfnC41Njw=="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39dfSBKx7DV68Ukqs9kydN0R8kGJ6MXWcOrpxlyNf9jcPLuB5Y1e3sIWw7CPt5jT+hmfCEOYu092kx2YXUNwVw==" saltValue="ATvV3CUJ56sNEIWFnpZ5tQ=="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330</v>
      </c>
      <c r="AL6" s="81"/>
      <c r="AM6" s="81"/>
      <c r="AN6" s="81"/>
    </row>
    <row r="7" spans="1:46" ht="13.5" customHeight="1" x14ac:dyDescent="0.15">
      <c r="A7" s="80"/>
      <c r="AK7" s="91"/>
      <c r="AL7" s="98"/>
      <c r="AM7" s="98"/>
      <c r="AN7" s="108"/>
      <c r="AO7" s="1018" t="s">
        <v>86</v>
      </c>
      <c r="AP7" s="125"/>
      <c r="AQ7" s="136" t="s">
        <v>501</v>
      </c>
      <c r="AR7" s="150"/>
    </row>
    <row r="8" spans="1:46" x14ac:dyDescent="0.15">
      <c r="A8" s="80"/>
      <c r="AK8" s="92"/>
      <c r="AL8" s="99"/>
      <c r="AM8" s="99"/>
      <c r="AN8" s="109"/>
      <c r="AO8" s="1019"/>
      <c r="AP8" s="126" t="s">
        <v>502</v>
      </c>
      <c r="AQ8" s="137" t="s">
        <v>504</v>
      </c>
      <c r="AR8" s="151" t="s">
        <v>505</v>
      </c>
    </row>
    <row r="9" spans="1:46" x14ac:dyDescent="0.15">
      <c r="A9" s="80"/>
      <c r="AK9" s="1029" t="s">
        <v>506</v>
      </c>
      <c r="AL9" s="1030"/>
      <c r="AM9" s="1030"/>
      <c r="AN9" s="1031"/>
      <c r="AO9" s="115">
        <v>7513805</v>
      </c>
      <c r="AP9" s="115">
        <v>103278</v>
      </c>
      <c r="AQ9" s="138">
        <v>86855</v>
      </c>
      <c r="AR9" s="152">
        <v>18.899999999999999</v>
      </c>
    </row>
    <row r="10" spans="1:46" ht="13.5" customHeight="1" x14ac:dyDescent="0.15">
      <c r="A10" s="80"/>
      <c r="AK10" s="1029" t="s">
        <v>206</v>
      </c>
      <c r="AL10" s="1030"/>
      <c r="AM10" s="1030"/>
      <c r="AN10" s="1031"/>
      <c r="AO10" s="116">
        <v>124038</v>
      </c>
      <c r="AP10" s="116">
        <v>1705</v>
      </c>
      <c r="AQ10" s="139">
        <v>6847</v>
      </c>
      <c r="AR10" s="153">
        <v>-75.099999999999994</v>
      </c>
    </row>
    <row r="11" spans="1:46" ht="13.5" customHeight="1" x14ac:dyDescent="0.15">
      <c r="A11" s="80"/>
      <c r="AK11" s="1029" t="s">
        <v>395</v>
      </c>
      <c r="AL11" s="1030"/>
      <c r="AM11" s="1030"/>
      <c r="AN11" s="1031"/>
      <c r="AO11" s="116" t="s">
        <v>199</v>
      </c>
      <c r="AP11" s="116" t="s">
        <v>199</v>
      </c>
      <c r="AQ11" s="139">
        <v>1522</v>
      </c>
      <c r="AR11" s="153" t="s">
        <v>199</v>
      </c>
    </row>
    <row r="12" spans="1:46" ht="13.5" customHeight="1" x14ac:dyDescent="0.15">
      <c r="A12" s="80"/>
      <c r="AK12" s="1029" t="s">
        <v>234</v>
      </c>
      <c r="AL12" s="1030"/>
      <c r="AM12" s="1030"/>
      <c r="AN12" s="1031"/>
      <c r="AO12" s="116" t="s">
        <v>199</v>
      </c>
      <c r="AP12" s="116" t="s">
        <v>199</v>
      </c>
      <c r="AQ12" s="139">
        <v>12</v>
      </c>
      <c r="AR12" s="153" t="s">
        <v>199</v>
      </c>
    </row>
    <row r="13" spans="1:46" ht="13.5" customHeight="1" x14ac:dyDescent="0.15">
      <c r="A13" s="80"/>
      <c r="AK13" s="1029" t="s">
        <v>507</v>
      </c>
      <c r="AL13" s="1030"/>
      <c r="AM13" s="1030"/>
      <c r="AN13" s="1031"/>
      <c r="AO13" s="116">
        <v>77280</v>
      </c>
      <c r="AP13" s="116">
        <v>1062</v>
      </c>
      <c r="AQ13" s="139">
        <v>3290</v>
      </c>
      <c r="AR13" s="153">
        <v>-67.7</v>
      </c>
    </row>
    <row r="14" spans="1:46" ht="13.5" customHeight="1" x14ac:dyDescent="0.15">
      <c r="A14" s="80"/>
      <c r="AK14" s="1029" t="s">
        <v>508</v>
      </c>
      <c r="AL14" s="1030"/>
      <c r="AM14" s="1030"/>
      <c r="AN14" s="1031"/>
      <c r="AO14" s="116">
        <v>230295</v>
      </c>
      <c r="AP14" s="116">
        <v>3165</v>
      </c>
      <c r="AQ14" s="139">
        <v>1835</v>
      </c>
      <c r="AR14" s="153">
        <v>72.5</v>
      </c>
    </row>
    <row r="15" spans="1:46" ht="13.5" customHeight="1" x14ac:dyDescent="0.15">
      <c r="A15" s="80"/>
      <c r="AK15" s="1032" t="s">
        <v>310</v>
      </c>
      <c r="AL15" s="1033"/>
      <c r="AM15" s="1033"/>
      <c r="AN15" s="1034"/>
      <c r="AO15" s="116">
        <v>-300884</v>
      </c>
      <c r="AP15" s="116">
        <v>-4136</v>
      </c>
      <c r="AQ15" s="139">
        <v>-6144</v>
      </c>
      <c r="AR15" s="153">
        <v>-32.700000000000003</v>
      </c>
    </row>
    <row r="16" spans="1:46" x14ac:dyDescent="0.15">
      <c r="A16" s="80"/>
      <c r="AK16" s="1032" t="s">
        <v>272</v>
      </c>
      <c r="AL16" s="1033"/>
      <c r="AM16" s="1033"/>
      <c r="AN16" s="1034"/>
      <c r="AO16" s="116">
        <v>7644534</v>
      </c>
      <c r="AP16" s="116">
        <v>105075</v>
      </c>
      <c r="AQ16" s="139">
        <v>94217</v>
      </c>
      <c r="AR16" s="153">
        <v>11.5</v>
      </c>
    </row>
    <row r="17" spans="1:46" x14ac:dyDescent="0.15">
      <c r="A17" s="80"/>
    </row>
    <row r="18" spans="1:46" x14ac:dyDescent="0.15">
      <c r="A18" s="80"/>
      <c r="AQ18" s="131"/>
      <c r="AR18" s="131"/>
    </row>
    <row r="19" spans="1:46" x14ac:dyDescent="0.15">
      <c r="A19" s="80"/>
      <c r="AK19" s="46" t="s">
        <v>185</v>
      </c>
    </row>
    <row r="20" spans="1:46" x14ac:dyDescent="0.15">
      <c r="A20" s="80"/>
      <c r="AK20" s="93"/>
      <c r="AL20" s="100"/>
      <c r="AM20" s="100"/>
      <c r="AN20" s="110"/>
      <c r="AO20" s="117" t="s">
        <v>509</v>
      </c>
      <c r="AP20" s="127" t="s">
        <v>335</v>
      </c>
      <c r="AQ20" s="140" t="s">
        <v>41</v>
      </c>
      <c r="AR20" s="154"/>
    </row>
    <row r="21" spans="1:46" s="81" customFormat="1" x14ac:dyDescent="0.15">
      <c r="A21" s="83"/>
      <c r="AK21" s="1035" t="s">
        <v>510</v>
      </c>
      <c r="AL21" s="1036"/>
      <c r="AM21" s="1036"/>
      <c r="AN21" s="1037"/>
      <c r="AO21" s="118">
        <v>11.78</v>
      </c>
      <c r="AP21" s="128">
        <v>8.67</v>
      </c>
      <c r="AQ21" s="141">
        <v>3.11</v>
      </c>
      <c r="AS21" s="161"/>
      <c r="AT21" s="83"/>
    </row>
    <row r="22" spans="1:46" s="81" customFormat="1" x14ac:dyDescent="0.15">
      <c r="A22" s="83"/>
      <c r="AK22" s="1035" t="s">
        <v>511</v>
      </c>
      <c r="AL22" s="1036"/>
      <c r="AM22" s="1036"/>
      <c r="AN22" s="1037"/>
      <c r="AO22" s="119">
        <v>96.6</v>
      </c>
      <c r="AP22" s="129">
        <v>97.8</v>
      </c>
      <c r="AQ22" s="142">
        <v>-1.2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28" t="s">
        <v>512</v>
      </c>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83"/>
    </row>
    <row r="27" spans="1:46" x14ac:dyDescent="0.15">
      <c r="A27" s="85"/>
      <c r="AS27" s="159"/>
      <c r="AT27" s="159"/>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122</v>
      </c>
      <c r="AL29" s="81"/>
      <c r="AM29" s="81"/>
      <c r="AN29" s="81"/>
      <c r="AS29" s="164"/>
    </row>
    <row r="30" spans="1:46" ht="13.5" customHeight="1" x14ac:dyDescent="0.15">
      <c r="A30" s="80"/>
      <c r="AK30" s="91"/>
      <c r="AL30" s="98"/>
      <c r="AM30" s="98"/>
      <c r="AN30" s="108"/>
      <c r="AO30" s="1018" t="s">
        <v>86</v>
      </c>
      <c r="AP30" s="125"/>
      <c r="AQ30" s="136" t="s">
        <v>501</v>
      </c>
      <c r="AR30" s="150"/>
    </row>
    <row r="31" spans="1:46" x14ac:dyDescent="0.15">
      <c r="A31" s="80"/>
      <c r="AK31" s="92"/>
      <c r="AL31" s="99"/>
      <c r="AM31" s="99"/>
      <c r="AN31" s="109"/>
      <c r="AO31" s="1019"/>
      <c r="AP31" s="126" t="s">
        <v>502</v>
      </c>
      <c r="AQ31" s="137" t="s">
        <v>504</v>
      </c>
      <c r="AR31" s="151" t="s">
        <v>505</v>
      </c>
    </row>
    <row r="32" spans="1:46" ht="27" customHeight="1" x14ac:dyDescent="0.15">
      <c r="A32" s="80"/>
      <c r="AK32" s="1022" t="s">
        <v>513</v>
      </c>
      <c r="AL32" s="1023"/>
      <c r="AM32" s="1023"/>
      <c r="AN32" s="1024"/>
      <c r="AO32" s="116">
        <v>6668066</v>
      </c>
      <c r="AP32" s="116">
        <v>91653</v>
      </c>
      <c r="AQ32" s="143">
        <v>62389</v>
      </c>
      <c r="AR32" s="153">
        <v>46.9</v>
      </c>
    </row>
    <row r="33" spans="1:46" ht="13.5" customHeight="1" x14ac:dyDescent="0.15">
      <c r="A33" s="80"/>
      <c r="AK33" s="1022" t="s">
        <v>514</v>
      </c>
      <c r="AL33" s="1023"/>
      <c r="AM33" s="1023"/>
      <c r="AN33" s="1024"/>
      <c r="AO33" s="116" t="s">
        <v>199</v>
      </c>
      <c r="AP33" s="116" t="s">
        <v>199</v>
      </c>
      <c r="AQ33" s="143" t="s">
        <v>199</v>
      </c>
      <c r="AR33" s="153" t="s">
        <v>199</v>
      </c>
    </row>
    <row r="34" spans="1:46" ht="27" customHeight="1" x14ac:dyDescent="0.15">
      <c r="A34" s="80"/>
      <c r="AK34" s="1022" t="s">
        <v>515</v>
      </c>
      <c r="AL34" s="1023"/>
      <c r="AM34" s="1023"/>
      <c r="AN34" s="1024"/>
      <c r="AO34" s="116" t="s">
        <v>199</v>
      </c>
      <c r="AP34" s="116" t="s">
        <v>199</v>
      </c>
      <c r="AQ34" s="143">
        <v>3</v>
      </c>
      <c r="AR34" s="153" t="s">
        <v>199</v>
      </c>
    </row>
    <row r="35" spans="1:46" ht="27" customHeight="1" x14ac:dyDescent="0.15">
      <c r="A35" s="80"/>
      <c r="AK35" s="1022" t="s">
        <v>516</v>
      </c>
      <c r="AL35" s="1023"/>
      <c r="AM35" s="1023"/>
      <c r="AN35" s="1024"/>
      <c r="AO35" s="116">
        <v>2448707</v>
      </c>
      <c r="AP35" s="116">
        <v>33658</v>
      </c>
      <c r="AQ35" s="143">
        <v>14672</v>
      </c>
      <c r="AR35" s="153">
        <v>129.4</v>
      </c>
    </row>
    <row r="36" spans="1:46" ht="27" customHeight="1" x14ac:dyDescent="0.15">
      <c r="A36" s="80"/>
      <c r="AK36" s="1022" t="s">
        <v>35</v>
      </c>
      <c r="AL36" s="1023"/>
      <c r="AM36" s="1023"/>
      <c r="AN36" s="1024"/>
      <c r="AO36" s="116" t="s">
        <v>199</v>
      </c>
      <c r="AP36" s="116" t="s">
        <v>199</v>
      </c>
      <c r="AQ36" s="143">
        <v>1817</v>
      </c>
      <c r="AR36" s="153" t="s">
        <v>199</v>
      </c>
    </row>
    <row r="37" spans="1:46" ht="13.5" customHeight="1" x14ac:dyDescent="0.15">
      <c r="A37" s="80"/>
      <c r="AK37" s="1022" t="s">
        <v>348</v>
      </c>
      <c r="AL37" s="1023"/>
      <c r="AM37" s="1023"/>
      <c r="AN37" s="1024"/>
      <c r="AO37" s="116">
        <v>3532</v>
      </c>
      <c r="AP37" s="116">
        <v>49</v>
      </c>
      <c r="AQ37" s="143">
        <v>585</v>
      </c>
      <c r="AR37" s="153">
        <v>-91.6</v>
      </c>
    </row>
    <row r="38" spans="1:46" ht="27" customHeight="1" x14ac:dyDescent="0.15">
      <c r="A38" s="80"/>
      <c r="AK38" s="1025" t="s">
        <v>517</v>
      </c>
      <c r="AL38" s="1026"/>
      <c r="AM38" s="1026"/>
      <c r="AN38" s="1027"/>
      <c r="AO38" s="120">
        <v>18</v>
      </c>
      <c r="AP38" s="120">
        <v>0</v>
      </c>
      <c r="AQ38" s="144">
        <v>1</v>
      </c>
      <c r="AR38" s="142">
        <v>-100</v>
      </c>
      <c r="AS38" s="164"/>
    </row>
    <row r="39" spans="1:46" x14ac:dyDescent="0.15">
      <c r="A39" s="80"/>
      <c r="AK39" s="1025" t="s">
        <v>55</v>
      </c>
      <c r="AL39" s="1026"/>
      <c r="AM39" s="1026"/>
      <c r="AN39" s="1027"/>
      <c r="AO39" s="116">
        <v>-143511</v>
      </c>
      <c r="AP39" s="116">
        <v>-1973</v>
      </c>
      <c r="AQ39" s="143">
        <v>-3091</v>
      </c>
      <c r="AR39" s="153">
        <v>-36.200000000000003</v>
      </c>
      <c r="AS39" s="164"/>
    </row>
    <row r="40" spans="1:46" ht="27" customHeight="1" x14ac:dyDescent="0.15">
      <c r="A40" s="80"/>
      <c r="AK40" s="1022" t="s">
        <v>518</v>
      </c>
      <c r="AL40" s="1023"/>
      <c r="AM40" s="1023"/>
      <c r="AN40" s="1024"/>
      <c r="AO40" s="116">
        <v>-6251314</v>
      </c>
      <c r="AP40" s="116">
        <v>-85925</v>
      </c>
      <c r="AQ40" s="143">
        <v>-54269</v>
      </c>
      <c r="AR40" s="153">
        <v>58.3</v>
      </c>
      <c r="AS40" s="164"/>
    </row>
    <row r="41" spans="1:46" x14ac:dyDescent="0.15">
      <c r="A41" s="80"/>
      <c r="AK41" s="1012" t="s">
        <v>384</v>
      </c>
      <c r="AL41" s="1013"/>
      <c r="AM41" s="1013"/>
      <c r="AN41" s="1014"/>
      <c r="AO41" s="116">
        <v>2725498</v>
      </c>
      <c r="AP41" s="116">
        <v>37462</v>
      </c>
      <c r="AQ41" s="143">
        <v>22106</v>
      </c>
      <c r="AR41" s="153">
        <v>69.5</v>
      </c>
      <c r="AS41" s="164"/>
    </row>
    <row r="42" spans="1:46" x14ac:dyDescent="0.15">
      <c r="A42" s="80"/>
      <c r="AK42" s="94" t="s">
        <v>519</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520</v>
      </c>
    </row>
    <row r="48" spans="1:46" x14ac:dyDescent="0.15">
      <c r="A48" s="80"/>
      <c r="AK48" s="87" t="s">
        <v>521</v>
      </c>
      <c r="AL48" s="87"/>
      <c r="AM48" s="87"/>
      <c r="AN48" s="87"/>
      <c r="AO48" s="87"/>
      <c r="AP48" s="87"/>
      <c r="AQ48" s="130"/>
      <c r="AR48" s="87"/>
    </row>
    <row r="49" spans="1:44" ht="13.5" customHeight="1" x14ac:dyDescent="0.15">
      <c r="A49" s="80"/>
      <c r="AK49" s="95"/>
      <c r="AL49" s="101"/>
      <c r="AM49" s="1020" t="s">
        <v>86</v>
      </c>
      <c r="AN49" s="1015" t="s">
        <v>440</v>
      </c>
      <c r="AO49" s="1016"/>
      <c r="AP49" s="1016"/>
      <c r="AQ49" s="1016"/>
      <c r="AR49" s="1017"/>
    </row>
    <row r="50" spans="1:44" x14ac:dyDescent="0.15">
      <c r="A50" s="80"/>
      <c r="AK50" s="96"/>
      <c r="AL50" s="102"/>
      <c r="AM50" s="1021"/>
      <c r="AN50" s="112" t="s">
        <v>494</v>
      </c>
      <c r="AO50" s="122" t="s">
        <v>495</v>
      </c>
      <c r="AP50" s="133" t="s">
        <v>522</v>
      </c>
      <c r="AQ50" s="146" t="s">
        <v>379</v>
      </c>
      <c r="AR50" s="156" t="s">
        <v>523</v>
      </c>
    </row>
    <row r="51" spans="1:44" x14ac:dyDescent="0.15">
      <c r="A51" s="80"/>
      <c r="AK51" s="95" t="s">
        <v>503</v>
      </c>
      <c r="AL51" s="101"/>
      <c r="AM51" s="106">
        <v>7358856</v>
      </c>
      <c r="AN51" s="113">
        <v>95190</v>
      </c>
      <c r="AO51" s="123">
        <v>-16.100000000000001</v>
      </c>
      <c r="AP51" s="134">
        <v>69185</v>
      </c>
      <c r="AQ51" s="147">
        <v>-2</v>
      </c>
      <c r="AR51" s="157">
        <v>-14.1</v>
      </c>
    </row>
    <row r="52" spans="1:44" x14ac:dyDescent="0.15">
      <c r="A52" s="80"/>
      <c r="AK52" s="97"/>
      <c r="AL52" s="103" t="s">
        <v>273</v>
      </c>
      <c r="AM52" s="107">
        <v>4865718</v>
      </c>
      <c r="AN52" s="114">
        <v>62940</v>
      </c>
      <c r="AO52" s="124">
        <v>-14</v>
      </c>
      <c r="AP52" s="135">
        <v>38519</v>
      </c>
      <c r="AQ52" s="148">
        <v>3</v>
      </c>
      <c r="AR52" s="158">
        <v>-17</v>
      </c>
    </row>
    <row r="53" spans="1:44" x14ac:dyDescent="0.15">
      <c r="A53" s="80"/>
      <c r="AK53" s="95" t="s">
        <v>524</v>
      </c>
      <c r="AL53" s="101"/>
      <c r="AM53" s="106">
        <v>6453224</v>
      </c>
      <c r="AN53" s="113">
        <v>84707</v>
      </c>
      <c r="AO53" s="123">
        <v>-11</v>
      </c>
      <c r="AP53" s="134">
        <v>70166</v>
      </c>
      <c r="AQ53" s="147">
        <v>1.4</v>
      </c>
      <c r="AR53" s="157">
        <v>-12.4</v>
      </c>
    </row>
    <row r="54" spans="1:44" x14ac:dyDescent="0.15">
      <c r="A54" s="80"/>
      <c r="AK54" s="97"/>
      <c r="AL54" s="103" t="s">
        <v>273</v>
      </c>
      <c r="AM54" s="107">
        <v>2523294</v>
      </c>
      <c r="AN54" s="114">
        <v>33121</v>
      </c>
      <c r="AO54" s="124">
        <v>-47.4</v>
      </c>
      <c r="AP54" s="135">
        <v>36115</v>
      </c>
      <c r="AQ54" s="148">
        <v>-6.2</v>
      </c>
      <c r="AR54" s="158">
        <v>-41.2</v>
      </c>
    </row>
    <row r="55" spans="1:44" x14ac:dyDescent="0.15">
      <c r="A55" s="80"/>
      <c r="AK55" s="95" t="s">
        <v>478</v>
      </c>
      <c r="AL55" s="101"/>
      <c r="AM55" s="106">
        <v>7246172</v>
      </c>
      <c r="AN55" s="113">
        <v>96564</v>
      </c>
      <c r="AO55" s="123">
        <v>14</v>
      </c>
      <c r="AP55" s="134">
        <v>70329</v>
      </c>
      <c r="AQ55" s="147">
        <v>0.2</v>
      </c>
      <c r="AR55" s="157">
        <v>13.8</v>
      </c>
    </row>
    <row r="56" spans="1:44" x14ac:dyDescent="0.15">
      <c r="A56" s="80"/>
      <c r="AK56" s="97"/>
      <c r="AL56" s="103" t="s">
        <v>273</v>
      </c>
      <c r="AM56" s="107">
        <v>3173608</v>
      </c>
      <c r="AN56" s="114">
        <v>42292</v>
      </c>
      <c r="AO56" s="124">
        <v>27.7</v>
      </c>
      <c r="AP56" s="135">
        <v>39403</v>
      </c>
      <c r="AQ56" s="148">
        <v>9.1</v>
      </c>
      <c r="AR56" s="158">
        <v>18.600000000000001</v>
      </c>
    </row>
    <row r="57" spans="1:44" x14ac:dyDescent="0.15">
      <c r="A57" s="80"/>
      <c r="AK57" s="95" t="s">
        <v>525</v>
      </c>
      <c r="AL57" s="101"/>
      <c r="AM57" s="106">
        <v>6945895</v>
      </c>
      <c r="AN57" s="113">
        <v>93938</v>
      </c>
      <c r="AO57" s="123">
        <v>-2.7</v>
      </c>
      <c r="AP57" s="134">
        <v>71871</v>
      </c>
      <c r="AQ57" s="147">
        <v>2.2000000000000002</v>
      </c>
      <c r="AR57" s="157">
        <v>-4.9000000000000004</v>
      </c>
    </row>
    <row r="58" spans="1:44" x14ac:dyDescent="0.15">
      <c r="A58" s="80"/>
      <c r="AK58" s="97"/>
      <c r="AL58" s="103" t="s">
        <v>273</v>
      </c>
      <c r="AM58" s="107">
        <v>3515897</v>
      </c>
      <c r="AN58" s="114">
        <v>47550</v>
      </c>
      <c r="AO58" s="124">
        <v>12.4</v>
      </c>
      <c r="AP58" s="135">
        <v>38232</v>
      </c>
      <c r="AQ58" s="148">
        <v>-3</v>
      </c>
      <c r="AR58" s="158">
        <v>15.4</v>
      </c>
    </row>
    <row r="59" spans="1:44" x14ac:dyDescent="0.15">
      <c r="A59" s="80"/>
      <c r="AK59" s="95" t="s">
        <v>138</v>
      </c>
      <c r="AL59" s="101"/>
      <c r="AM59" s="106">
        <v>7423633</v>
      </c>
      <c r="AN59" s="113">
        <v>102039</v>
      </c>
      <c r="AO59" s="123">
        <v>8.6</v>
      </c>
      <c r="AP59" s="134">
        <v>71807</v>
      </c>
      <c r="AQ59" s="147">
        <v>-0.1</v>
      </c>
      <c r="AR59" s="157">
        <v>8.6999999999999993</v>
      </c>
    </row>
    <row r="60" spans="1:44" x14ac:dyDescent="0.15">
      <c r="A60" s="80"/>
      <c r="AK60" s="97"/>
      <c r="AL60" s="103" t="s">
        <v>273</v>
      </c>
      <c r="AM60" s="107">
        <v>3613446</v>
      </c>
      <c r="AN60" s="114">
        <v>49667</v>
      </c>
      <c r="AO60" s="124">
        <v>4.5</v>
      </c>
      <c r="AP60" s="135">
        <v>37333</v>
      </c>
      <c r="AQ60" s="148">
        <v>-2.4</v>
      </c>
      <c r="AR60" s="158">
        <v>6.9</v>
      </c>
    </row>
    <row r="61" spans="1:44" x14ac:dyDescent="0.15">
      <c r="A61" s="80"/>
      <c r="AK61" s="95" t="s">
        <v>526</v>
      </c>
      <c r="AL61" s="104"/>
      <c r="AM61" s="106">
        <v>7085556</v>
      </c>
      <c r="AN61" s="113">
        <v>94488</v>
      </c>
      <c r="AO61" s="123">
        <v>-1.4</v>
      </c>
      <c r="AP61" s="134">
        <v>70672</v>
      </c>
      <c r="AQ61" s="149">
        <v>0.3</v>
      </c>
      <c r="AR61" s="157">
        <v>-1.7</v>
      </c>
    </row>
    <row r="62" spans="1:44" x14ac:dyDescent="0.15">
      <c r="A62" s="80"/>
      <c r="AK62" s="97"/>
      <c r="AL62" s="103" t="s">
        <v>273</v>
      </c>
      <c r="AM62" s="107">
        <v>3538393</v>
      </c>
      <c r="AN62" s="114">
        <v>47114</v>
      </c>
      <c r="AO62" s="124">
        <v>-3.4</v>
      </c>
      <c r="AP62" s="135">
        <v>37920</v>
      </c>
      <c r="AQ62" s="148">
        <v>0.1</v>
      </c>
      <c r="AR62" s="158">
        <v>-3.5</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2L2YiFYQdTV8/WFs1Fij5xTk62eOei9+Nng/crdslONSrQ4kCOMt1uONBzjmOWnHQM5bVrKOUOTI4oQs2kP/OA==" saltValue="NhghVEVsVCbyga6zRUkAj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1" spans="125:125" ht="13.5" hidden="1" customHeight="1" x14ac:dyDescent="0.15">
      <c r="DU121" s="78"/>
    </row>
  </sheetData>
  <sheetProtection algorithmName="SHA-512" hashValue="isRvP1hLJWwPiHD6Ucy72LAT5drfJEa7Ay2B+CzE3Zl8AGxEb5Zk9BDfUcHFa7KcmNUoaQZVoOG7fBadctFgRg==" saltValue="HL2b/38Vgq6OgNxEdLV3t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7m/uwMsjHUJLoE22lKir89LLGPq83mjHfMm+XyJf6G+Mx4NnhW1KDq7tfnZ9Ym3NFpNg/UYqtLHXdylOmKa3HA==" saltValue="gADZKcQHy3RaOZh0yI/B4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528</v>
      </c>
      <c r="G46" s="176" t="s">
        <v>529</v>
      </c>
      <c r="H46" s="176" t="s">
        <v>530</v>
      </c>
      <c r="I46" s="176" t="s">
        <v>531</v>
      </c>
      <c r="J46" s="181" t="s">
        <v>532</v>
      </c>
    </row>
    <row r="47" spans="2:10" ht="57.75" customHeight="1" x14ac:dyDescent="0.15">
      <c r="B47" s="167"/>
      <c r="C47" s="1038" t="s">
        <v>3</v>
      </c>
      <c r="D47" s="1038"/>
      <c r="E47" s="1039"/>
      <c r="F47" s="173">
        <v>10.01</v>
      </c>
      <c r="G47" s="177">
        <v>10.28</v>
      </c>
      <c r="H47" s="177">
        <v>9.19</v>
      </c>
      <c r="I47" s="177">
        <v>14.92</v>
      </c>
      <c r="J47" s="182">
        <v>14.16</v>
      </c>
    </row>
    <row r="48" spans="2:10" ht="57.75" customHeight="1" x14ac:dyDescent="0.15">
      <c r="B48" s="168"/>
      <c r="C48" s="1040" t="s">
        <v>9</v>
      </c>
      <c r="D48" s="1040"/>
      <c r="E48" s="1041"/>
      <c r="F48" s="174">
        <v>6.81</v>
      </c>
      <c r="G48" s="178">
        <v>6.01</v>
      </c>
      <c r="H48" s="178">
        <v>6.02</v>
      </c>
      <c r="I48" s="178">
        <v>1.07</v>
      </c>
      <c r="J48" s="183">
        <v>3.69</v>
      </c>
    </row>
    <row r="49" spans="2:10" ht="57.75" customHeight="1" x14ac:dyDescent="0.15">
      <c r="B49" s="169"/>
      <c r="C49" s="1042" t="s">
        <v>15</v>
      </c>
      <c r="D49" s="1042"/>
      <c r="E49" s="1043"/>
      <c r="F49" s="175">
        <v>1.6</v>
      </c>
      <c r="G49" s="179" t="s">
        <v>533</v>
      </c>
      <c r="H49" s="179" t="s">
        <v>534</v>
      </c>
      <c r="I49" s="179">
        <v>1.27</v>
      </c>
      <c r="J49" s="184">
        <v>1.4</v>
      </c>
    </row>
    <row r="50" spans="2:10" x14ac:dyDescent="0.15"/>
  </sheetData>
  <sheetProtection algorithmName="SHA-512" hashValue="K9vb2j6wOJm3x9YkuGTV4MsWg27TVYUxPVyAiPkI5MeY9w/AKxBgyV3JMq5U1pIEhwi+lIu1Xg6+39NYvoLMuA==" saltValue="nETDCghbb00gTgb+X6Ewx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528</v>
      </c>
      <c r="G33" s="198" t="s">
        <v>529</v>
      </c>
      <c r="H33" s="198" t="s">
        <v>530</v>
      </c>
      <c r="I33" s="198" t="s">
        <v>531</v>
      </c>
      <c r="J33" s="201" t="s">
        <v>532</v>
      </c>
      <c r="K33" s="185"/>
      <c r="L33" s="185"/>
      <c r="M33" s="185"/>
      <c r="N33" s="185"/>
      <c r="O33" s="185"/>
      <c r="P33" s="185"/>
    </row>
    <row r="34" spans="1:16" ht="39" customHeight="1" x14ac:dyDescent="0.15">
      <c r="A34" s="185"/>
      <c r="B34" s="187"/>
      <c r="C34" s="1048" t="s">
        <v>462</v>
      </c>
      <c r="D34" s="1048"/>
      <c r="E34" s="1049"/>
      <c r="F34" s="196">
        <v>6.78</v>
      </c>
      <c r="G34" s="199">
        <v>7.55</v>
      </c>
      <c r="H34" s="199">
        <v>7.48</v>
      </c>
      <c r="I34" s="199">
        <v>7.46</v>
      </c>
      <c r="J34" s="202">
        <v>8.1999999999999993</v>
      </c>
      <c r="K34" s="185"/>
      <c r="L34" s="185"/>
      <c r="M34" s="185"/>
      <c r="N34" s="185"/>
      <c r="O34" s="185"/>
      <c r="P34" s="185"/>
    </row>
    <row r="35" spans="1:16" ht="39" customHeight="1" x14ac:dyDescent="0.15">
      <c r="A35" s="185"/>
      <c r="B35" s="188"/>
      <c r="C35" s="1044" t="s">
        <v>350</v>
      </c>
      <c r="D35" s="1044"/>
      <c r="E35" s="1045"/>
      <c r="F35" s="197" t="s">
        <v>199</v>
      </c>
      <c r="G35" s="200" t="s">
        <v>199</v>
      </c>
      <c r="H35" s="200">
        <v>1.28</v>
      </c>
      <c r="I35" s="200">
        <v>2.6</v>
      </c>
      <c r="J35" s="203">
        <v>4.21</v>
      </c>
      <c r="K35" s="185"/>
      <c r="L35" s="185"/>
      <c r="M35" s="185"/>
      <c r="N35" s="185"/>
      <c r="O35" s="185"/>
      <c r="P35" s="185"/>
    </row>
    <row r="36" spans="1:16" ht="39" customHeight="1" x14ac:dyDescent="0.15">
      <c r="A36" s="185"/>
      <c r="B36" s="188"/>
      <c r="C36" s="1044" t="s">
        <v>449</v>
      </c>
      <c r="D36" s="1044"/>
      <c r="E36" s="1045"/>
      <c r="F36" s="197">
        <v>6.69</v>
      </c>
      <c r="G36" s="200">
        <v>5.81</v>
      </c>
      <c r="H36" s="200">
        <v>5.79</v>
      </c>
      <c r="I36" s="200">
        <v>0.9</v>
      </c>
      <c r="J36" s="203">
        <v>3.51</v>
      </c>
      <c r="K36" s="185"/>
      <c r="L36" s="185"/>
      <c r="M36" s="185"/>
      <c r="N36" s="185"/>
      <c r="O36" s="185"/>
      <c r="P36" s="185"/>
    </row>
    <row r="37" spans="1:16" ht="39" customHeight="1" x14ac:dyDescent="0.15">
      <c r="A37" s="185"/>
      <c r="B37" s="188"/>
      <c r="C37" s="1044" t="s">
        <v>168</v>
      </c>
      <c r="D37" s="1044"/>
      <c r="E37" s="1045"/>
      <c r="F37" s="197">
        <v>0</v>
      </c>
      <c r="G37" s="200">
        <v>0</v>
      </c>
      <c r="H37" s="200">
        <v>0</v>
      </c>
      <c r="I37" s="200">
        <v>0</v>
      </c>
      <c r="J37" s="203">
        <v>0.4</v>
      </c>
      <c r="K37" s="185"/>
      <c r="L37" s="185"/>
      <c r="M37" s="185"/>
      <c r="N37" s="185"/>
      <c r="O37" s="185"/>
      <c r="P37" s="185"/>
    </row>
    <row r="38" spans="1:16" ht="39" customHeight="1" x14ac:dyDescent="0.15">
      <c r="A38" s="185"/>
      <c r="B38" s="188"/>
      <c r="C38" s="1044" t="s">
        <v>461</v>
      </c>
      <c r="D38" s="1044"/>
      <c r="E38" s="1045"/>
      <c r="F38" s="197">
        <v>0.27</v>
      </c>
      <c r="G38" s="200">
        <v>0.68</v>
      </c>
      <c r="H38" s="200">
        <v>0.35</v>
      </c>
      <c r="I38" s="200">
        <v>0.38</v>
      </c>
      <c r="J38" s="203">
        <v>0.32</v>
      </c>
      <c r="K38" s="185"/>
      <c r="L38" s="185"/>
      <c r="M38" s="185"/>
      <c r="N38" s="185"/>
      <c r="O38" s="185"/>
      <c r="P38" s="185"/>
    </row>
    <row r="39" spans="1:16" ht="39" customHeight="1" x14ac:dyDescent="0.15">
      <c r="A39" s="185"/>
      <c r="B39" s="188"/>
      <c r="C39" s="1044" t="s">
        <v>464</v>
      </c>
      <c r="D39" s="1044"/>
      <c r="E39" s="1045"/>
      <c r="F39" s="197">
        <v>0.19</v>
      </c>
      <c r="G39" s="200">
        <v>0.27</v>
      </c>
      <c r="H39" s="200">
        <v>0.28999999999999998</v>
      </c>
      <c r="I39" s="200">
        <v>0.12</v>
      </c>
      <c r="J39" s="203">
        <v>0.24</v>
      </c>
      <c r="K39" s="185"/>
      <c r="L39" s="185"/>
      <c r="M39" s="185"/>
      <c r="N39" s="185"/>
      <c r="O39" s="185"/>
      <c r="P39" s="185"/>
    </row>
    <row r="40" spans="1:16" ht="39" customHeight="1" x14ac:dyDescent="0.15">
      <c r="A40" s="185"/>
      <c r="B40" s="188"/>
      <c r="C40" s="1044" t="s">
        <v>265</v>
      </c>
      <c r="D40" s="1044"/>
      <c r="E40" s="1045"/>
      <c r="F40" s="197">
        <v>0.05</v>
      </c>
      <c r="G40" s="200">
        <v>0.08</v>
      </c>
      <c r="H40" s="200">
        <v>0.14000000000000001</v>
      </c>
      <c r="I40" s="200">
        <v>0.08</v>
      </c>
      <c r="J40" s="203">
        <v>0.09</v>
      </c>
      <c r="K40" s="185"/>
      <c r="L40" s="185"/>
      <c r="M40" s="185"/>
      <c r="N40" s="185"/>
      <c r="O40" s="185"/>
      <c r="P40" s="185"/>
    </row>
    <row r="41" spans="1:16" ht="39" customHeight="1" x14ac:dyDescent="0.15">
      <c r="A41" s="185"/>
      <c r="B41" s="188"/>
      <c r="C41" s="1044" t="s">
        <v>217</v>
      </c>
      <c r="D41" s="1044"/>
      <c r="E41" s="1045"/>
      <c r="F41" s="197">
        <v>0.04</v>
      </c>
      <c r="G41" s="200">
        <v>0.04</v>
      </c>
      <c r="H41" s="200">
        <v>0.05</v>
      </c>
      <c r="I41" s="200">
        <v>0.04</v>
      </c>
      <c r="J41" s="203">
        <v>0.04</v>
      </c>
      <c r="K41" s="185"/>
      <c r="L41" s="185"/>
      <c r="M41" s="185"/>
      <c r="N41" s="185"/>
      <c r="O41" s="185"/>
      <c r="P41" s="185"/>
    </row>
    <row r="42" spans="1:16" ht="39" customHeight="1" x14ac:dyDescent="0.15">
      <c r="A42" s="185"/>
      <c r="B42" s="189"/>
      <c r="C42" s="1044" t="s">
        <v>535</v>
      </c>
      <c r="D42" s="1044"/>
      <c r="E42" s="1045"/>
      <c r="F42" s="197" t="s">
        <v>199</v>
      </c>
      <c r="G42" s="200" t="s">
        <v>199</v>
      </c>
      <c r="H42" s="200" t="s">
        <v>199</v>
      </c>
      <c r="I42" s="200" t="s">
        <v>199</v>
      </c>
      <c r="J42" s="203" t="s">
        <v>199</v>
      </c>
      <c r="K42" s="185"/>
      <c r="L42" s="185"/>
      <c r="M42" s="185"/>
      <c r="N42" s="185"/>
      <c r="O42" s="185"/>
      <c r="P42" s="185"/>
    </row>
    <row r="43" spans="1:16" ht="39" customHeight="1" x14ac:dyDescent="0.15">
      <c r="A43" s="185"/>
      <c r="B43" s="190"/>
      <c r="C43" s="1046" t="s">
        <v>488</v>
      </c>
      <c r="D43" s="1046"/>
      <c r="E43" s="1047"/>
      <c r="F43" s="175">
        <v>0.17</v>
      </c>
      <c r="G43" s="179">
        <v>0.23</v>
      </c>
      <c r="H43" s="179">
        <v>0.03</v>
      </c>
      <c r="I43" s="179">
        <v>0.04</v>
      </c>
      <c r="J43" s="184">
        <v>0.03</v>
      </c>
      <c r="K43" s="185"/>
      <c r="L43" s="185"/>
      <c r="M43" s="185"/>
      <c r="N43" s="185"/>
      <c r="O43" s="185"/>
      <c r="P43" s="185"/>
    </row>
    <row r="44" spans="1:16" ht="39" customHeight="1" x14ac:dyDescent="0.15">
      <c r="A44" s="185"/>
      <c r="B44" s="191" t="s">
        <v>19</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Gh6dTkYEVvDf8wtE4uU/NYj7Bajr6tUmGYvWPqbVPcI2LInrSkIMFnRJO+vb9d0VrNRLQn5a0Wv6hbYVRaA7sg==" saltValue="UEnx/UFAUcPguCEQhIcb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23</v>
      </c>
      <c r="P43" s="85"/>
      <c r="Q43" s="85"/>
      <c r="R43" s="85"/>
      <c r="S43" s="85"/>
      <c r="T43" s="85"/>
      <c r="U43" s="85"/>
    </row>
    <row r="44" spans="1:21" ht="30.75" customHeight="1" x14ac:dyDescent="0.15">
      <c r="A44" s="85"/>
      <c r="B44" s="204" t="s">
        <v>24</v>
      </c>
      <c r="C44" s="210"/>
      <c r="D44" s="210"/>
      <c r="E44" s="218"/>
      <c r="F44" s="218"/>
      <c r="G44" s="218"/>
      <c r="H44" s="218"/>
      <c r="I44" s="218"/>
      <c r="J44" s="221" t="s">
        <v>17</v>
      </c>
      <c r="K44" s="223" t="s">
        <v>528</v>
      </c>
      <c r="L44" s="232" t="s">
        <v>529</v>
      </c>
      <c r="M44" s="232" t="s">
        <v>530</v>
      </c>
      <c r="N44" s="232" t="s">
        <v>531</v>
      </c>
      <c r="O44" s="241" t="s">
        <v>532</v>
      </c>
      <c r="P44" s="85"/>
      <c r="Q44" s="85"/>
      <c r="R44" s="85"/>
      <c r="S44" s="85"/>
      <c r="T44" s="85"/>
      <c r="U44" s="85"/>
    </row>
    <row r="45" spans="1:21" ht="30.75" customHeight="1" x14ac:dyDescent="0.15">
      <c r="A45" s="85"/>
      <c r="B45" s="1065" t="s">
        <v>28</v>
      </c>
      <c r="C45" s="1066"/>
      <c r="D45" s="213"/>
      <c r="E45" s="1079" t="s">
        <v>26</v>
      </c>
      <c r="F45" s="1079"/>
      <c r="G45" s="1079"/>
      <c r="H45" s="1079"/>
      <c r="I45" s="1079"/>
      <c r="J45" s="1080"/>
      <c r="K45" s="224">
        <v>6406</v>
      </c>
      <c r="L45" s="233">
        <v>6124</v>
      </c>
      <c r="M45" s="233">
        <v>6121</v>
      </c>
      <c r="N45" s="233">
        <v>6505</v>
      </c>
      <c r="O45" s="242">
        <v>6668</v>
      </c>
      <c r="P45" s="85"/>
      <c r="Q45" s="85"/>
      <c r="R45" s="85"/>
      <c r="S45" s="85"/>
      <c r="T45" s="85"/>
      <c r="U45" s="85"/>
    </row>
    <row r="46" spans="1:21" ht="30.75" customHeight="1" x14ac:dyDescent="0.15">
      <c r="A46" s="85"/>
      <c r="B46" s="1067"/>
      <c r="C46" s="1068"/>
      <c r="D46" s="214"/>
      <c r="E46" s="1071" t="s">
        <v>30</v>
      </c>
      <c r="F46" s="1071"/>
      <c r="G46" s="1071"/>
      <c r="H46" s="1071"/>
      <c r="I46" s="1071"/>
      <c r="J46" s="1072"/>
      <c r="K46" s="225" t="s">
        <v>199</v>
      </c>
      <c r="L46" s="234" t="s">
        <v>199</v>
      </c>
      <c r="M46" s="234" t="s">
        <v>199</v>
      </c>
      <c r="N46" s="234" t="s">
        <v>199</v>
      </c>
      <c r="O46" s="243" t="s">
        <v>199</v>
      </c>
      <c r="P46" s="85"/>
      <c r="Q46" s="85"/>
      <c r="R46" s="85"/>
      <c r="S46" s="85"/>
      <c r="T46" s="85"/>
      <c r="U46" s="85"/>
    </row>
    <row r="47" spans="1:21" ht="30.75" customHeight="1" x14ac:dyDescent="0.15">
      <c r="A47" s="85"/>
      <c r="B47" s="1067"/>
      <c r="C47" s="1068"/>
      <c r="D47" s="214"/>
      <c r="E47" s="1071" t="s">
        <v>34</v>
      </c>
      <c r="F47" s="1071"/>
      <c r="G47" s="1071"/>
      <c r="H47" s="1071"/>
      <c r="I47" s="1071"/>
      <c r="J47" s="1072"/>
      <c r="K47" s="225" t="s">
        <v>199</v>
      </c>
      <c r="L47" s="234" t="s">
        <v>199</v>
      </c>
      <c r="M47" s="234" t="s">
        <v>199</v>
      </c>
      <c r="N47" s="234" t="s">
        <v>199</v>
      </c>
      <c r="O47" s="243" t="s">
        <v>199</v>
      </c>
      <c r="P47" s="85"/>
      <c r="Q47" s="85"/>
      <c r="R47" s="85"/>
      <c r="S47" s="85"/>
      <c r="T47" s="85"/>
      <c r="U47" s="85"/>
    </row>
    <row r="48" spans="1:21" ht="30.75" customHeight="1" x14ac:dyDescent="0.15">
      <c r="A48" s="85"/>
      <c r="B48" s="1067"/>
      <c r="C48" s="1068"/>
      <c r="D48" s="214"/>
      <c r="E48" s="1071" t="s">
        <v>37</v>
      </c>
      <c r="F48" s="1071"/>
      <c r="G48" s="1071"/>
      <c r="H48" s="1071"/>
      <c r="I48" s="1071"/>
      <c r="J48" s="1072"/>
      <c r="K48" s="225">
        <v>2747</v>
      </c>
      <c r="L48" s="234">
        <v>2662</v>
      </c>
      <c r="M48" s="234">
        <v>2418</v>
      </c>
      <c r="N48" s="234">
        <v>2475</v>
      </c>
      <c r="O48" s="243">
        <v>2449</v>
      </c>
      <c r="P48" s="85"/>
      <c r="Q48" s="85"/>
      <c r="R48" s="85"/>
      <c r="S48" s="85"/>
      <c r="T48" s="85"/>
      <c r="U48" s="85"/>
    </row>
    <row r="49" spans="1:21" ht="30.75" customHeight="1" x14ac:dyDescent="0.15">
      <c r="A49" s="85"/>
      <c r="B49" s="1067"/>
      <c r="C49" s="1068"/>
      <c r="D49" s="214"/>
      <c r="E49" s="1071" t="s">
        <v>0</v>
      </c>
      <c r="F49" s="1071"/>
      <c r="G49" s="1071"/>
      <c r="H49" s="1071"/>
      <c r="I49" s="1071"/>
      <c r="J49" s="1072"/>
      <c r="K49" s="225">
        <v>51</v>
      </c>
      <c r="L49" s="234">
        <v>51</v>
      </c>
      <c r="M49" s="234">
        <v>45</v>
      </c>
      <c r="N49" s="234">
        <v>33</v>
      </c>
      <c r="O49" s="243" t="s">
        <v>199</v>
      </c>
      <c r="P49" s="85"/>
      <c r="Q49" s="85"/>
      <c r="R49" s="85"/>
      <c r="S49" s="85"/>
      <c r="T49" s="85"/>
      <c r="U49" s="85"/>
    </row>
    <row r="50" spans="1:21" ht="30.75" customHeight="1" x14ac:dyDescent="0.15">
      <c r="A50" s="85"/>
      <c r="B50" s="1067"/>
      <c r="C50" s="1068"/>
      <c r="D50" s="214"/>
      <c r="E50" s="1071" t="s">
        <v>42</v>
      </c>
      <c r="F50" s="1071"/>
      <c r="G50" s="1071"/>
      <c r="H50" s="1071"/>
      <c r="I50" s="1071"/>
      <c r="J50" s="1072"/>
      <c r="K50" s="225">
        <v>8</v>
      </c>
      <c r="L50" s="234">
        <v>7</v>
      </c>
      <c r="M50" s="234">
        <v>6</v>
      </c>
      <c r="N50" s="234">
        <v>5</v>
      </c>
      <c r="O50" s="243">
        <v>4</v>
      </c>
      <c r="P50" s="85"/>
      <c r="Q50" s="85"/>
      <c r="R50" s="85"/>
      <c r="S50" s="85"/>
      <c r="T50" s="85"/>
      <c r="U50" s="85"/>
    </row>
    <row r="51" spans="1:21" ht="30.75" customHeight="1" x14ac:dyDescent="0.15">
      <c r="A51" s="85"/>
      <c r="B51" s="1069"/>
      <c r="C51" s="1070"/>
      <c r="D51" s="215"/>
      <c r="E51" s="1071" t="s">
        <v>44</v>
      </c>
      <c r="F51" s="1071"/>
      <c r="G51" s="1071"/>
      <c r="H51" s="1071"/>
      <c r="I51" s="1071"/>
      <c r="J51" s="1072"/>
      <c r="K51" s="225">
        <v>1</v>
      </c>
      <c r="L51" s="234">
        <v>0</v>
      </c>
      <c r="M51" s="234">
        <v>0</v>
      </c>
      <c r="N51" s="234">
        <v>0</v>
      </c>
      <c r="O51" s="243">
        <v>0</v>
      </c>
      <c r="P51" s="85"/>
      <c r="Q51" s="85"/>
      <c r="R51" s="85"/>
      <c r="S51" s="85"/>
      <c r="T51" s="85"/>
      <c r="U51" s="85"/>
    </row>
    <row r="52" spans="1:21" ht="30.75" customHeight="1" x14ac:dyDescent="0.15">
      <c r="A52" s="85"/>
      <c r="B52" s="1073" t="s">
        <v>47</v>
      </c>
      <c r="C52" s="1074"/>
      <c r="D52" s="215"/>
      <c r="E52" s="1071" t="s">
        <v>49</v>
      </c>
      <c r="F52" s="1071"/>
      <c r="G52" s="1071"/>
      <c r="H52" s="1071"/>
      <c r="I52" s="1071"/>
      <c r="J52" s="1072"/>
      <c r="K52" s="225">
        <v>6779</v>
      </c>
      <c r="L52" s="234">
        <v>6569</v>
      </c>
      <c r="M52" s="234">
        <v>6341</v>
      </c>
      <c r="N52" s="234">
        <v>6393</v>
      </c>
      <c r="O52" s="243">
        <v>6395</v>
      </c>
      <c r="P52" s="85"/>
      <c r="Q52" s="85"/>
      <c r="R52" s="85"/>
      <c r="S52" s="85"/>
      <c r="T52" s="85"/>
      <c r="U52" s="85"/>
    </row>
    <row r="53" spans="1:21" ht="30.75" customHeight="1" x14ac:dyDescent="0.15">
      <c r="A53" s="85"/>
      <c r="B53" s="1075" t="s">
        <v>51</v>
      </c>
      <c r="C53" s="1076"/>
      <c r="D53" s="216"/>
      <c r="E53" s="1077" t="s">
        <v>54</v>
      </c>
      <c r="F53" s="1077"/>
      <c r="G53" s="1077"/>
      <c r="H53" s="1077"/>
      <c r="I53" s="1077"/>
      <c r="J53" s="1078"/>
      <c r="K53" s="226">
        <v>2434</v>
      </c>
      <c r="L53" s="235">
        <v>2275</v>
      </c>
      <c r="M53" s="235">
        <v>2249</v>
      </c>
      <c r="N53" s="235">
        <v>2625</v>
      </c>
      <c r="O53" s="244">
        <v>2726</v>
      </c>
      <c r="P53" s="85"/>
      <c r="Q53" s="85"/>
      <c r="R53" s="85"/>
      <c r="S53" s="85"/>
      <c r="T53" s="85"/>
      <c r="U53" s="85"/>
    </row>
    <row r="54" spans="1:21" ht="24" customHeight="1" x14ac:dyDescent="0.15">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536</v>
      </c>
      <c r="P56" s="85"/>
      <c r="Q56" s="85"/>
      <c r="R56" s="85"/>
      <c r="S56" s="85"/>
      <c r="T56" s="85"/>
      <c r="U56" s="85"/>
    </row>
    <row r="57" spans="1:21" ht="31.5" customHeight="1" x14ac:dyDescent="0.15">
      <c r="A57" s="85"/>
      <c r="B57" s="207"/>
      <c r="C57" s="212"/>
      <c r="D57" s="212"/>
      <c r="E57" s="219"/>
      <c r="F57" s="219"/>
      <c r="G57" s="219"/>
      <c r="H57" s="219"/>
      <c r="I57" s="219"/>
      <c r="J57" s="222" t="s">
        <v>17</v>
      </c>
      <c r="K57" s="228" t="s">
        <v>528</v>
      </c>
      <c r="L57" s="236" t="s">
        <v>529</v>
      </c>
      <c r="M57" s="236" t="s">
        <v>530</v>
      </c>
      <c r="N57" s="236" t="s">
        <v>531</v>
      </c>
      <c r="O57" s="246" t="s">
        <v>532</v>
      </c>
      <c r="P57" s="85"/>
      <c r="Q57" s="85"/>
      <c r="R57" s="85"/>
      <c r="S57" s="85"/>
      <c r="T57" s="85"/>
      <c r="U57" s="85"/>
    </row>
    <row r="58" spans="1:21" ht="31.5" customHeight="1" x14ac:dyDescent="0.15">
      <c r="B58" s="1059" t="s">
        <v>65</v>
      </c>
      <c r="C58" s="1060"/>
      <c r="D58" s="1050" t="s">
        <v>66</v>
      </c>
      <c r="E58" s="1051"/>
      <c r="F58" s="1051"/>
      <c r="G58" s="1051"/>
      <c r="H58" s="1051"/>
      <c r="I58" s="1051"/>
      <c r="J58" s="1052"/>
      <c r="K58" s="229" t="s">
        <v>199</v>
      </c>
      <c r="L58" s="237" t="s">
        <v>199</v>
      </c>
      <c r="M58" s="237" t="s">
        <v>199</v>
      </c>
      <c r="N58" s="237" t="s">
        <v>199</v>
      </c>
      <c r="O58" s="247" t="s">
        <v>199</v>
      </c>
    </row>
    <row r="59" spans="1:21" ht="31.5" customHeight="1" x14ac:dyDescent="0.15">
      <c r="B59" s="1061"/>
      <c r="C59" s="1062"/>
      <c r="D59" s="1053" t="s">
        <v>13</v>
      </c>
      <c r="E59" s="1054"/>
      <c r="F59" s="1054"/>
      <c r="G59" s="1054"/>
      <c r="H59" s="1054"/>
      <c r="I59" s="1054"/>
      <c r="J59" s="1055"/>
      <c r="K59" s="230" t="s">
        <v>199</v>
      </c>
      <c r="L59" s="238" t="s">
        <v>199</v>
      </c>
      <c r="M59" s="238" t="s">
        <v>199</v>
      </c>
      <c r="N59" s="238" t="s">
        <v>199</v>
      </c>
      <c r="O59" s="248" t="s">
        <v>199</v>
      </c>
    </row>
    <row r="60" spans="1:21" ht="31.5" customHeight="1" x14ac:dyDescent="0.15">
      <c r="B60" s="1063"/>
      <c r="C60" s="1064"/>
      <c r="D60" s="1056" t="s">
        <v>67</v>
      </c>
      <c r="E60" s="1057"/>
      <c r="F60" s="1057"/>
      <c r="G60" s="1057"/>
      <c r="H60" s="1057"/>
      <c r="I60" s="1057"/>
      <c r="J60" s="1058"/>
      <c r="K60" s="231" t="s">
        <v>199</v>
      </c>
      <c r="L60" s="239" t="s">
        <v>199</v>
      </c>
      <c r="M60" s="239" t="s">
        <v>199</v>
      </c>
      <c r="N60" s="239" t="s">
        <v>199</v>
      </c>
      <c r="O60" s="249" t="s">
        <v>199</v>
      </c>
    </row>
    <row r="61" spans="1:21" ht="24" customHeight="1" x14ac:dyDescent="0.15">
      <c r="B61" s="208"/>
      <c r="C61" s="208"/>
      <c r="D61" s="217" t="s">
        <v>48</v>
      </c>
      <c r="E61" s="220"/>
      <c r="F61" s="220"/>
      <c r="G61" s="220"/>
      <c r="H61" s="220"/>
      <c r="I61" s="220"/>
      <c r="J61" s="220"/>
      <c r="K61" s="220"/>
      <c r="L61" s="220"/>
      <c r="M61" s="220"/>
      <c r="N61" s="220"/>
      <c r="O61" s="220"/>
    </row>
    <row r="62" spans="1:21" ht="24" customHeight="1" x14ac:dyDescent="0.15">
      <c r="B62" s="209"/>
      <c r="C62" s="209"/>
      <c r="D62" s="217" t="s">
        <v>43</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Ncgg7fTYz0leDGYdNgV4KE0UxH/y/buWhvtdRCrSDr7r0UWWKJ480eW//NPXa3uNs9gLYZhfG+kCAJV4WXcjyQ==" saltValue="8/ScSxiahpfV6U2CwfBkN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23</v>
      </c>
    </row>
    <row r="40" spans="2:13" ht="27.75" customHeight="1" x14ac:dyDescent="0.15">
      <c r="B40" s="204" t="s">
        <v>24</v>
      </c>
      <c r="C40" s="210"/>
      <c r="D40" s="210"/>
      <c r="E40" s="218"/>
      <c r="F40" s="218"/>
      <c r="G40" s="218"/>
      <c r="H40" s="221" t="s">
        <v>17</v>
      </c>
      <c r="I40" s="223" t="s">
        <v>528</v>
      </c>
      <c r="J40" s="232" t="s">
        <v>529</v>
      </c>
      <c r="K40" s="232" t="s">
        <v>530</v>
      </c>
      <c r="L40" s="232" t="s">
        <v>531</v>
      </c>
      <c r="M40" s="254" t="s">
        <v>532</v>
      </c>
    </row>
    <row r="41" spans="2:13" ht="27.75" customHeight="1" x14ac:dyDescent="0.15">
      <c r="B41" s="1065" t="s">
        <v>39</v>
      </c>
      <c r="C41" s="1066"/>
      <c r="D41" s="213"/>
      <c r="E41" s="1090" t="s">
        <v>70</v>
      </c>
      <c r="F41" s="1090"/>
      <c r="G41" s="1090"/>
      <c r="H41" s="1091"/>
      <c r="I41" s="224">
        <v>70926</v>
      </c>
      <c r="J41" s="233">
        <v>69338</v>
      </c>
      <c r="K41" s="233">
        <v>67978</v>
      </c>
      <c r="L41" s="233">
        <v>66720</v>
      </c>
      <c r="M41" s="242">
        <v>65342</v>
      </c>
    </row>
    <row r="42" spans="2:13" ht="27.75" customHeight="1" x14ac:dyDescent="0.15">
      <c r="B42" s="1067"/>
      <c r="C42" s="1068"/>
      <c r="D42" s="214"/>
      <c r="E42" s="1081" t="s">
        <v>76</v>
      </c>
      <c r="F42" s="1081"/>
      <c r="G42" s="1081"/>
      <c r="H42" s="1082"/>
      <c r="I42" s="225">
        <v>14</v>
      </c>
      <c r="J42" s="234">
        <v>8</v>
      </c>
      <c r="K42" s="234">
        <v>5</v>
      </c>
      <c r="L42" s="234">
        <v>4</v>
      </c>
      <c r="M42" s="243">
        <v>2</v>
      </c>
    </row>
    <row r="43" spans="2:13" ht="27.75" customHeight="1" x14ac:dyDescent="0.15">
      <c r="B43" s="1067"/>
      <c r="C43" s="1068"/>
      <c r="D43" s="214"/>
      <c r="E43" s="1081" t="s">
        <v>78</v>
      </c>
      <c r="F43" s="1081"/>
      <c r="G43" s="1081"/>
      <c r="H43" s="1082"/>
      <c r="I43" s="225">
        <v>34812</v>
      </c>
      <c r="J43" s="234">
        <v>34171</v>
      </c>
      <c r="K43" s="234">
        <v>33016</v>
      </c>
      <c r="L43" s="234">
        <v>32067</v>
      </c>
      <c r="M43" s="243">
        <v>31153</v>
      </c>
    </row>
    <row r="44" spans="2:13" ht="27.75" customHeight="1" x14ac:dyDescent="0.15">
      <c r="B44" s="1067"/>
      <c r="C44" s="1068"/>
      <c r="D44" s="214"/>
      <c r="E44" s="1081" t="s">
        <v>20</v>
      </c>
      <c r="F44" s="1081"/>
      <c r="G44" s="1081"/>
      <c r="H44" s="1082"/>
      <c r="I44" s="225">
        <v>127</v>
      </c>
      <c r="J44" s="234">
        <v>77</v>
      </c>
      <c r="K44" s="234">
        <v>33</v>
      </c>
      <c r="L44" s="234" t="s">
        <v>199</v>
      </c>
      <c r="M44" s="243" t="s">
        <v>199</v>
      </c>
    </row>
    <row r="45" spans="2:13" ht="27.75" customHeight="1" x14ac:dyDescent="0.15">
      <c r="B45" s="1067"/>
      <c r="C45" s="1068"/>
      <c r="D45" s="214"/>
      <c r="E45" s="1081" t="s">
        <v>81</v>
      </c>
      <c r="F45" s="1081"/>
      <c r="G45" s="1081"/>
      <c r="H45" s="1082"/>
      <c r="I45" s="225">
        <v>6170</v>
      </c>
      <c r="J45" s="234">
        <v>6167</v>
      </c>
      <c r="K45" s="234">
        <v>5979</v>
      </c>
      <c r="L45" s="234">
        <v>6057</v>
      </c>
      <c r="M45" s="243">
        <v>6220</v>
      </c>
    </row>
    <row r="46" spans="2:13" ht="27.75" customHeight="1" x14ac:dyDescent="0.15">
      <c r="B46" s="1067"/>
      <c r="C46" s="1068"/>
      <c r="D46" s="215"/>
      <c r="E46" s="1081" t="s">
        <v>80</v>
      </c>
      <c r="F46" s="1081"/>
      <c r="G46" s="1081"/>
      <c r="H46" s="1082"/>
      <c r="I46" s="225">
        <v>14</v>
      </c>
      <c r="J46" s="234">
        <v>14</v>
      </c>
      <c r="K46" s="234">
        <v>8</v>
      </c>
      <c r="L46" s="234">
        <v>8</v>
      </c>
      <c r="M46" s="243">
        <v>8</v>
      </c>
    </row>
    <row r="47" spans="2:13" ht="27.75" customHeight="1" x14ac:dyDescent="0.15">
      <c r="B47" s="1067"/>
      <c r="C47" s="1068"/>
      <c r="D47" s="250"/>
      <c r="E47" s="1087" t="s">
        <v>83</v>
      </c>
      <c r="F47" s="1088"/>
      <c r="G47" s="1088"/>
      <c r="H47" s="1089"/>
      <c r="I47" s="225" t="s">
        <v>199</v>
      </c>
      <c r="J47" s="234" t="s">
        <v>199</v>
      </c>
      <c r="K47" s="234" t="s">
        <v>199</v>
      </c>
      <c r="L47" s="234" t="s">
        <v>199</v>
      </c>
      <c r="M47" s="243" t="s">
        <v>199</v>
      </c>
    </row>
    <row r="48" spans="2:13" ht="27.75" customHeight="1" x14ac:dyDescent="0.15">
      <c r="B48" s="1067"/>
      <c r="C48" s="1068"/>
      <c r="D48" s="214"/>
      <c r="E48" s="1081" t="s">
        <v>56</v>
      </c>
      <c r="F48" s="1081"/>
      <c r="G48" s="1081"/>
      <c r="H48" s="1082"/>
      <c r="I48" s="225" t="s">
        <v>199</v>
      </c>
      <c r="J48" s="234" t="s">
        <v>199</v>
      </c>
      <c r="K48" s="234" t="s">
        <v>199</v>
      </c>
      <c r="L48" s="234" t="s">
        <v>199</v>
      </c>
      <c r="M48" s="243" t="s">
        <v>199</v>
      </c>
    </row>
    <row r="49" spans="2:13" ht="27.75" customHeight="1" x14ac:dyDescent="0.15">
      <c r="B49" s="1069"/>
      <c r="C49" s="1070"/>
      <c r="D49" s="214"/>
      <c r="E49" s="1081" t="s">
        <v>87</v>
      </c>
      <c r="F49" s="1081"/>
      <c r="G49" s="1081"/>
      <c r="H49" s="1082"/>
      <c r="I49" s="225" t="s">
        <v>199</v>
      </c>
      <c r="J49" s="234" t="s">
        <v>199</v>
      </c>
      <c r="K49" s="234" t="s">
        <v>199</v>
      </c>
      <c r="L49" s="234" t="s">
        <v>199</v>
      </c>
      <c r="M49" s="243" t="s">
        <v>199</v>
      </c>
    </row>
    <row r="50" spans="2:13" ht="27.75" customHeight="1" x14ac:dyDescent="0.15">
      <c r="B50" s="1085" t="s">
        <v>89</v>
      </c>
      <c r="C50" s="1086"/>
      <c r="D50" s="251"/>
      <c r="E50" s="1081" t="s">
        <v>90</v>
      </c>
      <c r="F50" s="1081"/>
      <c r="G50" s="1081"/>
      <c r="H50" s="1082"/>
      <c r="I50" s="225">
        <v>13161</v>
      </c>
      <c r="J50" s="234">
        <v>13622</v>
      </c>
      <c r="K50" s="234">
        <v>12989</v>
      </c>
      <c r="L50" s="234">
        <v>14628</v>
      </c>
      <c r="M50" s="243">
        <v>13520</v>
      </c>
    </row>
    <row r="51" spans="2:13" ht="27.75" customHeight="1" x14ac:dyDescent="0.15">
      <c r="B51" s="1067"/>
      <c r="C51" s="1068"/>
      <c r="D51" s="214"/>
      <c r="E51" s="1081" t="s">
        <v>93</v>
      </c>
      <c r="F51" s="1081"/>
      <c r="G51" s="1081"/>
      <c r="H51" s="1082"/>
      <c r="I51" s="225">
        <v>1912</v>
      </c>
      <c r="J51" s="234">
        <v>1733</v>
      </c>
      <c r="K51" s="234">
        <v>1391</v>
      </c>
      <c r="L51" s="234">
        <v>965</v>
      </c>
      <c r="M51" s="243">
        <v>932</v>
      </c>
    </row>
    <row r="52" spans="2:13" ht="27.75" customHeight="1" x14ac:dyDescent="0.15">
      <c r="B52" s="1069"/>
      <c r="C52" s="1070"/>
      <c r="D52" s="214"/>
      <c r="E52" s="1081" t="s">
        <v>46</v>
      </c>
      <c r="F52" s="1081"/>
      <c r="G52" s="1081"/>
      <c r="H52" s="1082"/>
      <c r="I52" s="225">
        <v>73308</v>
      </c>
      <c r="J52" s="234">
        <v>71340</v>
      </c>
      <c r="K52" s="234">
        <v>69549</v>
      </c>
      <c r="L52" s="234">
        <v>67983</v>
      </c>
      <c r="M52" s="243">
        <v>64343</v>
      </c>
    </row>
    <row r="53" spans="2:13" ht="27.75" customHeight="1" x14ac:dyDescent="0.15">
      <c r="B53" s="1075" t="s">
        <v>51</v>
      </c>
      <c r="C53" s="1076"/>
      <c r="D53" s="216"/>
      <c r="E53" s="1083" t="s">
        <v>98</v>
      </c>
      <c r="F53" s="1083"/>
      <c r="G53" s="1083"/>
      <c r="H53" s="1084"/>
      <c r="I53" s="226">
        <v>23682</v>
      </c>
      <c r="J53" s="235">
        <v>23080</v>
      </c>
      <c r="K53" s="235">
        <v>23090</v>
      </c>
      <c r="L53" s="235">
        <v>21278</v>
      </c>
      <c r="M53" s="244">
        <v>23930</v>
      </c>
    </row>
    <row r="54" spans="2:13" ht="27.75" customHeight="1" x14ac:dyDescent="0.15">
      <c r="B54" s="205" t="s">
        <v>69</v>
      </c>
      <c r="C54" s="191"/>
      <c r="D54" s="191"/>
      <c r="E54" s="252"/>
      <c r="F54" s="252"/>
      <c r="G54" s="252"/>
      <c r="H54" s="252"/>
      <c r="I54" s="253"/>
      <c r="J54" s="253"/>
      <c r="K54" s="253"/>
      <c r="L54" s="253"/>
      <c r="M54" s="253"/>
    </row>
    <row r="55" spans="2:13" x14ac:dyDescent="0.15"/>
  </sheetData>
  <sheetProtection algorithmName="SHA-512" hashValue="8OowL0Isa0Hu3acJ2djYF4y4srAOkC3c4Doj9GlovV0XaMxKb0QuAy1PFHZl2mctgwKZUEbJHOkc2dIvOsPU2A==" saltValue="UpvcnGyzN3M0/mVIucuS8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95</v>
      </c>
    </row>
    <row r="54" spans="2:8" ht="29.25" customHeight="1" x14ac:dyDescent="0.2">
      <c r="B54" s="255" t="s">
        <v>5</v>
      </c>
      <c r="C54" s="261"/>
      <c r="D54" s="261"/>
      <c r="E54" s="262" t="s">
        <v>17</v>
      </c>
      <c r="F54" s="263" t="s">
        <v>530</v>
      </c>
      <c r="G54" s="263" t="s">
        <v>531</v>
      </c>
      <c r="H54" s="271" t="s">
        <v>532</v>
      </c>
    </row>
    <row r="55" spans="2:8" ht="52.5" customHeight="1" x14ac:dyDescent="0.15">
      <c r="B55" s="256"/>
      <c r="C55" s="1100" t="s">
        <v>102</v>
      </c>
      <c r="D55" s="1100"/>
      <c r="E55" s="1101"/>
      <c r="F55" s="264">
        <v>2583</v>
      </c>
      <c r="G55" s="264">
        <v>4332</v>
      </c>
      <c r="H55" s="272">
        <v>3996</v>
      </c>
    </row>
    <row r="56" spans="2:8" ht="52.5" customHeight="1" x14ac:dyDescent="0.15">
      <c r="B56" s="257"/>
      <c r="C56" s="1102" t="s">
        <v>105</v>
      </c>
      <c r="D56" s="1102"/>
      <c r="E56" s="1103"/>
      <c r="F56" s="265">
        <v>80</v>
      </c>
      <c r="G56" s="265">
        <v>394</v>
      </c>
      <c r="H56" s="273">
        <v>394</v>
      </c>
    </row>
    <row r="57" spans="2:8" ht="53.25" customHeight="1" x14ac:dyDescent="0.15">
      <c r="B57" s="257"/>
      <c r="C57" s="1104" t="s">
        <v>74</v>
      </c>
      <c r="D57" s="1104"/>
      <c r="E57" s="1105"/>
      <c r="F57" s="266">
        <v>10108</v>
      </c>
      <c r="G57" s="266">
        <v>10070</v>
      </c>
      <c r="H57" s="274">
        <v>9394</v>
      </c>
    </row>
    <row r="58" spans="2:8" ht="45.75" customHeight="1" x14ac:dyDescent="0.15">
      <c r="B58" s="258"/>
      <c r="C58" s="1092" t="s">
        <v>548</v>
      </c>
      <c r="D58" s="1093"/>
      <c r="E58" s="1094"/>
      <c r="F58" s="267">
        <v>3684</v>
      </c>
      <c r="G58" s="267">
        <v>3914</v>
      </c>
      <c r="H58" s="275">
        <v>4144</v>
      </c>
    </row>
    <row r="59" spans="2:8" ht="45.75" customHeight="1" x14ac:dyDescent="0.15">
      <c r="B59" s="258"/>
      <c r="C59" s="1092" t="s">
        <v>549</v>
      </c>
      <c r="D59" s="1093"/>
      <c r="E59" s="1094"/>
      <c r="F59" s="267">
        <v>2180</v>
      </c>
      <c r="G59" s="267">
        <v>1945</v>
      </c>
      <c r="H59" s="275">
        <v>1698</v>
      </c>
    </row>
    <row r="60" spans="2:8" ht="45.75" customHeight="1" x14ac:dyDescent="0.15">
      <c r="B60" s="258"/>
      <c r="C60" s="1092" t="s">
        <v>228</v>
      </c>
      <c r="D60" s="1093"/>
      <c r="E60" s="1094"/>
      <c r="F60" s="267">
        <v>1389</v>
      </c>
      <c r="G60" s="267">
        <v>1182</v>
      </c>
      <c r="H60" s="275">
        <v>848</v>
      </c>
    </row>
    <row r="61" spans="2:8" ht="45.75" customHeight="1" x14ac:dyDescent="0.15">
      <c r="B61" s="258"/>
      <c r="C61" s="1092" t="s">
        <v>91</v>
      </c>
      <c r="D61" s="1093"/>
      <c r="E61" s="1094"/>
      <c r="F61" s="267">
        <v>1237</v>
      </c>
      <c r="G61" s="267">
        <v>977</v>
      </c>
      <c r="H61" s="275">
        <v>847</v>
      </c>
    </row>
    <row r="62" spans="2:8" ht="45.75" customHeight="1" x14ac:dyDescent="0.15">
      <c r="B62" s="259"/>
      <c r="C62" s="1095" t="s">
        <v>550</v>
      </c>
      <c r="D62" s="1096"/>
      <c r="E62" s="1097"/>
      <c r="F62" s="268" t="s">
        <v>199</v>
      </c>
      <c r="G62" s="268">
        <v>471</v>
      </c>
      <c r="H62" s="276">
        <v>468</v>
      </c>
    </row>
    <row r="63" spans="2:8" ht="52.5" customHeight="1" x14ac:dyDescent="0.15">
      <c r="B63" s="260"/>
      <c r="C63" s="1098" t="s">
        <v>107</v>
      </c>
      <c r="D63" s="1098"/>
      <c r="E63" s="1099"/>
      <c r="F63" s="269">
        <v>12772</v>
      </c>
      <c r="G63" s="269">
        <v>14797</v>
      </c>
      <c r="H63" s="277">
        <v>13784</v>
      </c>
    </row>
    <row r="64" spans="2:8" x14ac:dyDescent="0.15"/>
  </sheetData>
  <sheetProtection algorithmName="SHA-512" hashValue="p6sWSJo9QQetNtXq5PMd/0uKHY1bgyAuYSMZyL11STqCBmWi68p0D/TtfrRrG3eEVm5hkIZcmzKJQfErTO5vaQ==" saltValue="tM+hGBg6sxM9iQ7YHUT+W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3306-3DA5-423B-9C90-07CB0240BC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03" customWidth="1"/>
    <col min="2" max="107" width="2.5" style="303" customWidth="1"/>
    <col min="108" max="108" width="6.125" style="311" customWidth="1"/>
    <col min="109" max="109" width="5.875" style="310" customWidth="1"/>
    <col min="110" max="16384" width="8.625" style="303" hidden="1"/>
  </cols>
  <sheetData>
    <row r="1" spans="1:109" ht="42.75" customHeight="1" x14ac:dyDescent="0.15">
      <c r="A1" s="301"/>
      <c r="B1" s="302"/>
      <c r="DD1" s="303"/>
      <c r="DE1" s="303"/>
    </row>
    <row r="2" spans="1:109" ht="25.5" customHeight="1" x14ac:dyDescent="0.15">
      <c r="A2" s="304"/>
      <c r="C2" s="304"/>
      <c r="O2" s="304"/>
      <c r="P2" s="304"/>
      <c r="Q2" s="304"/>
      <c r="R2" s="304"/>
      <c r="S2" s="304"/>
      <c r="T2" s="304"/>
      <c r="U2" s="304"/>
      <c r="V2" s="304"/>
      <c r="W2" s="304"/>
      <c r="X2" s="304"/>
      <c r="Y2" s="304"/>
      <c r="Z2" s="304"/>
      <c r="AA2" s="304"/>
      <c r="AB2" s="304"/>
      <c r="AC2" s="304"/>
      <c r="AD2" s="304"/>
      <c r="AE2" s="304"/>
      <c r="AF2" s="304"/>
      <c r="AG2" s="304"/>
      <c r="AH2" s="304"/>
      <c r="AI2" s="304"/>
      <c r="AU2" s="304"/>
      <c r="BG2" s="304"/>
      <c r="BS2" s="304"/>
      <c r="CE2" s="304"/>
      <c r="CQ2" s="304"/>
      <c r="DD2" s="303"/>
      <c r="DE2" s="303"/>
    </row>
    <row r="3" spans="1:109" ht="25.5" customHeight="1" x14ac:dyDescent="0.15">
      <c r="A3" s="304"/>
      <c r="C3" s="304"/>
      <c r="O3" s="304"/>
      <c r="P3" s="304"/>
      <c r="Q3" s="304"/>
      <c r="R3" s="304"/>
      <c r="S3" s="304"/>
      <c r="T3" s="304"/>
      <c r="U3" s="304"/>
      <c r="V3" s="304"/>
      <c r="W3" s="304"/>
      <c r="X3" s="304"/>
      <c r="Y3" s="304"/>
      <c r="Z3" s="304"/>
      <c r="AA3" s="304"/>
      <c r="AB3" s="304"/>
      <c r="AC3" s="304"/>
      <c r="AD3" s="304"/>
      <c r="AE3" s="304"/>
      <c r="AF3" s="304"/>
      <c r="AG3" s="304"/>
      <c r="AH3" s="304"/>
      <c r="AI3" s="304"/>
      <c r="AU3" s="304"/>
      <c r="BG3" s="304"/>
      <c r="BS3" s="304"/>
      <c r="CE3" s="304"/>
      <c r="CQ3" s="304"/>
      <c r="DD3" s="303"/>
      <c r="DE3" s="303"/>
    </row>
    <row r="4" spans="1:109" s="305" customForma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row>
    <row r="5" spans="1:109" s="305" customForma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row>
    <row r="6" spans="1:109" s="305" customForma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row>
    <row r="7" spans="1:109" s="305" customForma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row>
    <row r="8" spans="1:109" s="305" customForma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row>
    <row r="9" spans="1:109" s="305" customFormat="1" x14ac:dyDescent="0.1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row>
    <row r="10" spans="1:109" s="305" customForma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row>
    <row r="11" spans="1:109" s="305" customForma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row>
    <row r="12" spans="1:109" s="305" customForma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row>
    <row r="13" spans="1:109" s="305" customFormat="1" x14ac:dyDescent="0.15">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row>
    <row r="14" spans="1:109" s="305" customForma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row>
    <row r="15" spans="1:109" s="305" customFormat="1" x14ac:dyDescent="0.15">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row>
    <row r="16" spans="1:109" s="305" customFormat="1" x14ac:dyDescent="0.15">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row>
    <row r="17" spans="1:109" s="305" customFormat="1" x14ac:dyDescent="0.15">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row>
    <row r="18" spans="1:109" s="305" customForma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row>
    <row r="19" spans="1:109" x14ac:dyDescent="0.15">
      <c r="DD19" s="303"/>
      <c r="DE19" s="303"/>
    </row>
    <row r="20" spans="1:109" x14ac:dyDescent="0.15">
      <c r="DD20" s="303"/>
      <c r="DE20" s="303"/>
    </row>
    <row r="21" spans="1:109" ht="17.25" customHeight="1" x14ac:dyDescent="0.15">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3"/>
    </row>
    <row r="22" spans="1:109" ht="17.25" customHeight="1" x14ac:dyDescent="0.15">
      <c r="B22" s="310"/>
    </row>
    <row r="23" spans="1:109" x14ac:dyDescent="0.15">
      <c r="B23" s="310"/>
    </row>
    <row r="24" spans="1:109" x14ac:dyDescent="0.15">
      <c r="B24" s="310"/>
    </row>
    <row r="25" spans="1:109" x14ac:dyDescent="0.15">
      <c r="B25" s="310"/>
    </row>
    <row r="26" spans="1:109" x14ac:dyDescent="0.15">
      <c r="B26" s="310"/>
    </row>
    <row r="27" spans="1:109" x14ac:dyDescent="0.15">
      <c r="B27" s="310"/>
    </row>
    <row r="28" spans="1:109" x14ac:dyDescent="0.15">
      <c r="B28" s="310"/>
    </row>
    <row r="29" spans="1:109" x14ac:dyDescent="0.15">
      <c r="B29" s="310"/>
    </row>
    <row r="30" spans="1:109" x14ac:dyDescent="0.15">
      <c r="B30" s="310"/>
    </row>
    <row r="31" spans="1:109" x14ac:dyDescent="0.15">
      <c r="B31" s="310"/>
    </row>
    <row r="32" spans="1:109" x14ac:dyDescent="0.15">
      <c r="B32" s="310"/>
    </row>
    <row r="33" spans="2:109" x14ac:dyDescent="0.15">
      <c r="B33" s="310"/>
    </row>
    <row r="34" spans="2:109" x14ac:dyDescent="0.15">
      <c r="B34" s="310"/>
    </row>
    <row r="35" spans="2:109" x14ac:dyDescent="0.15">
      <c r="B35" s="310"/>
    </row>
    <row r="36" spans="2:109" x14ac:dyDescent="0.15">
      <c r="B36" s="310"/>
    </row>
    <row r="37" spans="2:109" x14ac:dyDescent="0.15">
      <c r="B37" s="310"/>
    </row>
    <row r="38" spans="2:109" x14ac:dyDescent="0.15">
      <c r="B38" s="310"/>
    </row>
    <row r="39" spans="2:109" x14ac:dyDescent="0.15">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4"/>
    </row>
    <row r="40" spans="2:109" x14ac:dyDescent="0.15">
      <c r="B40" s="315"/>
      <c r="DD40" s="315"/>
      <c r="DE40" s="303"/>
    </row>
    <row r="41" spans="2:109" ht="17.25" x14ac:dyDescent="0.15">
      <c r="B41" s="316" t="s">
        <v>551</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x14ac:dyDescent="0.15">
      <c r="B42" s="310"/>
      <c r="G42" s="317"/>
      <c r="I42" s="318"/>
      <c r="J42" s="318"/>
      <c r="K42" s="318"/>
      <c r="AM42" s="317"/>
      <c r="AN42" s="317" t="s">
        <v>552</v>
      </c>
      <c r="AP42" s="318"/>
      <c r="AQ42" s="318"/>
      <c r="AR42" s="318"/>
      <c r="AY42" s="317"/>
      <c r="BA42" s="318"/>
      <c r="BB42" s="318"/>
      <c r="BC42" s="318"/>
      <c r="BK42" s="317"/>
      <c r="BM42" s="318"/>
      <c r="BN42" s="318"/>
      <c r="BO42" s="318"/>
      <c r="BW42" s="317"/>
      <c r="BY42" s="318"/>
      <c r="BZ42" s="318"/>
      <c r="CA42" s="318"/>
      <c r="CI42" s="317"/>
      <c r="CK42" s="318"/>
      <c r="CL42" s="318"/>
      <c r="CM42" s="318"/>
      <c r="CU42" s="317"/>
      <c r="CW42" s="318"/>
      <c r="CX42" s="318"/>
      <c r="CY42" s="318"/>
    </row>
    <row r="43" spans="2:109" ht="13.5" customHeight="1" x14ac:dyDescent="0.15">
      <c r="B43" s="310"/>
      <c r="AN43" s="1128" t="s">
        <v>561</v>
      </c>
      <c r="AO43" s="1129"/>
      <c r="AP43" s="1129"/>
      <c r="AQ43" s="1129"/>
      <c r="AR43" s="1129"/>
      <c r="AS43" s="1129"/>
      <c r="AT43" s="1129"/>
      <c r="AU43" s="1129"/>
      <c r="AV43" s="1129"/>
      <c r="AW43" s="1129"/>
      <c r="AX43" s="1129"/>
      <c r="AY43" s="1129"/>
      <c r="AZ43" s="1129"/>
      <c r="BA43" s="1129"/>
      <c r="BB43" s="1129"/>
      <c r="BC43" s="1129"/>
      <c r="BD43" s="1129"/>
      <c r="BE43" s="1129"/>
      <c r="BF43" s="1129"/>
      <c r="BG43" s="1129"/>
      <c r="BH43" s="1129"/>
      <c r="BI43" s="1129"/>
      <c r="BJ43" s="1129"/>
      <c r="BK43" s="1129"/>
      <c r="BL43" s="1129"/>
      <c r="BM43" s="1129"/>
      <c r="BN43" s="1129"/>
      <c r="BO43" s="1129"/>
      <c r="BP43" s="1129"/>
      <c r="BQ43" s="1129"/>
      <c r="BR43" s="1129"/>
      <c r="BS43" s="1129"/>
      <c r="BT43" s="1129"/>
      <c r="BU43" s="1129"/>
      <c r="BV43" s="1129"/>
      <c r="BW43" s="1129"/>
      <c r="BX43" s="1129"/>
      <c r="BY43" s="1129"/>
      <c r="BZ43" s="1129"/>
      <c r="CA43" s="1129"/>
      <c r="CB43" s="1129"/>
      <c r="CC43" s="1129"/>
      <c r="CD43" s="1129"/>
      <c r="CE43" s="1129"/>
      <c r="CF43" s="1129"/>
      <c r="CG43" s="1129"/>
      <c r="CH43" s="1129"/>
      <c r="CI43" s="1129"/>
      <c r="CJ43" s="1129"/>
      <c r="CK43" s="1129"/>
      <c r="CL43" s="1129"/>
      <c r="CM43" s="1129"/>
      <c r="CN43" s="1129"/>
      <c r="CO43" s="1129"/>
      <c r="CP43" s="1129"/>
      <c r="CQ43" s="1129"/>
      <c r="CR43" s="1129"/>
      <c r="CS43" s="1129"/>
      <c r="CT43" s="1129"/>
      <c r="CU43" s="1129"/>
      <c r="CV43" s="1129"/>
      <c r="CW43" s="1129"/>
      <c r="CX43" s="1129"/>
      <c r="CY43" s="1129"/>
      <c r="CZ43" s="1129"/>
      <c r="DA43" s="1129"/>
      <c r="DB43" s="1129"/>
      <c r="DC43" s="1130"/>
    </row>
    <row r="44" spans="2:109" x14ac:dyDescent="0.15">
      <c r="B44" s="310"/>
      <c r="AN44" s="1131"/>
      <c r="AO44" s="1132"/>
      <c r="AP44" s="1132"/>
      <c r="AQ44" s="1132"/>
      <c r="AR44" s="1132"/>
      <c r="AS44" s="1132"/>
      <c r="AT44" s="1132"/>
      <c r="AU44" s="1132"/>
      <c r="AV44" s="1132"/>
      <c r="AW44" s="1132"/>
      <c r="AX44" s="1132"/>
      <c r="AY44" s="1132"/>
      <c r="AZ44" s="1132"/>
      <c r="BA44" s="1132"/>
      <c r="BB44" s="1132"/>
      <c r="BC44" s="1132"/>
      <c r="BD44" s="1132"/>
      <c r="BE44" s="1132"/>
      <c r="BF44" s="1132"/>
      <c r="BG44" s="1132"/>
      <c r="BH44" s="1132"/>
      <c r="BI44" s="1132"/>
      <c r="BJ44" s="1132"/>
      <c r="BK44" s="1132"/>
      <c r="BL44" s="1132"/>
      <c r="BM44" s="1132"/>
      <c r="BN44" s="1132"/>
      <c r="BO44" s="1132"/>
      <c r="BP44" s="1132"/>
      <c r="BQ44" s="1132"/>
      <c r="BR44" s="1132"/>
      <c r="BS44" s="1132"/>
      <c r="BT44" s="1132"/>
      <c r="BU44" s="1132"/>
      <c r="BV44" s="1132"/>
      <c r="BW44" s="1132"/>
      <c r="BX44" s="1132"/>
      <c r="BY44" s="1132"/>
      <c r="BZ44" s="1132"/>
      <c r="CA44" s="1132"/>
      <c r="CB44" s="1132"/>
      <c r="CC44" s="1132"/>
      <c r="CD44" s="1132"/>
      <c r="CE44" s="1132"/>
      <c r="CF44" s="1132"/>
      <c r="CG44" s="1132"/>
      <c r="CH44" s="1132"/>
      <c r="CI44" s="1132"/>
      <c r="CJ44" s="1132"/>
      <c r="CK44" s="1132"/>
      <c r="CL44" s="1132"/>
      <c r="CM44" s="1132"/>
      <c r="CN44" s="1132"/>
      <c r="CO44" s="1132"/>
      <c r="CP44" s="1132"/>
      <c r="CQ44" s="1132"/>
      <c r="CR44" s="1132"/>
      <c r="CS44" s="1132"/>
      <c r="CT44" s="1132"/>
      <c r="CU44" s="1132"/>
      <c r="CV44" s="1132"/>
      <c r="CW44" s="1132"/>
      <c r="CX44" s="1132"/>
      <c r="CY44" s="1132"/>
      <c r="CZ44" s="1132"/>
      <c r="DA44" s="1132"/>
      <c r="DB44" s="1132"/>
      <c r="DC44" s="1133"/>
    </row>
    <row r="45" spans="2:109" x14ac:dyDescent="0.15">
      <c r="B45" s="310"/>
      <c r="AN45" s="1131"/>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2"/>
      <c r="BZ45" s="1132"/>
      <c r="CA45" s="1132"/>
      <c r="CB45" s="1132"/>
      <c r="CC45" s="1132"/>
      <c r="CD45" s="1132"/>
      <c r="CE45" s="1132"/>
      <c r="CF45" s="1132"/>
      <c r="CG45" s="1132"/>
      <c r="CH45" s="1132"/>
      <c r="CI45" s="1132"/>
      <c r="CJ45" s="1132"/>
      <c r="CK45" s="1132"/>
      <c r="CL45" s="1132"/>
      <c r="CM45" s="1132"/>
      <c r="CN45" s="1132"/>
      <c r="CO45" s="1132"/>
      <c r="CP45" s="1132"/>
      <c r="CQ45" s="1132"/>
      <c r="CR45" s="1132"/>
      <c r="CS45" s="1132"/>
      <c r="CT45" s="1132"/>
      <c r="CU45" s="1132"/>
      <c r="CV45" s="1132"/>
      <c r="CW45" s="1132"/>
      <c r="CX45" s="1132"/>
      <c r="CY45" s="1132"/>
      <c r="CZ45" s="1132"/>
      <c r="DA45" s="1132"/>
      <c r="DB45" s="1132"/>
      <c r="DC45" s="1133"/>
    </row>
    <row r="46" spans="2:109" x14ac:dyDescent="0.15">
      <c r="B46" s="310"/>
      <c r="AN46" s="1131"/>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c r="BN46" s="1132"/>
      <c r="BO46" s="1132"/>
      <c r="BP46" s="1132"/>
      <c r="BQ46" s="1132"/>
      <c r="BR46" s="1132"/>
      <c r="BS46" s="1132"/>
      <c r="BT46" s="1132"/>
      <c r="BU46" s="1132"/>
      <c r="BV46" s="1132"/>
      <c r="BW46" s="1132"/>
      <c r="BX46" s="1132"/>
      <c r="BY46" s="1132"/>
      <c r="BZ46" s="1132"/>
      <c r="CA46" s="1132"/>
      <c r="CB46" s="1132"/>
      <c r="CC46" s="1132"/>
      <c r="CD46" s="1132"/>
      <c r="CE46" s="1132"/>
      <c r="CF46" s="1132"/>
      <c r="CG46" s="1132"/>
      <c r="CH46" s="1132"/>
      <c r="CI46" s="1132"/>
      <c r="CJ46" s="1132"/>
      <c r="CK46" s="1132"/>
      <c r="CL46" s="1132"/>
      <c r="CM46" s="1132"/>
      <c r="CN46" s="1132"/>
      <c r="CO46" s="1132"/>
      <c r="CP46" s="1132"/>
      <c r="CQ46" s="1132"/>
      <c r="CR46" s="1132"/>
      <c r="CS46" s="1132"/>
      <c r="CT46" s="1132"/>
      <c r="CU46" s="1132"/>
      <c r="CV46" s="1132"/>
      <c r="CW46" s="1132"/>
      <c r="CX46" s="1132"/>
      <c r="CY46" s="1132"/>
      <c r="CZ46" s="1132"/>
      <c r="DA46" s="1132"/>
      <c r="DB46" s="1132"/>
      <c r="DC46" s="1133"/>
    </row>
    <row r="47" spans="2:109" x14ac:dyDescent="0.15">
      <c r="B47" s="310"/>
      <c r="AN47" s="1134"/>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5"/>
      <c r="CL47" s="1135"/>
      <c r="CM47" s="1135"/>
      <c r="CN47" s="1135"/>
      <c r="CO47" s="1135"/>
      <c r="CP47" s="1135"/>
      <c r="CQ47" s="1135"/>
      <c r="CR47" s="1135"/>
      <c r="CS47" s="1135"/>
      <c r="CT47" s="1135"/>
      <c r="CU47" s="1135"/>
      <c r="CV47" s="1135"/>
      <c r="CW47" s="1135"/>
      <c r="CX47" s="1135"/>
      <c r="CY47" s="1135"/>
      <c r="CZ47" s="1135"/>
      <c r="DA47" s="1135"/>
      <c r="DB47" s="1135"/>
      <c r="DC47" s="1136"/>
    </row>
    <row r="48" spans="2:109" x14ac:dyDescent="0.15">
      <c r="B48" s="310"/>
      <c r="H48" s="319"/>
      <c r="I48" s="319"/>
      <c r="J48" s="319"/>
      <c r="AN48" s="319"/>
      <c r="AO48" s="319"/>
      <c r="AP48" s="319"/>
      <c r="AZ48" s="319"/>
      <c r="BA48" s="319"/>
      <c r="BB48" s="319"/>
      <c r="BL48" s="319"/>
      <c r="BM48" s="319"/>
      <c r="BN48" s="319"/>
      <c r="BX48" s="319"/>
      <c r="BY48" s="319"/>
      <c r="BZ48" s="319"/>
      <c r="CJ48" s="319"/>
      <c r="CK48" s="319"/>
      <c r="CL48" s="319"/>
      <c r="CV48" s="319"/>
      <c r="CW48" s="319"/>
      <c r="CX48" s="319"/>
    </row>
    <row r="49" spans="1:109" x14ac:dyDescent="0.15">
      <c r="B49" s="310"/>
      <c r="AN49" s="303" t="s">
        <v>553</v>
      </c>
    </row>
    <row r="50" spans="1:109" x14ac:dyDescent="0.15">
      <c r="B50" s="310"/>
      <c r="G50" s="1106"/>
      <c r="H50" s="1106"/>
      <c r="I50" s="1106"/>
      <c r="J50" s="1106"/>
      <c r="K50" s="320"/>
      <c r="L50" s="320"/>
      <c r="M50" s="321"/>
      <c r="N50" s="321"/>
      <c r="AN50" s="1124"/>
      <c r="AO50" s="1125"/>
      <c r="AP50" s="1125"/>
      <c r="AQ50" s="1125"/>
      <c r="AR50" s="1125"/>
      <c r="AS50" s="1125"/>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c r="BN50" s="1125"/>
      <c r="BO50" s="1126"/>
      <c r="BP50" s="1112" t="s">
        <v>528</v>
      </c>
      <c r="BQ50" s="1112"/>
      <c r="BR50" s="1112"/>
      <c r="BS50" s="1112"/>
      <c r="BT50" s="1112"/>
      <c r="BU50" s="1112"/>
      <c r="BV50" s="1112"/>
      <c r="BW50" s="1112"/>
      <c r="BX50" s="1112" t="s">
        <v>529</v>
      </c>
      <c r="BY50" s="1112"/>
      <c r="BZ50" s="1112"/>
      <c r="CA50" s="1112"/>
      <c r="CB50" s="1112"/>
      <c r="CC50" s="1112"/>
      <c r="CD50" s="1112"/>
      <c r="CE50" s="1112"/>
      <c r="CF50" s="1112" t="s">
        <v>530</v>
      </c>
      <c r="CG50" s="1112"/>
      <c r="CH50" s="1112"/>
      <c r="CI50" s="1112"/>
      <c r="CJ50" s="1112"/>
      <c r="CK50" s="1112"/>
      <c r="CL50" s="1112"/>
      <c r="CM50" s="1112"/>
      <c r="CN50" s="1112" t="s">
        <v>531</v>
      </c>
      <c r="CO50" s="1112"/>
      <c r="CP50" s="1112"/>
      <c r="CQ50" s="1112"/>
      <c r="CR50" s="1112"/>
      <c r="CS50" s="1112"/>
      <c r="CT50" s="1112"/>
      <c r="CU50" s="1112"/>
      <c r="CV50" s="1112" t="s">
        <v>532</v>
      </c>
      <c r="CW50" s="1112"/>
      <c r="CX50" s="1112"/>
      <c r="CY50" s="1112"/>
      <c r="CZ50" s="1112"/>
      <c r="DA50" s="1112"/>
      <c r="DB50" s="1112"/>
      <c r="DC50" s="1112"/>
    </row>
    <row r="51" spans="1:109" ht="13.5" customHeight="1" x14ac:dyDescent="0.15">
      <c r="B51" s="310"/>
      <c r="G51" s="1123"/>
      <c r="H51" s="1123"/>
      <c r="I51" s="1127"/>
      <c r="J51" s="1127"/>
      <c r="K51" s="1113"/>
      <c r="L51" s="1113"/>
      <c r="M51" s="1113"/>
      <c r="N51" s="1113"/>
      <c r="AM51" s="319"/>
      <c r="AN51" s="1111" t="s">
        <v>554</v>
      </c>
      <c r="AO51" s="1111"/>
      <c r="AP51" s="1111"/>
      <c r="AQ51" s="1111"/>
      <c r="AR51" s="1111"/>
      <c r="AS51" s="1111"/>
      <c r="AT51" s="1111"/>
      <c r="AU51" s="1111"/>
      <c r="AV51" s="1111"/>
      <c r="AW51" s="1111"/>
      <c r="AX51" s="1111"/>
      <c r="AY51" s="1111"/>
      <c r="AZ51" s="1111"/>
      <c r="BA51" s="1111"/>
      <c r="BB51" s="1111" t="s">
        <v>555</v>
      </c>
      <c r="BC51" s="1111"/>
      <c r="BD51" s="1111"/>
      <c r="BE51" s="1111"/>
      <c r="BF51" s="1111"/>
      <c r="BG51" s="1111"/>
      <c r="BH51" s="1111"/>
      <c r="BI51" s="1111"/>
      <c r="BJ51" s="1111"/>
      <c r="BK51" s="1111"/>
      <c r="BL51" s="1111"/>
      <c r="BM51" s="1111"/>
      <c r="BN51" s="1111"/>
      <c r="BO51" s="1111"/>
      <c r="BP51" s="1108">
        <v>108.5</v>
      </c>
      <c r="BQ51" s="1108"/>
      <c r="BR51" s="1108"/>
      <c r="BS51" s="1108"/>
      <c r="BT51" s="1108"/>
      <c r="BU51" s="1108"/>
      <c r="BV51" s="1108"/>
      <c r="BW51" s="1108"/>
      <c r="BX51" s="1108">
        <v>107</v>
      </c>
      <c r="BY51" s="1108"/>
      <c r="BZ51" s="1108"/>
      <c r="CA51" s="1108"/>
      <c r="CB51" s="1108"/>
      <c r="CC51" s="1108"/>
      <c r="CD51" s="1108"/>
      <c r="CE51" s="1108"/>
      <c r="CF51" s="1108">
        <v>105.3</v>
      </c>
      <c r="CG51" s="1108"/>
      <c r="CH51" s="1108"/>
      <c r="CI51" s="1108"/>
      <c r="CJ51" s="1108"/>
      <c r="CK51" s="1108"/>
      <c r="CL51" s="1108"/>
      <c r="CM51" s="1108"/>
      <c r="CN51" s="1108">
        <v>93.5</v>
      </c>
      <c r="CO51" s="1108"/>
      <c r="CP51" s="1108"/>
      <c r="CQ51" s="1108"/>
      <c r="CR51" s="1108"/>
      <c r="CS51" s="1108"/>
      <c r="CT51" s="1108"/>
      <c r="CU51" s="1108"/>
      <c r="CV51" s="1108">
        <v>108.8</v>
      </c>
      <c r="CW51" s="1108"/>
      <c r="CX51" s="1108"/>
      <c r="CY51" s="1108"/>
      <c r="CZ51" s="1108"/>
      <c r="DA51" s="1108"/>
      <c r="DB51" s="1108"/>
      <c r="DC51" s="1108"/>
    </row>
    <row r="52" spans="1:109" x14ac:dyDescent="0.15">
      <c r="B52" s="310"/>
      <c r="G52" s="1123"/>
      <c r="H52" s="1123"/>
      <c r="I52" s="1127"/>
      <c r="J52" s="1127"/>
      <c r="K52" s="1113"/>
      <c r="L52" s="1113"/>
      <c r="M52" s="1113"/>
      <c r="N52" s="1113"/>
      <c r="AM52" s="319"/>
      <c r="AN52" s="1111"/>
      <c r="AO52" s="1111"/>
      <c r="AP52" s="1111"/>
      <c r="AQ52" s="1111"/>
      <c r="AR52" s="1111"/>
      <c r="AS52" s="1111"/>
      <c r="AT52" s="1111"/>
      <c r="AU52" s="1111"/>
      <c r="AV52" s="1111"/>
      <c r="AW52" s="1111"/>
      <c r="AX52" s="1111"/>
      <c r="AY52" s="1111"/>
      <c r="AZ52" s="1111"/>
      <c r="BA52" s="1111"/>
      <c r="BB52" s="1111"/>
      <c r="BC52" s="1111"/>
      <c r="BD52" s="1111"/>
      <c r="BE52" s="1111"/>
      <c r="BF52" s="1111"/>
      <c r="BG52" s="1111"/>
      <c r="BH52" s="1111"/>
      <c r="BI52" s="1111"/>
      <c r="BJ52" s="1111"/>
      <c r="BK52" s="1111"/>
      <c r="BL52" s="1111"/>
      <c r="BM52" s="1111"/>
      <c r="BN52" s="1111"/>
      <c r="BO52" s="1111"/>
      <c r="BP52" s="1108"/>
      <c r="BQ52" s="1108"/>
      <c r="BR52" s="1108"/>
      <c r="BS52" s="1108"/>
      <c r="BT52" s="1108"/>
      <c r="BU52" s="1108"/>
      <c r="BV52" s="1108"/>
      <c r="BW52" s="1108"/>
      <c r="BX52" s="1108"/>
      <c r="BY52" s="1108"/>
      <c r="BZ52" s="1108"/>
      <c r="CA52" s="1108"/>
      <c r="CB52" s="1108"/>
      <c r="CC52" s="1108"/>
      <c r="CD52" s="1108"/>
      <c r="CE52" s="1108"/>
      <c r="CF52" s="1108"/>
      <c r="CG52" s="1108"/>
      <c r="CH52" s="1108"/>
      <c r="CI52" s="1108"/>
      <c r="CJ52" s="1108"/>
      <c r="CK52" s="1108"/>
      <c r="CL52" s="1108"/>
      <c r="CM52" s="1108"/>
      <c r="CN52" s="1108"/>
      <c r="CO52" s="1108"/>
      <c r="CP52" s="1108"/>
      <c r="CQ52" s="1108"/>
      <c r="CR52" s="1108"/>
      <c r="CS52" s="1108"/>
      <c r="CT52" s="1108"/>
      <c r="CU52" s="1108"/>
      <c r="CV52" s="1108"/>
      <c r="CW52" s="1108"/>
      <c r="CX52" s="1108"/>
      <c r="CY52" s="1108"/>
      <c r="CZ52" s="1108"/>
      <c r="DA52" s="1108"/>
      <c r="DB52" s="1108"/>
      <c r="DC52" s="1108"/>
    </row>
    <row r="53" spans="1:109" x14ac:dyDescent="0.15">
      <c r="A53" s="318"/>
      <c r="B53" s="310"/>
      <c r="G53" s="1123"/>
      <c r="H53" s="1123"/>
      <c r="I53" s="1106"/>
      <c r="J53" s="1106"/>
      <c r="K53" s="1113"/>
      <c r="L53" s="1113"/>
      <c r="M53" s="1113"/>
      <c r="N53" s="1113"/>
      <c r="AM53" s="319"/>
      <c r="AN53" s="1111"/>
      <c r="AO53" s="1111"/>
      <c r="AP53" s="1111"/>
      <c r="AQ53" s="1111"/>
      <c r="AR53" s="1111"/>
      <c r="AS53" s="1111"/>
      <c r="AT53" s="1111"/>
      <c r="AU53" s="1111"/>
      <c r="AV53" s="1111"/>
      <c r="AW53" s="1111"/>
      <c r="AX53" s="1111"/>
      <c r="AY53" s="1111"/>
      <c r="AZ53" s="1111"/>
      <c r="BA53" s="1111"/>
      <c r="BB53" s="1111" t="s">
        <v>556</v>
      </c>
      <c r="BC53" s="1111"/>
      <c r="BD53" s="1111"/>
      <c r="BE53" s="1111"/>
      <c r="BF53" s="1111"/>
      <c r="BG53" s="1111"/>
      <c r="BH53" s="1111"/>
      <c r="BI53" s="1111"/>
      <c r="BJ53" s="1111"/>
      <c r="BK53" s="1111"/>
      <c r="BL53" s="1111"/>
      <c r="BM53" s="1111"/>
      <c r="BN53" s="1111"/>
      <c r="BO53" s="1111"/>
      <c r="BP53" s="1108">
        <v>73.599999999999994</v>
      </c>
      <c r="BQ53" s="1108"/>
      <c r="BR53" s="1108"/>
      <c r="BS53" s="1108"/>
      <c r="BT53" s="1108"/>
      <c r="BU53" s="1108"/>
      <c r="BV53" s="1108"/>
      <c r="BW53" s="1108"/>
      <c r="BX53" s="1108">
        <v>56.7</v>
      </c>
      <c r="BY53" s="1108"/>
      <c r="BZ53" s="1108"/>
      <c r="CA53" s="1108"/>
      <c r="CB53" s="1108"/>
      <c r="CC53" s="1108"/>
      <c r="CD53" s="1108"/>
      <c r="CE53" s="1108"/>
      <c r="CF53" s="1108">
        <v>58.8</v>
      </c>
      <c r="CG53" s="1108"/>
      <c r="CH53" s="1108"/>
      <c r="CI53" s="1108"/>
      <c r="CJ53" s="1108"/>
      <c r="CK53" s="1108"/>
      <c r="CL53" s="1108"/>
      <c r="CM53" s="1108"/>
      <c r="CN53" s="1108">
        <v>60.1</v>
      </c>
      <c r="CO53" s="1108"/>
      <c r="CP53" s="1108"/>
      <c r="CQ53" s="1108"/>
      <c r="CR53" s="1108"/>
      <c r="CS53" s="1108"/>
      <c r="CT53" s="1108"/>
      <c r="CU53" s="1108"/>
      <c r="CV53" s="1108">
        <v>60.6</v>
      </c>
      <c r="CW53" s="1108"/>
      <c r="CX53" s="1108"/>
      <c r="CY53" s="1108"/>
      <c r="CZ53" s="1108"/>
      <c r="DA53" s="1108"/>
      <c r="DB53" s="1108"/>
      <c r="DC53" s="1108"/>
    </row>
    <row r="54" spans="1:109" x14ac:dyDescent="0.15">
      <c r="A54" s="318"/>
      <c r="B54" s="310"/>
      <c r="G54" s="1123"/>
      <c r="H54" s="1123"/>
      <c r="I54" s="1106"/>
      <c r="J54" s="1106"/>
      <c r="K54" s="1113"/>
      <c r="L54" s="1113"/>
      <c r="M54" s="1113"/>
      <c r="N54" s="1113"/>
      <c r="AM54" s="319"/>
      <c r="AN54" s="1111"/>
      <c r="AO54" s="1111"/>
      <c r="AP54" s="1111"/>
      <c r="AQ54" s="1111"/>
      <c r="AR54" s="1111"/>
      <c r="AS54" s="1111"/>
      <c r="AT54" s="1111"/>
      <c r="AU54" s="1111"/>
      <c r="AV54" s="1111"/>
      <c r="AW54" s="1111"/>
      <c r="AX54" s="1111"/>
      <c r="AY54" s="1111"/>
      <c r="AZ54" s="1111"/>
      <c r="BA54" s="1111"/>
      <c r="BB54" s="1111"/>
      <c r="BC54" s="1111"/>
      <c r="BD54" s="1111"/>
      <c r="BE54" s="1111"/>
      <c r="BF54" s="1111"/>
      <c r="BG54" s="1111"/>
      <c r="BH54" s="1111"/>
      <c r="BI54" s="1111"/>
      <c r="BJ54" s="1111"/>
      <c r="BK54" s="1111"/>
      <c r="BL54" s="1111"/>
      <c r="BM54" s="1111"/>
      <c r="BN54" s="1111"/>
      <c r="BO54" s="1111"/>
      <c r="BP54" s="1108"/>
      <c r="BQ54" s="1108"/>
      <c r="BR54" s="1108"/>
      <c r="BS54" s="1108"/>
      <c r="BT54" s="1108"/>
      <c r="BU54" s="1108"/>
      <c r="BV54" s="1108"/>
      <c r="BW54" s="1108"/>
      <c r="BX54" s="1108"/>
      <c r="BY54" s="1108"/>
      <c r="BZ54" s="1108"/>
      <c r="CA54" s="1108"/>
      <c r="CB54" s="1108"/>
      <c r="CC54" s="1108"/>
      <c r="CD54" s="1108"/>
      <c r="CE54" s="1108"/>
      <c r="CF54" s="1108"/>
      <c r="CG54" s="1108"/>
      <c r="CH54" s="1108"/>
      <c r="CI54" s="1108"/>
      <c r="CJ54" s="1108"/>
      <c r="CK54" s="1108"/>
      <c r="CL54" s="1108"/>
      <c r="CM54" s="1108"/>
      <c r="CN54" s="1108"/>
      <c r="CO54" s="1108"/>
      <c r="CP54" s="1108"/>
      <c r="CQ54" s="1108"/>
      <c r="CR54" s="1108"/>
      <c r="CS54" s="1108"/>
      <c r="CT54" s="1108"/>
      <c r="CU54" s="1108"/>
      <c r="CV54" s="1108"/>
      <c r="CW54" s="1108"/>
      <c r="CX54" s="1108"/>
      <c r="CY54" s="1108"/>
      <c r="CZ54" s="1108"/>
      <c r="DA54" s="1108"/>
      <c r="DB54" s="1108"/>
      <c r="DC54" s="1108"/>
    </row>
    <row r="55" spans="1:109" x14ac:dyDescent="0.15">
      <c r="A55" s="318"/>
      <c r="B55" s="310"/>
      <c r="G55" s="1106"/>
      <c r="H55" s="1106"/>
      <c r="I55" s="1106"/>
      <c r="J55" s="1106"/>
      <c r="K55" s="1113"/>
      <c r="L55" s="1113"/>
      <c r="M55" s="1113"/>
      <c r="N55" s="1113"/>
      <c r="AN55" s="1112" t="s">
        <v>557</v>
      </c>
      <c r="AO55" s="1112"/>
      <c r="AP55" s="1112"/>
      <c r="AQ55" s="1112"/>
      <c r="AR55" s="1112"/>
      <c r="AS55" s="1112"/>
      <c r="AT55" s="1112"/>
      <c r="AU55" s="1112"/>
      <c r="AV55" s="1112"/>
      <c r="AW55" s="1112"/>
      <c r="AX55" s="1112"/>
      <c r="AY55" s="1112"/>
      <c r="AZ55" s="1112"/>
      <c r="BA55" s="1112"/>
      <c r="BB55" s="1111" t="s">
        <v>555</v>
      </c>
      <c r="BC55" s="1111"/>
      <c r="BD55" s="1111"/>
      <c r="BE55" s="1111"/>
      <c r="BF55" s="1111"/>
      <c r="BG55" s="1111"/>
      <c r="BH55" s="1111"/>
      <c r="BI55" s="1111"/>
      <c r="BJ55" s="1111"/>
      <c r="BK55" s="1111"/>
      <c r="BL55" s="1111"/>
      <c r="BM55" s="1111"/>
      <c r="BN55" s="1111"/>
      <c r="BO55" s="1111"/>
      <c r="BP55" s="1108">
        <v>25.4</v>
      </c>
      <c r="BQ55" s="1108"/>
      <c r="BR55" s="1108"/>
      <c r="BS55" s="1108"/>
      <c r="BT55" s="1108"/>
      <c r="BU55" s="1108"/>
      <c r="BV55" s="1108"/>
      <c r="BW55" s="1108"/>
      <c r="BX55" s="1108">
        <v>23</v>
      </c>
      <c r="BY55" s="1108"/>
      <c r="BZ55" s="1108"/>
      <c r="CA55" s="1108"/>
      <c r="CB55" s="1108"/>
      <c r="CC55" s="1108"/>
      <c r="CD55" s="1108"/>
      <c r="CE55" s="1108"/>
      <c r="CF55" s="1108">
        <v>28</v>
      </c>
      <c r="CG55" s="1108"/>
      <c r="CH55" s="1108"/>
      <c r="CI55" s="1108"/>
      <c r="CJ55" s="1108"/>
      <c r="CK55" s="1108"/>
      <c r="CL55" s="1108"/>
      <c r="CM55" s="1108"/>
      <c r="CN55" s="1108">
        <v>19.2</v>
      </c>
      <c r="CO55" s="1108"/>
      <c r="CP55" s="1108"/>
      <c r="CQ55" s="1108"/>
      <c r="CR55" s="1108"/>
      <c r="CS55" s="1108"/>
      <c r="CT55" s="1108"/>
      <c r="CU55" s="1108"/>
      <c r="CV55" s="1108">
        <v>4</v>
      </c>
      <c r="CW55" s="1108"/>
      <c r="CX55" s="1108"/>
      <c r="CY55" s="1108"/>
      <c r="CZ55" s="1108"/>
      <c r="DA55" s="1108"/>
      <c r="DB55" s="1108"/>
      <c r="DC55" s="1108"/>
    </row>
    <row r="56" spans="1:109" x14ac:dyDescent="0.15">
      <c r="A56" s="318"/>
      <c r="B56" s="310"/>
      <c r="G56" s="1106"/>
      <c r="H56" s="1106"/>
      <c r="I56" s="1106"/>
      <c r="J56" s="1106"/>
      <c r="K56" s="1113"/>
      <c r="L56" s="1113"/>
      <c r="M56" s="1113"/>
      <c r="N56" s="1113"/>
      <c r="AN56" s="1112"/>
      <c r="AO56" s="1112"/>
      <c r="AP56" s="1112"/>
      <c r="AQ56" s="1112"/>
      <c r="AR56" s="1112"/>
      <c r="AS56" s="1112"/>
      <c r="AT56" s="1112"/>
      <c r="AU56" s="1112"/>
      <c r="AV56" s="1112"/>
      <c r="AW56" s="1112"/>
      <c r="AX56" s="1112"/>
      <c r="AY56" s="1112"/>
      <c r="AZ56" s="1112"/>
      <c r="BA56" s="1112"/>
      <c r="BB56" s="1111"/>
      <c r="BC56" s="1111"/>
      <c r="BD56" s="1111"/>
      <c r="BE56" s="1111"/>
      <c r="BF56" s="1111"/>
      <c r="BG56" s="1111"/>
      <c r="BH56" s="1111"/>
      <c r="BI56" s="1111"/>
      <c r="BJ56" s="1111"/>
      <c r="BK56" s="1111"/>
      <c r="BL56" s="1111"/>
      <c r="BM56" s="1111"/>
      <c r="BN56" s="1111"/>
      <c r="BO56" s="1111"/>
      <c r="BP56" s="1108"/>
      <c r="BQ56" s="1108"/>
      <c r="BR56" s="1108"/>
      <c r="BS56" s="1108"/>
      <c r="BT56" s="1108"/>
      <c r="BU56" s="1108"/>
      <c r="BV56" s="1108"/>
      <c r="BW56" s="1108"/>
      <c r="BX56" s="1108"/>
      <c r="BY56" s="1108"/>
      <c r="BZ56" s="1108"/>
      <c r="CA56" s="1108"/>
      <c r="CB56" s="1108"/>
      <c r="CC56" s="1108"/>
      <c r="CD56" s="1108"/>
      <c r="CE56" s="1108"/>
      <c r="CF56" s="1108"/>
      <c r="CG56" s="1108"/>
      <c r="CH56" s="1108"/>
      <c r="CI56" s="1108"/>
      <c r="CJ56" s="1108"/>
      <c r="CK56" s="1108"/>
      <c r="CL56" s="1108"/>
      <c r="CM56" s="1108"/>
      <c r="CN56" s="1108"/>
      <c r="CO56" s="1108"/>
      <c r="CP56" s="1108"/>
      <c r="CQ56" s="1108"/>
      <c r="CR56" s="1108"/>
      <c r="CS56" s="1108"/>
      <c r="CT56" s="1108"/>
      <c r="CU56" s="1108"/>
      <c r="CV56" s="1108"/>
      <c r="CW56" s="1108"/>
      <c r="CX56" s="1108"/>
      <c r="CY56" s="1108"/>
      <c r="CZ56" s="1108"/>
      <c r="DA56" s="1108"/>
      <c r="DB56" s="1108"/>
      <c r="DC56" s="1108"/>
    </row>
    <row r="57" spans="1:109" s="318" customFormat="1" x14ac:dyDescent="0.15">
      <c r="B57" s="322"/>
      <c r="G57" s="1106"/>
      <c r="H57" s="1106"/>
      <c r="I57" s="1109"/>
      <c r="J57" s="1109"/>
      <c r="K57" s="1113"/>
      <c r="L57" s="1113"/>
      <c r="M57" s="1113"/>
      <c r="N57" s="1113"/>
      <c r="AM57" s="303"/>
      <c r="AN57" s="1112"/>
      <c r="AO57" s="1112"/>
      <c r="AP57" s="1112"/>
      <c r="AQ57" s="1112"/>
      <c r="AR57" s="1112"/>
      <c r="AS57" s="1112"/>
      <c r="AT57" s="1112"/>
      <c r="AU57" s="1112"/>
      <c r="AV57" s="1112"/>
      <c r="AW57" s="1112"/>
      <c r="AX57" s="1112"/>
      <c r="AY57" s="1112"/>
      <c r="AZ57" s="1112"/>
      <c r="BA57" s="1112"/>
      <c r="BB57" s="1111" t="s">
        <v>556</v>
      </c>
      <c r="BC57" s="1111"/>
      <c r="BD57" s="1111"/>
      <c r="BE57" s="1111"/>
      <c r="BF57" s="1111"/>
      <c r="BG57" s="1111"/>
      <c r="BH57" s="1111"/>
      <c r="BI57" s="1111"/>
      <c r="BJ57" s="1111"/>
      <c r="BK57" s="1111"/>
      <c r="BL57" s="1111"/>
      <c r="BM57" s="1111"/>
      <c r="BN57" s="1111"/>
      <c r="BO57" s="1111"/>
      <c r="BP57" s="1108">
        <v>60</v>
      </c>
      <c r="BQ57" s="1108"/>
      <c r="BR57" s="1108"/>
      <c r="BS57" s="1108"/>
      <c r="BT57" s="1108"/>
      <c r="BU57" s="1108"/>
      <c r="BV57" s="1108"/>
      <c r="BW57" s="1108"/>
      <c r="BX57" s="1108">
        <v>60.6</v>
      </c>
      <c r="BY57" s="1108"/>
      <c r="BZ57" s="1108"/>
      <c r="CA57" s="1108"/>
      <c r="CB57" s="1108"/>
      <c r="CC57" s="1108"/>
      <c r="CD57" s="1108"/>
      <c r="CE57" s="1108"/>
      <c r="CF57" s="1108">
        <v>62.3</v>
      </c>
      <c r="CG57" s="1108"/>
      <c r="CH57" s="1108"/>
      <c r="CI57" s="1108"/>
      <c r="CJ57" s="1108"/>
      <c r="CK57" s="1108"/>
      <c r="CL57" s="1108"/>
      <c r="CM57" s="1108"/>
      <c r="CN57" s="1108">
        <v>62.2</v>
      </c>
      <c r="CO57" s="1108"/>
      <c r="CP57" s="1108"/>
      <c r="CQ57" s="1108"/>
      <c r="CR57" s="1108"/>
      <c r="CS57" s="1108"/>
      <c r="CT57" s="1108"/>
      <c r="CU57" s="1108"/>
      <c r="CV57" s="1108">
        <v>63.5</v>
      </c>
      <c r="CW57" s="1108"/>
      <c r="CX57" s="1108"/>
      <c r="CY57" s="1108"/>
      <c r="CZ57" s="1108"/>
      <c r="DA57" s="1108"/>
      <c r="DB57" s="1108"/>
      <c r="DC57" s="1108"/>
      <c r="DD57" s="323"/>
      <c r="DE57" s="322"/>
    </row>
    <row r="58" spans="1:109" s="318" customFormat="1" x14ac:dyDescent="0.15">
      <c r="A58" s="303"/>
      <c r="B58" s="322"/>
      <c r="G58" s="1106"/>
      <c r="H58" s="1106"/>
      <c r="I58" s="1109"/>
      <c r="J58" s="1109"/>
      <c r="K58" s="1113"/>
      <c r="L58" s="1113"/>
      <c r="M58" s="1113"/>
      <c r="N58" s="1113"/>
      <c r="AM58" s="303"/>
      <c r="AN58" s="1112"/>
      <c r="AO58" s="1112"/>
      <c r="AP58" s="1112"/>
      <c r="AQ58" s="1112"/>
      <c r="AR58" s="1112"/>
      <c r="AS58" s="1112"/>
      <c r="AT58" s="1112"/>
      <c r="AU58" s="1112"/>
      <c r="AV58" s="1112"/>
      <c r="AW58" s="1112"/>
      <c r="AX58" s="1112"/>
      <c r="AY58" s="1112"/>
      <c r="AZ58" s="1112"/>
      <c r="BA58" s="1112"/>
      <c r="BB58" s="1111"/>
      <c r="BC58" s="1111"/>
      <c r="BD58" s="1111"/>
      <c r="BE58" s="1111"/>
      <c r="BF58" s="1111"/>
      <c r="BG58" s="1111"/>
      <c r="BH58" s="1111"/>
      <c r="BI58" s="1111"/>
      <c r="BJ58" s="1111"/>
      <c r="BK58" s="1111"/>
      <c r="BL58" s="1111"/>
      <c r="BM58" s="1111"/>
      <c r="BN58" s="1111"/>
      <c r="BO58" s="1111"/>
      <c r="BP58" s="1108"/>
      <c r="BQ58" s="1108"/>
      <c r="BR58" s="1108"/>
      <c r="BS58" s="1108"/>
      <c r="BT58" s="1108"/>
      <c r="BU58" s="1108"/>
      <c r="BV58" s="1108"/>
      <c r="BW58" s="1108"/>
      <c r="BX58" s="1108"/>
      <c r="BY58" s="1108"/>
      <c r="BZ58" s="1108"/>
      <c r="CA58" s="1108"/>
      <c r="CB58" s="1108"/>
      <c r="CC58" s="1108"/>
      <c r="CD58" s="1108"/>
      <c r="CE58" s="1108"/>
      <c r="CF58" s="1108"/>
      <c r="CG58" s="1108"/>
      <c r="CH58" s="1108"/>
      <c r="CI58" s="1108"/>
      <c r="CJ58" s="1108"/>
      <c r="CK58" s="1108"/>
      <c r="CL58" s="1108"/>
      <c r="CM58" s="1108"/>
      <c r="CN58" s="1108"/>
      <c r="CO58" s="1108"/>
      <c r="CP58" s="1108"/>
      <c r="CQ58" s="1108"/>
      <c r="CR58" s="1108"/>
      <c r="CS58" s="1108"/>
      <c r="CT58" s="1108"/>
      <c r="CU58" s="1108"/>
      <c r="CV58" s="1108"/>
      <c r="CW58" s="1108"/>
      <c r="CX58" s="1108"/>
      <c r="CY58" s="1108"/>
      <c r="CZ58" s="1108"/>
      <c r="DA58" s="1108"/>
      <c r="DB58" s="1108"/>
      <c r="DC58" s="1108"/>
      <c r="DD58" s="323"/>
      <c r="DE58" s="322"/>
    </row>
    <row r="59" spans="1:109" s="318" customFormat="1" x14ac:dyDescent="0.15">
      <c r="A59" s="303"/>
      <c r="B59" s="322"/>
      <c r="K59" s="324"/>
      <c r="L59" s="324"/>
      <c r="M59" s="324"/>
      <c r="N59" s="324"/>
      <c r="AQ59" s="324"/>
      <c r="AR59" s="324"/>
      <c r="AS59" s="324"/>
      <c r="AT59" s="324"/>
      <c r="BC59" s="324"/>
      <c r="BD59" s="324"/>
      <c r="BE59" s="324"/>
      <c r="BF59" s="324"/>
      <c r="BO59" s="324"/>
      <c r="BP59" s="324"/>
      <c r="BQ59" s="324"/>
      <c r="BR59" s="324"/>
      <c r="CA59" s="324"/>
      <c r="CB59" s="324"/>
      <c r="CC59" s="324"/>
      <c r="CD59" s="324"/>
      <c r="CM59" s="324"/>
      <c r="CN59" s="324"/>
      <c r="CO59" s="324"/>
      <c r="CP59" s="324"/>
      <c r="CY59" s="324"/>
      <c r="CZ59" s="324"/>
      <c r="DA59" s="324"/>
      <c r="DB59" s="324"/>
      <c r="DC59" s="324"/>
      <c r="DD59" s="323"/>
      <c r="DE59" s="322"/>
    </row>
    <row r="60" spans="1:109" s="318" customFormat="1" x14ac:dyDescent="0.15">
      <c r="A60" s="303"/>
      <c r="B60" s="322"/>
      <c r="K60" s="324"/>
      <c r="L60" s="324"/>
      <c r="M60" s="324"/>
      <c r="N60" s="324"/>
      <c r="AQ60" s="324"/>
      <c r="AR60" s="324"/>
      <c r="AS60" s="324"/>
      <c r="AT60" s="324"/>
      <c r="BC60" s="324"/>
      <c r="BD60" s="324"/>
      <c r="BE60" s="324"/>
      <c r="BF60" s="324"/>
      <c r="BO60" s="324"/>
      <c r="BP60" s="324"/>
      <c r="BQ60" s="324"/>
      <c r="BR60" s="324"/>
      <c r="CA60" s="324"/>
      <c r="CB60" s="324"/>
      <c r="CC60" s="324"/>
      <c r="CD60" s="324"/>
      <c r="CM60" s="324"/>
      <c r="CN60" s="324"/>
      <c r="CO60" s="324"/>
      <c r="CP60" s="324"/>
      <c r="CY60" s="324"/>
      <c r="CZ60" s="324"/>
      <c r="DA60" s="324"/>
      <c r="DB60" s="324"/>
      <c r="DC60" s="324"/>
      <c r="DD60" s="323"/>
      <c r="DE60" s="322"/>
    </row>
    <row r="61" spans="1:109" s="318" customFormat="1" x14ac:dyDescent="0.15">
      <c r="A61" s="303"/>
      <c r="B61" s="325"/>
      <c r="C61" s="326"/>
      <c r="D61" s="326"/>
      <c r="E61" s="326"/>
      <c r="F61" s="326"/>
      <c r="G61" s="326"/>
      <c r="H61" s="326"/>
      <c r="I61" s="326"/>
      <c r="J61" s="326"/>
      <c r="K61" s="326"/>
      <c r="L61" s="326"/>
      <c r="M61" s="327"/>
      <c r="N61" s="327"/>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7"/>
      <c r="AT61" s="327"/>
      <c r="AU61" s="326"/>
      <c r="AV61" s="326"/>
      <c r="AW61" s="326"/>
      <c r="AX61" s="326"/>
      <c r="AY61" s="326"/>
      <c r="AZ61" s="326"/>
      <c r="BA61" s="326"/>
      <c r="BB61" s="326"/>
      <c r="BC61" s="326"/>
      <c r="BD61" s="326"/>
      <c r="BE61" s="327"/>
      <c r="BF61" s="327"/>
      <c r="BG61" s="326"/>
      <c r="BH61" s="326"/>
      <c r="BI61" s="326"/>
      <c r="BJ61" s="326"/>
      <c r="BK61" s="326"/>
      <c r="BL61" s="326"/>
      <c r="BM61" s="326"/>
      <c r="BN61" s="326"/>
      <c r="BO61" s="326"/>
      <c r="BP61" s="326"/>
      <c r="BQ61" s="327"/>
      <c r="BR61" s="327"/>
      <c r="BS61" s="326"/>
      <c r="BT61" s="326"/>
      <c r="BU61" s="326"/>
      <c r="BV61" s="326"/>
      <c r="BW61" s="326"/>
      <c r="BX61" s="326"/>
      <c r="BY61" s="326"/>
      <c r="BZ61" s="326"/>
      <c r="CA61" s="326"/>
      <c r="CB61" s="326"/>
      <c r="CC61" s="327"/>
      <c r="CD61" s="327"/>
      <c r="CE61" s="326"/>
      <c r="CF61" s="326"/>
      <c r="CG61" s="326"/>
      <c r="CH61" s="326"/>
      <c r="CI61" s="326"/>
      <c r="CJ61" s="326"/>
      <c r="CK61" s="326"/>
      <c r="CL61" s="326"/>
      <c r="CM61" s="326"/>
      <c r="CN61" s="326"/>
      <c r="CO61" s="327"/>
      <c r="CP61" s="327"/>
      <c r="CQ61" s="326"/>
      <c r="CR61" s="326"/>
      <c r="CS61" s="326"/>
      <c r="CT61" s="326"/>
      <c r="CU61" s="326"/>
      <c r="CV61" s="326"/>
      <c r="CW61" s="326"/>
      <c r="CX61" s="326"/>
      <c r="CY61" s="326"/>
      <c r="CZ61" s="326"/>
      <c r="DA61" s="327"/>
      <c r="DB61" s="327"/>
      <c r="DC61" s="327"/>
      <c r="DD61" s="328"/>
      <c r="DE61" s="322"/>
    </row>
    <row r="62" spans="1:109" x14ac:dyDescent="0.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03"/>
    </row>
    <row r="63" spans="1:109" ht="17.25" x14ac:dyDescent="0.15">
      <c r="B63" s="329" t="s">
        <v>558</v>
      </c>
    </row>
    <row r="64" spans="1:109" x14ac:dyDescent="0.15">
      <c r="B64" s="310"/>
      <c r="G64" s="317"/>
      <c r="I64" s="330"/>
      <c r="J64" s="330"/>
      <c r="K64" s="330"/>
      <c r="L64" s="330"/>
      <c r="M64" s="330"/>
      <c r="N64" s="331"/>
      <c r="AM64" s="317"/>
      <c r="AN64" s="317" t="s">
        <v>552</v>
      </c>
      <c r="AP64" s="318"/>
      <c r="AQ64" s="318"/>
      <c r="AR64" s="318"/>
      <c r="AY64" s="317"/>
      <c r="BA64" s="318"/>
      <c r="BB64" s="318"/>
      <c r="BC64" s="318"/>
      <c r="BK64" s="317"/>
      <c r="BM64" s="318"/>
      <c r="BN64" s="318"/>
      <c r="BO64" s="318"/>
      <c r="BW64" s="317"/>
      <c r="BY64" s="318"/>
      <c r="BZ64" s="318"/>
      <c r="CA64" s="318"/>
      <c r="CI64" s="317"/>
      <c r="CK64" s="318"/>
      <c r="CL64" s="318"/>
      <c r="CM64" s="318"/>
      <c r="CU64" s="317"/>
      <c r="CW64" s="318"/>
      <c r="CX64" s="318"/>
      <c r="CY64" s="318"/>
    </row>
    <row r="65" spans="2:107" ht="13.5" customHeight="1" x14ac:dyDescent="0.15">
      <c r="B65" s="310"/>
      <c r="AN65" s="1114" t="s">
        <v>562</v>
      </c>
      <c r="AO65" s="1115"/>
      <c r="AP65" s="1115"/>
      <c r="AQ65" s="1115"/>
      <c r="AR65" s="1115"/>
      <c r="AS65" s="1115"/>
      <c r="AT65" s="1115"/>
      <c r="AU65" s="1115"/>
      <c r="AV65" s="1115"/>
      <c r="AW65" s="1115"/>
      <c r="AX65" s="1115"/>
      <c r="AY65" s="1115"/>
      <c r="AZ65" s="1115"/>
      <c r="BA65" s="1115"/>
      <c r="BB65" s="1115"/>
      <c r="BC65" s="1115"/>
      <c r="BD65" s="1115"/>
      <c r="BE65" s="1115"/>
      <c r="BF65" s="1115"/>
      <c r="BG65" s="1115"/>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c r="CB65" s="1115"/>
      <c r="CC65" s="1115"/>
      <c r="CD65" s="1115"/>
      <c r="CE65" s="1115"/>
      <c r="CF65" s="1115"/>
      <c r="CG65" s="1115"/>
      <c r="CH65" s="1115"/>
      <c r="CI65" s="1115"/>
      <c r="CJ65" s="1115"/>
      <c r="CK65" s="1115"/>
      <c r="CL65" s="1115"/>
      <c r="CM65" s="1115"/>
      <c r="CN65" s="1115"/>
      <c r="CO65" s="1115"/>
      <c r="CP65" s="1115"/>
      <c r="CQ65" s="1115"/>
      <c r="CR65" s="1115"/>
      <c r="CS65" s="1115"/>
      <c r="CT65" s="1115"/>
      <c r="CU65" s="1115"/>
      <c r="CV65" s="1115"/>
      <c r="CW65" s="1115"/>
      <c r="CX65" s="1115"/>
      <c r="CY65" s="1115"/>
      <c r="CZ65" s="1115"/>
      <c r="DA65" s="1115"/>
      <c r="DB65" s="1115"/>
      <c r="DC65" s="1116"/>
    </row>
    <row r="66" spans="2:107" x14ac:dyDescent="0.15">
      <c r="B66" s="310"/>
      <c r="AN66" s="1117"/>
      <c r="AO66" s="1118"/>
      <c r="AP66" s="1118"/>
      <c r="AQ66" s="1118"/>
      <c r="AR66" s="1118"/>
      <c r="AS66" s="1118"/>
      <c r="AT66" s="1118"/>
      <c r="AU66" s="1118"/>
      <c r="AV66" s="1118"/>
      <c r="AW66" s="1118"/>
      <c r="AX66" s="1118"/>
      <c r="AY66" s="1118"/>
      <c r="AZ66" s="1118"/>
      <c r="BA66" s="1118"/>
      <c r="BB66" s="1118"/>
      <c r="BC66" s="1118"/>
      <c r="BD66" s="1118"/>
      <c r="BE66" s="1118"/>
      <c r="BF66" s="1118"/>
      <c r="BG66" s="1118"/>
      <c r="BH66" s="1118"/>
      <c r="BI66" s="1118"/>
      <c r="BJ66" s="1118"/>
      <c r="BK66" s="1118"/>
      <c r="BL66" s="1118"/>
      <c r="BM66" s="1118"/>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18"/>
      <c r="CO66" s="1118"/>
      <c r="CP66" s="1118"/>
      <c r="CQ66" s="1118"/>
      <c r="CR66" s="1118"/>
      <c r="CS66" s="1118"/>
      <c r="CT66" s="1118"/>
      <c r="CU66" s="1118"/>
      <c r="CV66" s="1118"/>
      <c r="CW66" s="1118"/>
      <c r="CX66" s="1118"/>
      <c r="CY66" s="1118"/>
      <c r="CZ66" s="1118"/>
      <c r="DA66" s="1118"/>
      <c r="DB66" s="1118"/>
      <c r="DC66" s="1119"/>
    </row>
    <row r="67" spans="2:107" x14ac:dyDescent="0.15">
      <c r="B67" s="310"/>
      <c r="AN67" s="1117"/>
      <c r="AO67" s="1118"/>
      <c r="AP67" s="1118"/>
      <c r="AQ67" s="1118"/>
      <c r="AR67" s="1118"/>
      <c r="AS67" s="1118"/>
      <c r="AT67" s="1118"/>
      <c r="AU67" s="1118"/>
      <c r="AV67" s="1118"/>
      <c r="AW67" s="1118"/>
      <c r="AX67" s="1118"/>
      <c r="AY67" s="1118"/>
      <c r="AZ67" s="1118"/>
      <c r="BA67" s="1118"/>
      <c r="BB67" s="1118"/>
      <c r="BC67" s="1118"/>
      <c r="BD67" s="1118"/>
      <c r="BE67" s="1118"/>
      <c r="BF67" s="1118"/>
      <c r="BG67" s="1118"/>
      <c r="BH67" s="1118"/>
      <c r="BI67" s="1118"/>
      <c r="BJ67" s="1118"/>
      <c r="BK67" s="1118"/>
      <c r="BL67" s="1118"/>
      <c r="BM67" s="1118"/>
      <c r="BN67" s="1118"/>
      <c r="BO67" s="1118"/>
      <c r="BP67" s="1118"/>
      <c r="BQ67" s="1118"/>
      <c r="BR67" s="1118"/>
      <c r="BS67" s="1118"/>
      <c r="BT67" s="1118"/>
      <c r="BU67" s="1118"/>
      <c r="BV67" s="1118"/>
      <c r="BW67" s="1118"/>
      <c r="BX67" s="1118"/>
      <c r="BY67" s="1118"/>
      <c r="BZ67" s="1118"/>
      <c r="CA67" s="1118"/>
      <c r="CB67" s="1118"/>
      <c r="CC67" s="1118"/>
      <c r="CD67" s="1118"/>
      <c r="CE67" s="1118"/>
      <c r="CF67" s="1118"/>
      <c r="CG67" s="1118"/>
      <c r="CH67" s="1118"/>
      <c r="CI67" s="1118"/>
      <c r="CJ67" s="1118"/>
      <c r="CK67" s="1118"/>
      <c r="CL67" s="1118"/>
      <c r="CM67" s="1118"/>
      <c r="CN67" s="1118"/>
      <c r="CO67" s="1118"/>
      <c r="CP67" s="1118"/>
      <c r="CQ67" s="1118"/>
      <c r="CR67" s="1118"/>
      <c r="CS67" s="1118"/>
      <c r="CT67" s="1118"/>
      <c r="CU67" s="1118"/>
      <c r="CV67" s="1118"/>
      <c r="CW67" s="1118"/>
      <c r="CX67" s="1118"/>
      <c r="CY67" s="1118"/>
      <c r="CZ67" s="1118"/>
      <c r="DA67" s="1118"/>
      <c r="DB67" s="1118"/>
      <c r="DC67" s="1119"/>
    </row>
    <row r="68" spans="2:107" x14ac:dyDescent="0.15">
      <c r="B68" s="310"/>
      <c r="AN68" s="1117"/>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18"/>
      <c r="CP68" s="1118"/>
      <c r="CQ68" s="1118"/>
      <c r="CR68" s="1118"/>
      <c r="CS68" s="1118"/>
      <c r="CT68" s="1118"/>
      <c r="CU68" s="1118"/>
      <c r="CV68" s="1118"/>
      <c r="CW68" s="1118"/>
      <c r="CX68" s="1118"/>
      <c r="CY68" s="1118"/>
      <c r="CZ68" s="1118"/>
      <c r="DA68" s="1118"/>
      <c r="DB68" s="1118"/>
      <c r="DC68" s="1119"/>
    </row>
    <row r="69" spans="2:107" x14ac:dyDescent="0.15">
      <c r="B69" s="310"/>
      <c r="AN69" s="1120"/>
      <c r="AO69" s="1121"/>
      <c r="AP69" s="1121"/>
      <c r="AQ69" s="1121"/>
      <c r="AR69" s="1121"/>
      <c r="AS69" s="1121"/>
      <c r="AT69" s="1121"/>
      <c r="AU69" s="1121"/>
      <c r="AV69" s="1121"/>
      <c r="AW69" s="1121"/>
      <c r="AX69" s="1121"/>
      <c r="AY69" s="1121"/>
      <c r="AZ69" s="1121"/>
      <c r="BA69" s="1121"/>
      <c r="BB69" s="1121"/>
      <c r="BC69" s="1121"/>
      <c r="BD69" s="1121"/>
      <c r="BE69" s="1121"/>
      <c r="BF69" s="1121"/>
      <c r="BG69" s="1121"/>
      <c r="BH69" s="1121"/>
      <c r="BI69" s="1121"/>
      <c r="BJ69" s="1121"/>
      <c r="BK69" s="1121"/>
      <c r="BL69" s="1121"/>
      <c r="BM69" s="1121"/>
      <c r="BN69" s="1121"/>
      <c r="BO69" s="1121"/>
      <c r="BP69" s="1121"/>
      <c r="BQ69" s="1121"/>
      <c r="BR69" s="1121"/>
      <c r="BS69" s="1121"/>
      <c r="BT69" s="1121"/>
      <c r="BU69" s="1121"/>
      <c r="BV69" s="1121"/>
      <c r="BW69" s="1121"/>
      <c r="BX69" s="1121"/>
      <c r="BY69" s="1121"/>
      <c r="BZ69" s="1121"/>
      <c r="CA69" s="1121"/>
      <c r="CB69" s="1121"/>
      <c r="CC69" s="1121"/>
      <c r="CD69" s="1121"/>
      <c r="CE69" s="1121"/>
      <c r="CF69" s="1121"/>
      <c r="CG69" s="1121"/>
      <c r="CH69" s="1121"/>
      <c r="CI69" s="1121"/>
      <c r="CJ69" s="1121"/>
      <c r="CK69" s="1121"/>
      <c r="CL69" s="1121"/>
      <c r="CM69" s="1121"/>
      <c r="CN69" s="1121"/>
      <c r="CO69" s="1121"/>
      <c r="CP69" s="1121"/>
      <c r="CQ69" s="1121"/>
      <c r="CR69" s="1121"/>
      <c r="CS69" s="1121"/>
      <c r="CT69" s="1121"/>
      <c r="CU69" s="1121"/>
      <c r="CV69" s="1121"/>
      <c r="CW69" s="1121"/>
      <c r="CX69" s="1121"/>
      <c r="CY69" s="1121"/>
      <c r="CZ69" s="1121"/>
      <c r="DA69" s="1121"/>
      <c r="DB69" s="1121"/>
      <c r="DC69" s="1122"/>
    </row>
    <row r="70" spans="2:107" x14ac:dyDescent="0.15">
      <c r="B70" s="310"/>
      <c r="H70" s="332"/>
      <c r="I70" s="332"/>
      <c r="J70" s="333"/>
      <c r="K70" s="333"/>
      <c r="L70" s="334"/>
      <c r="M70" s="333"/>
      <c r="N70" s="334"/>
      <c r="AN70" s="319"/>
      <c r="AO70" s="319"/>
      <c r="AP70" s="319"/>
      <c r="AZ70" s="319"/>
      <c r="BA70" s="319"/>
      <c r="BB70" s="319"/>
      <c r="BL70" s="319"/>
      <c r="BM70" s="319"/>
      <c r="BN70" s="319"/>
      <c r="BX70" s="319"/>
      <c r="BY70" s="319"/>
      <c r="BZ70" s="319"/>
      <c r="CJ70" s="319"/>
      <c r="CK70" s="319"/>
      <c r="CL70" s="319"/>
      <c r="CV70" s="319"/>
      <c r="CW70" s="319"/>
      <c r="CX70" s="319"/>
    </row>
    <row r="71" spans="2:107" x14ac:dyDescent="0.15">
      <c r="B71" s="310"/>
      <c r="G71" s="335"/>
      <c r="I71" s="336"/>
      <c r="J71" s="333"/>
      <c r="K71" s="333"/>
      <c r="L71" s="334"/>
      <c r="M71" s="333"/>
      <c r="N71" s="334"/>
      <c r="AM71" s="335"/>
      <c r="AN71" s="303" t="s">
        <v>553</v>
      </c>
    </row>
    <row r="72" spans="2:107" x14ac:dyDescent="0.15">
      <c r="B72" s="310"/>
      <c r="G72" s="1106"/>
      <c r="H72" s="1106"/>
      <c r="I72" s="1106"/>
      <c r="J72" s="1106"/>
      <c r="K72" s="320"/>
      <c r="L72" s="320"/>
      <c r="M72" s="321"/>
      <c r="N72" s="321"/>
      <c r="AN72" s="1124"/>
      <c r="AO72" s="1125"/>
      <c r="AP72" s="1125"/>
      <c r="AQ72" s="1125"/>
      <c r="AR72" s="1125"/>
      <c r="AS72" s="1125"/>
      <c r="AT72" s="1125"/>
      <c r="AU72" s="1125"/>
      <c r="AV72" s="1125"/>
      <c r="AW72" s="1125"/>
      <c r="AX72" s="1125"/>
      <c r="AY72" s="1125"/>
      <c r="AZ72" s="1125"/>
      <c r="BA72" s="1125"/>
      <c r="BB72" s="1125"/>
      <c r="BC72" s="1125"/>
      <c r="BD72" s="1125"/>
      <c r="BE72" s="1125"/>
      <c r="BF72" s="1125"/>
      <c r="BG72" s="1125"/>
      <c r="BH72" s="1125"/>
      <c r="BI72" s="1125"/>
      <c r="BJ72" s="1125"/>
      <c r="BK72" s="1125"/>
      <c r="BL72" s="1125"/>
      <c r="BM72" s="1125"/>
      <c r="BN72" s="1125"/>
      <c r="BO72" s="1126"/>
      <c r="BP72" s="1112" t="s">
        <v>528</v>
      </c>
      <c r="BQ72" s="1112"/>
      <c r="BR72" s="1112"/>
      <c r="BS72" s="1112"/>
      <c r="BT72" s="1112"/>
      <c r="BU72" s="1112"/>
      <c r="BV72" s="1112"/>
      <c r="BW72" s="1112"/>
      <c r="BX72" s="1112" t="s">
        <v>529</v>
      </c>
      <c r="BY72" s="1112"/>
      <c r="BZ72" s="1112"/>
      <c r="CA72" s="1112"/>
      <c r="CB72" s="1112"/>
      <c r="CC72" s="1112"/>
      <c r="CD72" s="1112"/>
      <c r="CE72" s="1112"/>
      <c r="CF72" s="1112" t="s">
        <v>530</v>
      </c>
      <c r="CG72" s="1112"/>
      <c r="CH72" s="1112"/>
      <c r="CI72" s="1112"/>
      <c r="CJ72" s="1112"/>
      <c r="CK72" s="1112"/>
      <c r="CL72" s="1112"/>
      <c r="CM72" s="1112"/>
      <c r="CN72" s="1112" t="s">
        <v>531</v>
      </c>
      <c r="CO72" s="1112"/>
      <c r="CP72" s="1112"/>
      <c r="CQ72" s="1112"/>
      <c r="CR72" s="1112"/>
      <c r="CS72" s="1112"/>
      <c r="CT72" s="1112"/>
      <c r="CU72" s="1112"/>
      <c r="CV72" s="1112" t="s">
        <v>532</v>
      </c>
      <c r="CW72" s="1112"/>
      <c r="CX72" s="1112"/>
      <c r="CY72" s="1112"/>
      <c r="CZ72" s="1112"/>
      <c r="DA72" s="1112"/>
      <c r="DB72" s="1112"/>
      <c r="DC72" s="1112"/>
    </row>
    <row r="73" spans="2:107" x14ac:dyDescent="0.15">
      <c r="B73" s="310"/>
      <c r="G73" s="1123"/>
      <c r="H73" s="1123"/>
      <c r="I73" s="1123"/>
      <c r="J73" s="1123"/>
      <c r="K73" s="1107"/>
      <c r="L73" s="1107"/>
      <c r="M73" s="1107"/>
      <c r="N73" s="1107"/>
      <c r="AM73" s="319"/>
      <c r="AN73" s="1111" t="s">
        <v>554</v>
      </c>
      <c r="AO73" s="1111"/>
      <c r="AP73" s="1111"/>
      <c r="AQ73" s="1111"/>
      <c r="AR73" s="1111"/>
      <c r="AS73" s="1111"/>
      <c r="AT73" s="1111"/>
      <c r="AU73" s="1111"/>
      <c r="AV73" s="1111"/>
      <c r="AW73" s="1111"/>
      <c r="AX73" s="1111"/>
      <c r="AY73" s="1111"/>
      <c r="AZ73" s="1111"/>
      <c r="BA73" s="1111"/>
      <c r="BB73" s="1111" t="s">
        <v>555</v>
      </c>
      <c r="BC73" s="1111"/>
      <c r="BD73" s="1111"/>
      <c r="BE73" s="1111"/>
      <c r="BF73" s="1111"/>
      <c r="BG73" s="1111"/>
      <c r="BH73" s="1111"/>
      <c r="BI73" s="1111"/>
      <c r="BJ73" s="1111"/>
      <c r="BK73" s="1111"/>
      <c r="BL73" s="1111"/>
      <c r="BM73" s="1111"/>
      <c r="BN73" s="1111"/>
      <c r="BO73" s="1111"/>
      <c r="BP73" s="1108">
        <v>108.5</v>
      </c>
      <c r="BQ73" s="1108"/>
      <c r="BR73" s="1108"/>
      <c r="BS73" s="1108"/>
      <c r="BT73" s="1108"/>
      <c r="BU73" s="1108"/>
      <c r="BV73" s="1108"/>
      <c r="BW73" s="1108"/>
      <c r="BX73" s="1108">
        <v>107</v>
      </c>
      <c r="BY73" s="1108"/>
      <c r="BZ73" s="1108"/>
      <c r="CA73" s="1108"/>
      <c r="CB73" s="1108"/>
      <c r="CC73" s="1108"/>
      <c r="CD73" s="1108"/>
      <c r="CE73" s="1108"/>
      <c r="CF73" s="1108">
        <v>105.3</v>
      </c>
      <c r="CG73" s="1108"/>
      <c r="CH73" s="1108"/>
      <c r="CI73" s="1108"/>
      <c r="CJ73" s="1108"/>
      <c r="CK73" s="1108"/>
      <c r="CL73" s="1108"/>
      <c r="CM73" s="1108"/>
      <c r="CN73" s="1108">
        <v>93.5</v>
      </c>
      <c r="CO73" s="1108"/>
      <c r="CP73" s="1108"/>
      <c r="CQ73" s="1108"/>
      <c r="CR73" s="1108"/>
      <c r="CS73" s="1108"/>
      <c r="CT73" s="1108"/>
      <c r="CU73" s="1108"/>
      <c r="CV73" s="1108">
        <v>108.8</v>
      </c>
      <c r="CW73" s="1108"/>
      <c r="CX73" s="1108"/>
      <c r="CY73" s="1108"/>
      <c r="CZ73" s="1108"/>
      <c r="DA73" s="1108"/>
      <c r="DB73" s="1108"/>
      <c r="DC73" s="1108"/>
    </row>
    <row r="74" spans="2:107" x14ac:dyDescent="0.15">
      <c r="B74" s="310"/>
      <c r="G74" s="1123"/>
      <c r="H74" s="1123"/>
      <c r="I74" s="1123"/>
      <c r="J74" s="1123"/>
      <c r="K74" s="1107"/>
      <c r="L74" s="1107"/>
      <c r="M74" s="1107"/>
      <c r="N74" s="1107"/>
      <c r="AM74" s="319"/>
      <c r="AN74" s="1111"/>
      <c r="AO74" s="1111"/>
      <c r="AP74" s="1111"/>
      <c r="AQ74" s="1111"/>
      <c r="AR74" s="1111"/>
      <c r="AS74" s="1111"/>
      <c r="AT74" s="1111"/>
      <c r="AU74" s="1111"/>
      <c r="AV74" s="1111"/>
      <c r="AW74" s="1111"/>
      <c r="AX74" s="1111"/>
      <c r="AY74" s="1111"/>
      <c r="AZ74" s="1111"/>
      <c r="BA74" s="1111"/>
      <c r="BB74" s="1111"/>
      <c r="BC74" s="1111"/>
      <c r="BD74" s="1111"/>
      <c r="BE74" s="1111"/>
      <c r="BF74" s="1111"/>
      <c r="BG74" s="1111"/>
      <c r="BH74" s="1111"/>
      <c r="BI74" s="1111"/>
      <c r="BJ74" s="1111"/>
      <c r="BK74" s="1111"/>
      <c r="BL74" s="1111"/>
      <c r="BM74" s="1111"/>
      <c r="BN74" s="1111"/>
      <c r="BO74" s="1111"/>
      <c r="BP74" s="1108"/>
      <c r="BQ74" s="1108"/>
      <c r="BR74" s="1108"/>
      <c r="BS74" s="1108"/>
      <c r="BT74" s="1108"/>
      <c r="BU74" s="1108"/>
      <c r="BV74" s="1108"/>
      <c r="BW74" s="1108"/>
      <c r="BX74" s="1108"/>
      <c r="BY74" s="1108"/>
      <c r="BZ74" s="1108"/>
      <c r="CA74" s="1108"/>
      <c r="CB74" s="1108"/>
      <c r="CC74" s="1108"/>
      <c r="CD74" s="1108"/>
      <c r="CE74" s="1108"/>
      <c r="CF74" s="1108"/>
      <c r="CG74" s="1108"/>
      <c r="CH74" s="1108"/>
      <c r="CI74" s="1108"/>
      <c r="CJ74" s="1108"/>
      <c r="CK74" s="1108"/>
      <c r="CL74" s="1108"/>
      <c r="CM74" s="1108"/>
      <c r="CN74" s="1108"/>
      <c r="CO74" s="1108"/>
      <c r="CP74" s="1108"/>
      <c r="CQ74" s="1108"/>
      <c r="CR74" s="1108"/>
      <c r="CS74" s="1108"/>
      <c r="CT74" s="1108"/>
      <c r="CU74" s="1108"/>
      <c r="CV74" s="1108"/>
      <c r="CW74" s="1108"/>
      <c r="CX74" s="1108"/>
      <c r="CY74" s="1108"/>
      <c r="CZ74" s="1108"/>
      <c r="DA74" s="1108"/>
      <c r="DB74" s="1108"/>
      <c r="DC74" s="1108"/>
    </row>
    <row r="75" spans="2:107" x14ac:dyDescent="0.15">
      <c r="B75" s="310"/>
      <c r="G75" s="1123"/>
      <c r="H75" s="1123"/>
      <c r="I75" s="1106"/>
      <c r="J75" s="1106"/>
      <c r="K75" s="1113"/>
      <c r="L75" s="1113"/>
      <c r="M75" s="1113"/>
      <c r="N75" s="1113"/>
      <c r="AM75" s="319"/>
      <c r="AN75" s="1111"/>
      <c r="AO75" s="1111"/>
      <c r="AP75" s="1111"/>
      <c r="AQ75" s="1111"/>
      <c r="AR75" s="1111"/>
      <c r="AS75" s="1111"/>
      <c r="AT75" s="1111"/>
      <c r="AU75" s="1111"/>
      <c r="AV75" s="1111"/>
      <c r="AW75" s="1111"/>
      <c r="AX75" s="1111"/>
      <c r="AY75" s="1111"/>
      <c r="AZ75" s="1111"/>
      <c r="BA75" s="1111"/>
      <c r="BB75" s="1111" t="s">
        <v>559</v>
      </c>
      <c r="BC75" s="1111"/>
      <c r="BD75" s="1111"/>
      <c r="BE75" s="1111"/>
      <c r="BF75" s="1111"/>
      <c r="BG75" s="1111"/>
      <c r="BH75" s="1111"/>
      <c r="BI75" s="1111"/>
      <c r="BJ75" s="1111"/>
      <c r="BK75" s="1111"/>
      <c r="BL75" s="1111"/>
      <c r="BM75" s="1111"/>
      <c r="BN75" s="1111"/>
      <c r="BO75" s="1111"/>
      <c r="BP75" s="1108">
        <v>10</v>
      </c>
      <c r="BQ75" s="1108"/>
      <c r="BR75" s="1108"/>
      <c r="BS75" s="1108"/>
      <c r="BT75" s="1108"/>
      <c r="BU75" s="1108"/>
      <c r="BV75" s="1108"/>
      <c r="BW75" s="1108"/>
      <c r="BX75" s="1108">
        <v>10.7</v>
      </c>
      <c r="BY75" s="1108"/>
      <c r="BZ75" s="1108"/>
      <c r="CA75" s="1108"/>
      <c r="CB75" s="1108"/>
      <c r="CC75" s="1108"/>
      <c r="CD75" s="1108"/>
      <c r="CE75" s="1108"/>
      <c r="CF75" s="1108">
        <v>10.6</v>
      </c>
      <c r="CG75" s="1108"/>
      <c r="CH75" s="1108"/>
      <c r="CI75" s="1108"/>
      <c r="CJ75" s="1108"/>
      <c r="CK75" s="1108"/>
      <c r="CL75" s="1108"/>
      <c r="CM75" s="1108"/>
      <c r="CN75" s="1108">
        <v>10.7</v>
      </c>
      <c r="CO75" s="1108"/>
      <c r="CP75" s="1108"/>
      <c r="CQ75" s="1108"/>
      <c r="CR75" s="1108"/>
      <c r="CS75" s="1108"/>
      <c r="CT75" s="1108"/>
      <c r="CU75" s="1108"/>
      <c r="CV75" s="1108">
        <v>11.4</v>
      </c>
      <c r="CW75" s="1108"/>
      <c r="CX75" s="1108"/>
      <c r="CY75" s="1108"/>
      <c r="CZ75" s="1108"/>
      <c r="DA75" s="1108"/>
      <c r="DB75" s="1108"/>
      <c r="DC75" s="1108"/>
    </row>
    <row r="76" spans="2:107" x14ac:dyDescent="0.15">
      <c r="B76" s="310"/>
      <c r="G76" s="1123"/>
      <c r="H76" s="1123"/>
      <c r="I76" s="1106"/>
      <c r="J76" s="1106"/>
      <c r="K76" s="1113"/>
      <c r="L76" s="1113"/>
      <c r="M76" s="1113"/>
      <c r="N76" s="1113"/>
      <c r="AM76" s="319"/>
      <c r="AN76" s="1111"/>
      <c r="AO76" s="1111"/>
      <c r="AP76" s="1111"/>
      <c r="AQ76" s="1111"/>
      <c r="AR76" s="1111"/>
      <c r="AS76" s="1111"/>
      <c r="AT76" s="1111"/>
      <c r="AU76" s="1111"/>
      <c r="AV76" s="1111"/>
      <c r="AW76" s="1111"/>
      <c r="AX76" s="1111"/>
      <c r="AY76" s="1111"/>
      <c r="AZ76" s="1111"/>
      <c r="BA76" s="1111"/>
      <c r="BB76" s="1111"/>
      <c r="BC76" s="1111"/>
      <c r="BD76" s="1111"/>
      <c r="BE76" s="1111"/>
      <c r="BF76" s="1111"/>
      <c r="BG76" s="1111"/>
      <c r="BH76" s="1111"/>
      <c r="BI76" s="1111"/>
      <c r="BJ76" s="1111"/>
      <c r="BK76" s="1111"/>
      <c r="BL76" s="1111"/>
      <c r="BM76" s="1111"/>
      <c r="BN76" s="1111"/>
      <c r="BO76" s="1111"/>
      <c r="BP76" s="1108"/>
      <c r="BQ76" s="1108"/>
      <c r="BR76" s="1108"/>
      <c r="BS76" s="1108"/>
      <c r="BT76" s="1108"/>
      <c r="BU76" s="1108"/>
      <c r="BV76" s="1108"/>
      <c r="BW76" s="1108"/>
      <c r="BX76" s="1108"/>
      <c r="BY76" s="1108"/>
      <c r="BZ76" s="1108"/>
      <c r="CA76" s="1108"/>
      <c r="CB76" s="1108"/>
      <c r="CC76" s="1108"/>
      <c r="CD76" s="1108"/>
      <c r="CE76" s="1108"/>
      <c r="CF76" s="1108"/>
      <c r="CG76" s="1108"/>
      <c r="CH76" s="1108"/>
      <c r="CI76" s="1108"/>
      <c r="CJ76" s="1108"/>
      <c r="CK76" s="1108"/>
      <c r="CL76" s="1108"/>
      <c r="CM76" s="1108"/>
      <c r="CN76" s="1108"/>
      <c r="CO76" s="1108"/>
      <c r="CP76" s="1108"/>
      <c r="CQ76" s="1108"/>
      <c r="CR76" s="1108"/>
      <c r="CS76" s="1108"/>
      <c r="CT76" s="1108"/>
      <c r="CU76" s="1108"/>
      <c r="CV76" s="1108"/>
      <c r="CW76" s="1108"/>
      <c r="CX76" s="1108"/>
      <c r="CY76" s="1108"/>
      <c r="CZ76" s="1108"/>
      <c r="DA76" s="1108"/>
      <c r="DB76" s="1108"/>
      <c r="DC76" s="1108"/>
    </row>
    <row r="77" spans="2:107" x14ac:dyDescent="0.15">
      <c r="B77" s="310"/>
      <c r="G77" s="1106"/>
      <c r="H77" s="1106"/>
      <c r="I77" s="1106"/>
      <c r="J77" s="1106"/>
      <c r="K77" s="1107"/>
      <c r="L77" s="1107"/>
      <c r="M77" s="1107"/>
      <c r="N77" s="1107"/>
      <c r="AN77" s="1112" t="s">
        <v>557</v>
      </c>
      <c r="AO77" s="1112"/>
      <c r="AP77" s="1112"/>
      <c r="AQ77" s="1112"/>
      <c r="AR77" s="1112"/>
      <c r="AS77" s="1112"/>
      <c r="AT77" s="1112"/>
      <c r="AU77" s="1112"/>
      <c r="AV77" s="1112"/>
      <c r="AW77" s="1112"/>
      <c r="AX77" s="1112"/>
      <c r="AY77" s="1112"/>
      <c r="AZ77" s="1112"/>
      <c r="BA77" s="1112"/>
      <c r="BB77" s="1111" t="s">
        <v>555</v>
      </c>
      <c r="BC77" s="1111"/>
      <c r="BD77" s="1111"/>
      <c r="BE77" s="1111"/>
      <c r="BF77" s="1111"/>
      <c r="BG77" s="1111"/>
      <c r="BH77" s="1111"/>
      <c r="BI77" s="1111"/>
      <c r="BJ77" s="1111"/>
      <c r="BK77" s="1111"/>
      <c r="BL77" s="1111"/>
      <c r="BM77" s="1111"/>
      <c r="BN77" s="1111"/>
      <c r="BO77" s="1111"/>
      <c r="BP77" s="1108">
        <v>25.4</v>
      </c>
      <c r="BQ77" s="1108"/>
      <c r="BR77" s="1108"/>
      <c r="BS77" s="1108"/>
      <c r="BT77" s="1108"/>
      <c r="BU77" s="1108"/>
      <c r="BV77" s="1108"/>
      <c r="BW77" s="1108"/>
      <c r="BX77" s="1108">
        <v>23</v>
      </c>
      <c r="BY77" s="1108"/>
      <c r="BZ77" s="1108"/>
      <c r="CA77" s="1108"/>
      <c r="CB77" s="1108"/>
      <c r="CC77" s="1108"/>
      <c r="CD77" s="1108"/>
      <c r="CE77" s="1108"/>
      <c r="CF77" s="1108">
        <v>28</v>
      </c>
      <c r="CG77" s="1108"/>
      <c r="CH77" s="1108"/>
      <c r="CI77" s="1108"/>
      <c r="CJ77" s="1108"/>
      <c r="CK77" s="1108"/>
      <c r="CL77" s="1108"/>
      <c r="CM77" s="1108"/>
      <c r="CN77" s="1108">
        <v>19.2</v>
      </c>
      <c r="CO77" s="1108"/>
      <c r="CP77" s="1108"/>
      <c r="CQ77" s="1108"/>
      <c r="CR77" s="1108"/>
      <c r="CS77" s="1108"/>
      <c r="CT77" s="1108"/>
      <c r="CU77" s="1108"/>
      <c r="CV77" s="1108">
        <v>4</v>
      </c>
      <c r="CW77" s="1108"/>
      <c r="CX77" s="1108"/>
      <c r="CY77" s="1108"/>
      <c r="CZ77" s="1108"/>
      <c r="DA77" s="1108"/>
      <c r="DB77" s="1108"/>
      <c r="DC77" s="1108"/>
    </row>
    <row r="78" spans="2:107" x14ac:dyDescent="0.15">
      <c r="B78" s="310"/>
      <c r="G78" s="1106"/>
      <c r="H78" s="1106"/>
      <c r="I78" s="1106"/>
      <c r="J78" s="1106"/>
      <c r="K78" s="1107"/>
      <c r="L78" s="1107"/>
      <c r="M78" s="1107"/>
      <c r="N78" s="1107"/>
      <c r="AN78" s="1112"/>
      <c r="AO78" s="1112"/>
      <c r="AP78" s="1112"/>
      <c r="AQ78" s="1112"/>
      <c r="AR78" s="1112"/>
      <c r="AS78" s="1112"/>
      <c r="AT78" s="1112"/>
      <c r="AU78" s="1112"/>
      <c r="AV78" s="1112"/>
      <c r="AW78" s="1112"/>
      <c r="AX78" s="1112"/>
      <c r="AY78" s="1112"/>
      <c r="AZ78" s="1112"/>
      <c r="BA78" s="1112"/>
      <c r="BB78" s="1111"/>
      <c r="BC78" s="1111"/>
      <c r="BD78" s="1111"/>
      <c r="BE78" s="1111"/>
      <c r="BF78" s="1111"/>
      <c r="BG78" s="1111"/>
      <c r="BH78" s="1111"/>
      <c r="BI78" s="1111"/>
      <c r="BJ78" s="1111"/>
      <c r="BK78" s="1111"/>
      <c r="BL78" s="1111"/>
      <c r="BM78" s="1111"/>
      <c r="BN78" s="1111"/>
      <c r="BO78" s="1111"/>
      <c r="BP78" s="1108"/>
      <c r="BQ78" s="1108"/>
      <c r="BR78" s="1108"/>
      <c r="BS78" s="1108"/>
      <c r="BT78" s="1108"/>
      <c r="BU78" s="1108"/>
      <c r="BV78" s="1108"/>
      <c r="BW78" s="1108"/>
      <c r="BX78" s="1108"/>
      <c r="BY78" s="1108"/>
      <c r="BZ78" s="1108"/>
      <c r="CA78" s="1108"/>
      <c r="CB78" s="1108"/>
      <c r="CC78" s="1108"/>
      <c r="CD78" s="1108"/>
      <c r="CE78" s="1108"/>
      <c r="CF78" s="1108"/>
      <c r="CG78" s="1108"/>
      <c r="CH78" s="1108"/>
      <c r="CI78" s="1108"/>
      <c r="CJ78" s="1108"/>
      <c r="CK78" s="1108"/>
      <c r="CL78" s="1108"/>
      <c r="CM78" s="1108"/>
      <c r="CN78" s="1108"/>
      <c r="CO78" s="1108"/>
      <c r="CP78" s="1108"/>
      <c r="CQ78" s="1108"/>
      <c r="CR78" s="1108"/>
      <c r="CS78" s="1108"/>
      <c r="CT78" s="1108"/>
      <c r="CU78" s="1108"/>
      <c r="CV78" s="1108"/>
      <c r="CW78" s="1108"/>
      <c r="CX78" s="1108"/>
      <c r="CY78" s="1108"/>
      <c r="CZ78" s="1108"/>
      <c r="DA78" s="1108"/>
      <c r="DB78" s="1108"/>
      <c r="DC78" s="1108"/>
    </row>
    <row r="79" spans="2:107" x14ac:dyDescent="0.15">
      <c r="B79" s="310"/>
      <c r="G79" s="1106"/>
      <c r="H79" s="1106"/>
      <c r="I79" s="1109"/>
      <c r="J79" s="1109"/>
      <c r="K79" s="1110"/>
      <c r="L79" s="1110"/>
      <c r="M79" s="1110"/>
      <c r="N79" s="1110"/>
      <c r="AN79" s="1112"/>
      <c r="AO79" s="1112"/>
      <c r="AP79" s="1112"/>
      <c r="AQ79" s="1112"/>
      <c r="AR79" s="1112"/>
      <c r="AS79" s="1112"/>
      <c r="AT79" s="1112"/>
      <c r="AU79" s="1112"/>
      <c r="AV79" s="1112"/>
      <c r="AW79" s="1112"/>
      <c r="AX79" s="1112"/>
      <c r="AY79" s="1112"/>
      <c r="AZ79" s="1112"/>
      <c r="BA79" s="1112"/>
      <c r="BB79" s="1111" t="s">
        <v>559</v>
      </c>
      <c r="BC79" s="1111"/>
      <c r="BD79" s="1111"/>
      <c r="BE79" s="1111"/>
      <c r="BF79" s="1111"/>
      <c r="BG79" s="1111"/>
      <c r="BH79" s="1111"/>
      <c r="BI79" s="1111"/>
      <c r="BJ79" s="1111"/>
      <c r="BK79" s="1111"/>
      <c r="BL79" s="1111"/>
      <c r="BM79" s="1111"/>
      <c r="BN79" s="1111"/>
      <c r="BO79" s="1111"/>
      <c r="BP79" s="1108">
        <v>7.8</v>
      </c>
      <c r="BQ79" s="1108"/>
      <c r="BR79" s="1108"/>
      <c r="BS79" s="1108"/>
      <c r="BT79" s="1108"/>
      <c r="BU79" s="1108"/>
      <c r="BV79" s="1108"/>
      <c r="BW79" s="1108"/>
      <c r="BX79" s="1108">
        <v>7.7</v>
      </c>
      <c r="BY79" s="1108"/>
      <c r="BZ79" s="1108"/>
      <c r="CA79" s="1108"/>
      <c r="CB79" s="1108"/>
      <c r="CC79" s="1108"/>
      <c r="CD79" s="1108"/>
      <c r="CE79" s="1108"/>
      <c r="CF79" s="1108">
        <v>7.5</v>
      </c>
      <c r="CG79" s="1108"/>
      <c r="CH79" s="1108"/>
      <c r="CI79" s="1108"/>
      <c r="CJ79" s="1108"/>
      <c r="CK79" s="1108"/>
      <c r="CL79" s="1108"/>
      <c r="CM79" s="1108"/>
      <c r="CN79" s="1108">
        <v>8</v>
      </c>
      <c r="CO79" s="1108"/>
      <c r="CP79" s="1108"/>
      <c r="CQ79" s="1108"/>
      <c r="CR79" s="1108"/>
      <c r="CS79" s="1108"/>
      <c r="CT79" s="1108"/>
      <c r="CU79" s="1108"/>
      <c r="CV79" s="1108">
        <v>8</v>
      </c>
      <c r="CW79" s="1108"/>
      <c r="CX79" s="1108"/>
      <c r="CY79" s="1108"/>
      <c r="CZ79" s="1108"/>
      <c r="DA79" s="1108"/>
      <c r="DB79" s="1108"/>
      <c r="DC79" s="1108"/>
    </row>
    <row r="80" spans="2:107" x14ac:dyDescent="0.15">
      <c r="B80" s="310"/>
      <c r="G80" s="1106"/>
      <c r="H80" s="1106"/>
      <c r="I80" s="1109"/>
      <c r="J80" s="1109"/>
      <c r="K80" s="1110"/>
      <c r="L80" s="1110"/>
      <c r="M80" s="1110"/>
      <c r="N80" s="1110"/>
      <c r="AN80" s="1112"/>
      <c r="AO80" s="1112"/>
      <c r="AP80" s="1112"/>
      <c r="AQ80" s="1112"/>
      <c r="AR80" s="1112"/>
      <c r="AS80" s="1112"/>
      <c r="AT80" s="1112"/>
      <c r="AU80" s="1112"/>
      <c r="AV80" s="1112"/>
      <c r="AW80" s="1112"/>
      <c r="AX80" s="1112"/>
      <c r="AY80" s="1112"/>
      <c r="AZ80" s="1112"/>
      <c r="BA80" s="1112"/>
      <c r="BB80" s="1111"/>
      <c r="BC80" s="1111"/>
      <c r="BD80" s="1111"/>
      <c r="BE80" s="1111"/>
      <c r="BF80" s="1111"/>
      <c r="BG80" s="1111"/>
      <c r="BH80" s="1111"/>
      <c r="BI80" s="1111"/>
      <c r="BJ80" s="1111"/>
      <c r="BK80" s="1111"/>
      <c r="BL80" s="1111"/>
      <c r="BM80" s="1111"/>
      <c r="BN80" s="1111"/>
      <c r="BO80" s="1111"/>
      <c r="BP80" s="1108"/>
      <c r="BQ80" s="1108"/>
      <c r="BR80" s="1108"/>
      <c r="BS80" s="1108"/>
      <c r="BT80" s="1108"/>
      <c r="BU80" s="1108"/>
      <c r="BV80" s="1108"/>
      <c r="BW80" s="1108"/>
      <c r="BX80" s="1108"/>
      <c r="BY80" s="1108"/>
      <c r="BZ80" s="1108"/>
      <c r="CA80" s="1108"/>
      <c r="CB80" s="1108"/>
      <c r="CC80" s="1108"/>
      <c r="CD80" s="1108"/>
      <c r="CE80" s="1108"/>
      <c r="CF80" s="1108"/>
      <c r="CG80" s="1108"/>
      <c r="CH80" s="1108"/>
      <c r="CI80" s="1108"/>
      <c r="CJ80" s="1108"/>
      <c r="CK80" s="1108"/>
      <c r="CL80" s="1108"/>
      <c r="CM80" s="1108"/>
      <c r="CN80" s="1108"/>
      <c r="CO80" s="1108"/>
      <c r="CP80" s="1108"/>
      <c r="CQ80" s="1108"/>
      <c r="CR80" s="1108"/>
      <c r="CS80" s="1108"/>
      <c r="CT80" s="1108"/>
      <c r="CU80" s="1108"/>
      <c r="CV80" s="1108"/>
      <c r="CW80" s="1108"/>
      <c r="CX80" s="1108"/>
      <c r="CY80" s="1108"/>
      <c r="CZ80" s="1108"/>
      <c r="DA80" s="1108"/>
      <c r="DB80" s="1108"/>
      <c r="DC80" s="1108"/>
    </row>
    <row r="81" spans="2:109" x14ac:dyDescent="0.15">
      <c r="B81" s="310"/>
    </row>
    <row r="82" spans="2:109" ht="17.25" x14ac:dyDescent="0.15">
      <c r="B82" s="310"/>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312"/>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4"/>
    </row>
    <row r="84" spans="2:109" x14ac:dyDescent="0.15">
      <c r="DD84" s="303"/>
      <c r="DE84" s="303"/>
    </row>
    <row r="85" spans="2:109" x14ac:dyDescent="0.15">
      <c r="DD85" s="303"/>
      <c r="DE85" s="303"/>
    </row>
  </sheetData>
  <sheetProtection algorithmName="SHA-512" hashValue="xsY2/PQNcSWn8OnGd7E+M2QqXEe4bI2nN4wV22CNngRRJg1l6W8EZkq6V7CmkX821LxRF/YEb6UIFHvRebJK7w==" saltValue="S6wW2heQ7h4GP5t3NNNQc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FA4B-BC97-4FC2-AECD-C81B2F835DA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38" customWidth="1"/>
    <col min="35" max="122" width="2.5" style="305" customWidth="1"/>
    <col min="123" max="16384" width="2.5" style="305" hidden="1"/>
  </cols>
  <sheetData>
    <row r="1" spans="1:34" ht="13.5" customHeight="1" x14ac:dyDescent="0.15">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4" x14ac:dyDescent="0.15">
      <c r="S2" s="305"/>
      <c r="AH2" s="305"/>
    </row>
    <row r="3" spans="1: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1:34" x14ac:dyDescent="0.15"/>
    <row r="5" spans="1:34" x14ac:dyDescent="0.15"/>
    <row r="6" spans="1:34" x14ac:dyDescent="0.15"/>
    <row r="7" spans="1:34" x14ac:dyDescent="0.15"/>
    <row r="8" spans="1:34" x14ac:dyDescent="0.15"/>
    <row r="9" spans="1:34" x14ac:dyDescent="0.15">
      <c r="AH9" s="30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560</v>
      </c>
    </row>
  </sheetData>
  <sheetProtection algorithmName="SHA-512" hashValue="mYQdMpeaD01A+GDSwA2+vYZkpzXfukiSSspAFRA9ga+4xFQxtDsUpxztZF/rsbdhEsb3j3evxS9w7Qrb25FMlA==" saltValue="/CzD8NdKmHaEodi1Vc5qSg=="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A961-F78F-408D-B42E-7A94D48D155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38" customWidth="1"/>
    <col min="35" max="122" width="2.5" style="305" customWidth="1"/>
    <col min="123" max="16384" width="2.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c r="AG59" s="305"/>
      <c r="AH59" s="305"/>
    </row>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560</v>
      </c>
    </row>
  </sheetData>
  <sheetProtection algorithmName="SHA-512" hashValue="rDN3mZ2LoGmLLwpAeGpjyX9ALhx/yEvI46CNWD0MgxRUztAaezGgZPTgwFnvUpQF/uBvrvnEXFFHtg+Rvd7T+Q==" saltValue="Juhpk7qwfUe8r8lHfffc2w=="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60</v>
      </c>
      <c r="E2" s="122"/>
      <c r="F2" s="293" t="s">
        <v>527</v>
      </c>
      <c r="G2" s="146"/>
      <c r="H2" s="156"/>
    </row>
    <row r="3" spans="1:8" x14ac:dyDescent="0.15">
      <c r="A3" s="112" t="s">
        <v>503</v>
      </c>
      <c r="B3" s="104"/>
      <c r="C3" s="286"/>
      <c r="D3" s="289">
        <v>95190</v>
      </c>
      <c r="E3" s="291"/>
      <c r="F3" s="294">
        <v>69185</v>
      </c>
      <c r="G3" s="296"/>
      <c r="H3" s="299"/>
    </row>
    <row r="4" spans="1:8" x14ac:dyDescent="0.15">
      <c r="A4" s="97"/>
      <c r="B4" s="103"/>
      <c r="C4" s="287"/>
      <c r="D4" s="290">
        <v>62940</v>
      </c>
      <c r="E4" s="292"/>
      <c r="F4" s="295">
        <v>38519</v>
      </c>
      <c r="G4" s="297"/>
      <c r="H4" s="300"/>
    </row>
    <row r="5" spans="1:8" x14ac:dyDescent="0.15">
      <c r="A5" s="112" t="s">
        <v>524</v>
      </c>
      <c r="B5" s="104"/>
      <c r="C5" s="286"/>
      <c r="D5" s="289">
        <v>84707</v>
      </c>
      <c r="E5" s="291"/>
      <c r="F5" s="294">
        <v>70166</v>
      </c>
      <c r="G5" s="296"/>
      <c r="H5" s="299"/>
    </row>
    <row r="6" spans="1:8" x14ac:dyDescent="0.15">
      <c r="A6" s="97"/>
      <c r="B6" s="103"/>
      <c r="C6" s="287"/>
      <c r="D6" s="290">
        <v>33121</v>
      </c>
      <c r="E6" s="292"/>
      <c r="F6" s="295">
        <v>36115</v>
      </c>
      <c r="G6" s="297"/>
      <c r="H6" s="300"/>
    </row>
    <row r="7" spans="1:8" x14ac:dyDescent="0.15">
      <c r="A7" s="112" t="s">
        <v>478</v>
      </c>
      <c r="B7" s="104"/>
      <c r="C7" s="286"/>
      <c r="D7" s="289">
        <v>96564</v>
      </c>
      <c r="E7" s="291"/>
      <c r="F7" s="294">
        <v>70329</v>
      </c>
      <c r="G7" s="296"/>
      <c r="H7" s="299"/>
    </row>
    <row r="8" spans="1:8" x14ac:dyDescent="0.15">
      <c r="A8" s="97"/>
      <c r="B8" s="103"/>
      <c r="C8" s="287"/>
      <c r="D8" s="290">
        <v>42292</v>
      </c>
      <c r="E8" s="292"/>
      <c r="F8" s="295">
        <v>39403</v>
      </c>
      <c r="G8" s="297"/>
      <c r="H8" s="300"/>
    </row>
    <row r="9" spans="1:8" x14ac:dyDescent="0.15">
      <c r="A9" s="112" t="s">
        <v>525</v>
      </c>
      <c r="B9" s="104"/>
      <c r="C9" s="286"/>
      <c r="D9" s="289">
        <v>93938</v>
      </c>
      <c r="E9" s="291"/>
      <c r="F9" s="294">
        <v>71871</v>
      </c>
      <c r="G9" s="296"/>
      <c r="H9" s="299"/>
    </row>
    <row r="10" spans="1:8" x14ac:dyDescent="0.15">
      <c r="A10" s="97"/>
      <c r="B10" s="103"/>
      <c r="C10" s="287"/>
      <c r="D10" s="290">
        <v>47550</v>
      </c>
      <c r="E10" s="292"/>
      <c r="F10" s="295">
        <v>38232</v>
      </c>
      <c r="G10" s="297"/>
      <c r="H10" s="300"/>
    </row>
    <row r="11" spans="1:8" x14ac:dyDescent="0.15">
      <c r="A11" s="112" t="s">
        <v>138</v>
      </c>
      <c r="B11" s="104"/>
      <c r="C11" s="286"/>
      <c r="D11" s="289">
        <v>102039</v>
      </c>
      <c r="E11" s="291"/>
      <c r="F11" s="294">
        <v>71807</v>
      </c>
      <c r="G11" s="296"/>
      <c r="H11" s="299"/>
    </row>
    <row r="12" spans="1:8" x14ac:dyDescent="0.15">
      <c r="A12" s="97"/>
      <c r="B12" s="103"/>
      <c r="C12" s="288"/>
      <c r="D12" s="290">
        <v>49667</v>
      </c>
      <c r="E12" s="292"/>
      <c r="F12" s="295">
        <v>37333</v>
      </c>
      <c r="G12" s="297"/>
      <c r="H12" s="300"/>
    </row>
    <row r="13" spans="1:8" x14ac:dyDescent="0.15">
      <c r="A13" s="112"/>
      <c r="B13" s="104"/>
      <c r="C13" s="286"/>
      <c r="D13" s="289">
        <v>94488</v>
      </c>
      <c r="E13" s="291"/>
      <c r="F13" s="294">
        <v>70672</v>
      </c>
      <c r="G13" s="298"/>
      <c r="H13" s="299"/>
    </row>
    <row r="14" spans="1:8" x14ac:dyDescent="0.15">
      <c r="A14" s="97"/>
      <c r="B14" s="103"/>
      <c r="C14" s="287"/>
      <c r="D14" s="290">
        <v>47114</v>
      </c>
      <c r="E14" s="292"/>
      <c r="F14" s="295">
        <v>37920</v>
      </c>
      <c r="G14" s="297"/>
      <c r="H14" s="300"/>
    </row>
    <row r="17" spans="1:11" x14ac:dyDescent="0.15">
      <c r="A17" s="278" t="s">
        <v>27</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85</v>
      </c>
      <c r="B19" s="279">
        <f>ROUND(VALUE(SUBSTITUTE(実質収支比率等に係る経年分析!F$48,"▲","-")),2)</f>
        <v>6.81</v>
      </c>
      <c r="C19" s="279">
        <f>ROUND(VALUE(SUBSTITUTE(実質収支比率等に係る経年分析!G$48,"▲","-")),2)</f>
        <v>6.01</v>
      </c>
      <c r="D19" s="279">
        <f>ROUND(VALUE(SUBSTITUTE(実質収支比率等に係る経年分析!H$48,"▲","-")),2)</f>
        <v>6.02</v>
      </c>
      <c r="E19" s="279">
        <f>ROUND(VALUE(SUBSTITUTE(実質収支比率等に係る経年分析!I$48,"▲","-")),2)</f>
        <v>1.07</v>
      </c>
      <c r="F19" s="279">
        <f>ROUND(VALUE(SUBSTITUTE(実質収支比率等に係る経年分析!J$48,"▲","-")),2)</f>
        <v>3.69</v>
      </c>
    </row>
    <row r="20" spans="1:11" x14ac:dyDescent="0.15">
      <c r="A20" s="279" t="s">
        <v>40</v>
      </c>
      <c r="B20" s="279">
        <f>ROUND(VALUE(SUBSTITUTE(実質収支比率等に係る経年分析!F$47,"▲","-")),2)</f>
        <v>10.01</v>
      </c>
      <c r="C20" s="279">
        <f>ROUND(VALUE(SUBSTITUTE(実質収支比率等に係る経年分析!G$47,"▲","-")),2)</f>
        <v>10.28</v>
      </c>
      <c r="D20" s="279">
        <f>ROUND(VALUE(SUBSTITUTE(実質収支比率等に係る経年分析!H$47,"▲","-")),2)</f>
        <v>9.19</v>
      </c>
      <c r="E20" s="279">
        <f>ROUND(VALUE(SUBSTITUTE(実質収支比率等に係る経年分析!I$47,"▲","-")),2)</f>
        <v>14.92</v>
      </c>
      <c r="F20" s="279">
        <f>ROUND(VALUE(SUBSTITUTE(実質収支比率等に係る経年分析!J$47,"▲","-")),2)</f>
        <v>14.16</v>
      </c>
    </row>
    <row r="21" spans="1:11" x14ac:dyDescent="0.15">
      <c r="A21" s="279" t="s">
        <v>110</v>
      </c>
      <c r="B21" s="279">
        <f>IF(ISNUMBER(VALUE(SUBSTITUTE(実質収支比率等に係る経年分析!F$49,"▲","-"))),ROUND(VALUE(SUBSTITUTE(実質収支比率等に係る経年分析!F$49,"▲","-")),2),NA())</f>
        <v>1.6</v>
      </c>
      <c r="C21" s="279">
        <f>IF(ISNUMBER(VALUE(SUBSTITUTE(実質収支比率等に係る経年分析!G$49,"▲","-"))),ROUND(VALUE(SUBSTITUTE(実質収支比率等に係る経年分析!G$49,"▲","-")),2),NA())</f>
        <v>-0.83</v>
      </c>
      <c r="D21" s="279">
        <f>IF(ISNUMBER(VALUE(SUBSTITUTE(実質収支比率等に係る経年分析!H$49,"▲","-"))),ROUND(VALUE(SUBSTITUTE(実質収支比率等に係る経年分析!H$49,"▲","-")),2),NA())</f>
        <v>-0.09</v>
      </c>
      <c r="E21" s="279">
        <f>IF(ISNUMBER(VALUE(SUBSTITUTE(実質収支比率等に係る経年分析!I$49,"▲","-"))),ROUND(VALUE(SUBSTITUTE(実質収支比率等に係る経年分析!I$49,"▲","-")),2),NA())</f>
        <v>1.27</v>
      </c>
      <c r="F21" s="279">
        <f>IF(ISNUMBER(VALUE(SUBSTITUTE(実質収支比率等に係る経年分析!J$49,"▲","-"))),ROUND(VALUE(SUBSTITUTE(実質収支比率等に係る経年分析!J$49,"▲","-")),2),NA())</f>
        <v>1.4</v>
      </c>
    </row>
    <row r="24" spans="1:11" x14ac:dyDescent="0.15">
      <c r="A24" s="278" t="s">
        <v>99</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112</v>
      </c>
      <c r="C26" s="280" t="s">
        <v>72</v>
      </c>
      <c r="D26" s="280" t="s">
        <v>112</v>
      </c>
      <c r="E26" s="280" t="s">
        <v>72</v>
      </c>
      <c r="F26" s="280" t="s">
        <v>112</v>
      </c>
      <c r="G26" s="280" t="s">
        <v>72</v>
      </c>
      <c r="H26" s="280" t="s">
        <v>112</v>
      </c>
      <c r="I26" s="280" t="s">
        <v>72</v>
      </c>
      <c r="J26" s="280" t="s">
        <v>112</v>
      </c>
      <c r="K26" s="280" t="s">
        <v>72</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0.17</v>
      </c>
      <c r="D27" s="280" t="e">
        <f>IF(ROUND(VALUE(SUBSTITUTE(連結実質赤字比率に係る赤字・黒字の構成分析!G$43,"▲","-")),2)&lt;0,ABS(ROUND(VALUE(SUBSTITUTE(連結実質赤字比率に係る赤字・黒字の構成分析!G$43,"▲","-")),2)),NA())</f>
        <v>#N/A</v>
      </c>
      <c r="E27" s="280">
        <f>IF(ROUND(VALUE(SUBSTITUTE(連結実質赤字比率に係る赤字・黒字の構成分析!G$43,"▲","-")),2)&gt;=0,ABS(ROUND(VALUE(SUBSTITUTE(連結実質赤字比率に係る赤字・黒字の構成分析!G$43,"▲","-")),2)),NA())</f>
        <v>0.23</v>
      </c>
      <c r="F27" s="280" t="e">
        <f>IF(ROUND(VALUE(SUBSTITUTE(連結実質赤字比率に係る赤字・黒字の構成分析!H$43,"▲","-")),2)&lt;0,ABS(ROUND(VALUE(SUBSTITUTE(連結実質赤字比率に係る赤字・黒字の構成分析!H$43,"▲","-")),2)),NA())</f>
        <v>#N/A</v>
      </c>
      <c r="G27" s="280">
        <f>IF(ROUND(VALUE(SUBSTITUTE(連結実質赤字比率に係る赤字・黒字の構成分析!H$43,"▲","-")),2)&gt;=0,ABS(ROUND(VALUE(SUBSTITUTE(連結実質赤字比率に係る赤字・黒字の構成分析!H$43,"▲","-")),2)),NA())</f>
        <v>0.03</v>
      </c>
      <c r="H27" s="280" t="e">
        <f>IF(ROUND(VALUE(SUBSTITUTE(連結実質赤字比率に係る赤字・黒字の構成分析!I$43,"▲","-")),2)&lt;0,ABS(ROUND(VALUE(SUBSTITUTE(連結実質赤字比率に係る赤字・黒字の構成分析!I$43,"▲","-")),2)),NA())</f>
        <v>#N/A</v>
      </c>
      <c r="I27" s="280">
        <f>IF(ROUND(VALUE(SUBSTITUTE(連結実質赤字比率に係る赤字・黒字の構成分析!I$43,"▲","-")),2)&gt;=0,ABS(ROUND(VALUE(SUBSTITUTE(連結実質赤字比率に係る赤字・黒字の構成分析!I$43,"▲","-")),2)),NA())</f>
        <v>0.04</v>
      </c>
      <c r="J27" s="280" t="e">
        <f>IF(ROUND(VALUE(SUBSTITUTE(連結実質赤字比率に係る赤字・黒字の構成分析!J$43,"▲","-")),2)&lt;0,ABS(ROUND(VALUE(SUBSTITUTE(連結実質赤字比率に係る赤字・黒字の構成分析!J$43,"▲","-")),2)),NA())</f>
        <v>#N/A</v>
      </c>
      <c r="K27" s="280">
        <f>IF(ROUND(VALUE(SUBSTITUTE(連結実質赤字比率に係る赤字・黒字の構成分析!J$43,"▲","-")),2)&gt;=0,ABS(ROUND(VALUE(SUBSTITUTE(連結実質赤字比率に係る赤字・黒字の構成分析!J$43,"▲","-")),2)),NA())</f>
        <v>0.03</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str">
        <f>IF(連結実質赤字比率に係る赤字・黒字の構成分析!C$41="",NA(),連結実質赤字比率に係る赤字・黒字の構成分析!C$41)</f>
        <v>診療所運営特別会計</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0.04</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0.04</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0.05</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0.04</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0.04</v>
      </c>
    </row>
    <row r="30" spans="1:11" x14ac:dyDescent="0.15">
      <c r="A30" s="280" t="str">
        <f>IF(連結実質赤字比率に係る赤字・黒字の構成分析!C$40="",NA(),連結実質赤字比率に係る赤字・黒字の構成分析!C$40)</f>
        <v>情報センター特別会計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0.05</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0.08</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0.14000000000000001</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0.08</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0.09</v>
      </c>
    </row>
    <row r="31" spans="1:11" x14ac:dyDescent="0.15">
      <c r="A31" s="280" t="str">
        <f>IF(連結実質赤字比率に係る赤字・黒字の構成分析!C$39="",NA(),連結実質赤字比率に係る赤字・黒字の構成分析!C$39)</f>
        <v>ガス事業会計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0.19</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0.27</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0.28999999999999998</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0.12</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0.24</v>
      </c>
    </row>
    <row r="32" spans="1:11" x14ac:dyDescent="0.15">
      <c r="A32" s="280" t="str">
        <f>IF(連結実質赤字比率に係る赤字・黒字の構成分析!C$38="",NA(),連結実質赤字比率に係る赤字・黒字の構成分析!C$38)</f>
        <v>国民健康保険特別会計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0.27</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0.68</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0.35</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0.38</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0.32</v>
      </c>
    </row>
    <row r="33" spans="1:16" x14ac:dyDescent="0.15">
      <c r="A33" s="280" t="str">
        <f>IF(連結実質赤字比率に係る赤字・黒字の構成分析!C$37="",NA(),連結実質赤字比率に係る赤字・黒字の構成分析!C$37)</f>
        <v>介護サービス事業特別会計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0</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0.4</v>
      </c>
    </row>
    <row r="34" spans="1:16" x14ac:dyDescent="0.15">
      <c r="A34" s="280" t="str">
        <f>IF(連結実質赤字比率に係る赤字・黒字の構成分析!C$36="",NA(),連結実質赤字比率に係る赤字・黒字の構成分析!C$36)</f>
        <v>一般会計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6.69</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5.81</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5.79</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0.9</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3.51</v>
      </c>
    </row>
    <row r="35" spans="1:16" x14ac:dyDescent="0.15">
      <c r="A35" s="280" t="str">
        <f>IF(連結実質赤字比率に係る赤字・黒字の構成分析!C$35="",NA(),連結実質赤字比率に係る赤字・黒字の構成分析!C$35)</f>
        <v>下水道事業会計</v>
      </c>
      <c r="B35" s="280" t="e">
        <f>IF(ROUND(VALUE(SUBSTITUTE(連結実質赤字比率に係る赤字・黒字の構成分析!F$35,"▲","-")),2)&lt;0,ABS(ROUND(VALUE(SUBSTITUTE(連結実質赤字比率に係る赤字・黒字の構成分析!F$35,"▲","-")),2)),NA())</f>
        <v>#VALUE!</v>
      </c>
      <c r="C35" s="280" t="e">
        <f>IF(ROUND(VALUE(SUBSTITUTE(連結実質赤字比率に係る赤字・黒字の構成分析!F$35,"▲","-")),2)&gt;=0,ABS(ROUND(VALUE(SUBSTITUTE(連結実質赤字比率に係る赤字・黒字の構成分析!F$35,"▲","-")),2)),NA())</f>
        <v>#VALUE!</v>
      </c>
      <c r="D35" s="280" t="e">
        <f>IF(ROUND(VALUE(SUBSTITUTE(連結実質赤字比率に係る赤字・黒字の構成分析!G$35,"▲","-")),2)&lt;0,ABS(ROUND(VALUE(SUBSTITUTE(連結実質赤字比率に係る赤字・黒字の構成分析!G$35,"▲","-")),2)),NA())</f>
        <v>#VALUE!</v>
      </c>
      <c r="E35" s="280" t="e">
        <f>IF(ROUND(VALUE(SUBSTITUTE(連結実質赤字比率に係る赤字・黒字の構成分析!G$35,"▲","-")),2)&gt;=0,ABS(ROUND(VALUE(SUBSTITUTE(連結実質赤字比率に係る赤字・黒字の構成分析!G$35,"▲","-")),2)),NA())</f>
        <v>#VALUE!</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1.28</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2.6</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4.21</v>
      </c>
    </row>
    <row r="36" spans="1:16" x14ac:dyDescent="0.15">
      <c r="A36" s="280" t="str">
        <f>IF(連結実質赤字比率に係る赤字・黒字の構成分析!C$34="",NA(),連結実質赤字比率に係る赤字・黒字の構成分析!C$34)</f>
        <v>水道事業会計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6.78</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7.55</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7.48</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7.46</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8.1999999999999993</v>
      </c>
    </row>
    <row r="39" spans="1:16" x14ac:dyDescent="0.15">
      <c r="A39" s="278" t="s">
        <v>14</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113</v>
      </c>
      <c r="C41" s="281"/>
      <c r="D41" s="281" t="s">
        <v>115</v>
      </c>
      <c r="E41" s="281" t="s">
        <v>113</v>
      </c>
      <c r="F41" s="281"/>
      <c r="G41" s="281" t="s">
        <v>115</v>
      </c>
      <c r="H41" s="281" t="s">
        <v>113</v>
      </c>
      <c r="I41" s="281"/>
      <c r="J41" s="281" t="s">
        <v>115</v>
      </c>
      <c r="K41" s="281" t="s">
        <v>113</v>
      </c>
      <c r="L41" s="281"/>
      <c r="M41" s="281" t="s">
        <v>115</v>
      </c>
      <c r="N41" s="281" t="s">
        <v>113</v>
      </c>
      <c r="O41" s="281"/>
      <c r="P41" s="281" t="s">
        <v>115</v>
      </c>
    </row>
    <row r="42" spans="1:16" x14ac:dyDescent="0.15">
      <c r="A42" s="281" t="s">
        <v>116</v>
      </c>
      <c r="B42" s="281"/>
      <c r="C42" s="281"/>
      <c r="D42" s="281">
        <f>'実質公債費比率（分子）の構造'!K$52</f>
        <v>6779</v>
      </c>
      <c r="E42" s="281"/>
      <c r="F42" s="281"/>
      <c r="G42" s="281">
        <f>'実質公債費比率（分子）の構造'!L$52</f>
        <v>6569</v>
      </c>
      <c r="H42" s="281"/>
      <c r="I42" s="281"/>
      <c r="J42" s="281">
        <f>'実質公債費比率（分子）の構造'!M$52</f>
        <v>6341</v>
      </c>
      <c r="K42" s="281"/>
      <c r="L42" s="281"/>
      <c r="M42" s="281">
        <f>'実質公債費比率（分子）の構造'!N$52</f>
        <v>6393</v>
      </c>
      <c r="N42" s="281"/>
      <c r="O42" s="281"/>
      <c r="P42" s="281">
        <f>'実質公債費比率（分子）の構造'!O$52</f>
        <v>6395</v>
      </c>
    </row>
    <row r="43" spans="1:16" x14ac:dyDescent="0.15">
      <c r="A43" s="281" t="s">
        <v>44</v>
      </c>
      <c r="B43" s="281">
        <f>'実質公債費比率（分子）の構造'!K$51</f>
        <v>1</v>
      </c>
      <c r="C43" s="281"/>
      <c r="D43" s="281"/>
      <c r="E43" s="281">
        <f>'実質公債費比率（分子）の構造'!L$51</f>
        <v>0</v>
      </c>
      <c r="F43" s="281"/>
      <c r="G43" s="281"/>
      <c r="H43" s="281">
        <f>'実質公債費比率（分子）の構造'!M$51</f>
        <v>0</v>
      </c>
      <c r="I43" s="281"/>
      <c r="J43" s="281"/>
      <c r="K43" s="281">
        <f>'実質公債費比率（分子）の構造'!N$51</f>
        <v>0</v>
      </c>
      <c r="L43" s="281"/>
      <c r="M43" s="281"/>
      <c r="N43" s="281">
        <f>'実質公債費比率（分子）の構造'!O$51</f>
        <v>0</v>
      </c>
      <c r="O43" s="281"/>
      <c r="P43" s="281"/>
    </row>
    <row r="44" spans="1:16" x14ac:dyDescent="0.15">
      <c r="A44" s="281" t="s">
        <v>42</v>
      </c>
      <c r="B44" s="281">
        <f>'実質公債費比率（分子）の構造'!K$50</f>
        <v>8</v>
      </c>
      <c r="C44" s="281"/>
      <c r="D44" s="281"/>
      <c r="E44" s="281">
        <f>'実質公債費比率（分子）の構造'!L$50</f>
        <v>7</v>
      </c>
      <c r="F44" s="281"/>
      <c r="G44" s="281"/>
      <c r="H44" s="281">
        <f>'実質公債費比率（分子）の構造'!M$50</f>
        <v>6</v>
      </c>
      <c r="I44" s="281"/>
      <c r="J44" s="281"/>
      <c r="K44" s="281">
        <f>'実質公債費比率（分子）の構造'!N$50</f>
        <v>5</v>
      </c>
      <c r="L44" s="281"/>
      <c r="M44" s="281"/>
      <c r="N44" s="281">
        <f>'実質公債費比率（分子）の構造'!O$50</f>
        <v>4</v>
      </c>
      <c r="O44" s="281"/>
      <c r="P44" s="281"/>
    </row>
    <row r="45" spans="1:16" x14ac:dyDescent="0.15">
      <c r="A45" s="281" t="s">
        <v>0</v>
      </c>
      <c r="B45" s="281">
        <f>'実質公債費比率（分子）の構造'!K$49</f>
        <v>51</v>
      </c>
      <c r="C45" s="281"/>
      <c r="D45" s="281"/>
      <c r="E45" s="281">
        <f>'実質公債費比率（分子）の構造'!L$49</f>
        <v>51</v>
      </c>
      <c r="F45" s="281"/>
      <c r="G45" s="281"/>
      <c r="H45" s="281">
        <f>'実質公債費比率（分子）の構造'!M$49</f>
        <v>45</v>
      </c>
      <c r="I45" s="281"/>
      <c r="J45" s="281"/>
      <c r="K45" s="281">
        <f>'実質公債費比率（分子）の構造'!N$49</f>
        <v>33</v>
      </c>
      <c r="L45" s="281"/>
      <c r="M45" s="281"/>
      <c r="N45" s="281" t="str">
        <f>'実質公債費比率（分子）の構造'!O$49</f>
        <v>-</v>
      </c>
      <c r="O45" s="281"/>
      <c r="P45" s="281"/>
    </row>
    <row r="46" spans="1:16" x14ac:dyDescent="0.15">
      <c r="A46" s="281" t="s">
        <v>37</v>
      </c>
      <c r="B46" s="281">
        <f>'実質公債費比率（分子）の構造'!K$48</f>
        <v>2747</v>
      </c>
      <c r="C46" s="281"/>
      <c r="D46" s="281"/>
      <c r="E46" s="281">
        <f>'実質公債費比率（分子）の構造'!L$48</f>
        <v>2662</v>
      </c>
      <c r="F46" s="281"/>
      <c r="G46" s="281"/>
      <c r="H46" s="281">
        <f>'実質公債費比率（分子）の構造'!M$48</f>
        <v>2418</v>
      </c>
      <c r="I46" s="281"/>
      <c r="J46" s="281"/>
      <c r="K46" s="281">
        <f>'実質公債費比率（分子）の構造'!N$48</f>
        <v>2475</v>
      </c>
      <c r="L46" s="281"/>
      <c r="M46" s="281"/>
      <c r="N46" s="281">
        <f>'実質公債費比率（分子）の構造'!O$48</f>
        <v>2449</v>
      </c>
      <c r="O46" s="281"/>
      <c r="P46" s="281"/>
    </row>
    <row r="47" spans="1:16" x14ac:dyDescent="0.15">
      <c r="A47" s="281" t="s">
        <v>34</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32</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26</v>
      </c>
      <c r="B49" s="281">
        <f>'実質公債費比率（分子）の構造'!K$45</f>
        <v>6406</v>
      </c>
      <c r="C49" s="281"/>
      <c r="D49" s="281"/>
      <c r="E49" s="281">
        <f>'実質公債費比率（分子）の構造'!L$45</f>
        <v>6124</v>
      </c>
      <c r="F49" s="281"/>
      <c r="G49" s="281"/>
      <c r="H49" s="281">
        <f>'実質公債費比率（分子）の構造'!M$45</f>
        <v>6121</v>
      </c>
      <c r="I49" s="281"/>
      <c r="J49" s="281"/>
      <c r="K49" s="281">
        <f>'実質公債費比率（分子）の構造'!N$45</f>
        <v>6505</v>
      </c>
      <c r="L49" s="281"/>
      <c r="M49" s="281"/>
      <c r="N49" s="281">
        <f>'実質公債費比率（分子）の構造'!O$45</f>
        <v>6668</v>
      </c>
      <c r="O49" s="281"/>
      <c r="P49" s="281"/>
    </row>
    <row r="50" spans="1:16" x14ac:dyDescent="0.15">
      <c r="A50" s="281" t="s">
        <v>54</v>
      </c>
      <c r="B50" s="281" t="e">
        <f>NA()</f>
        <v>#N/A</v>
      </c>
      <c r="C50" s="281">
        <f>IF(ISNUMBER('実質公債費比率（分子）の構造'!K$53),'実質公債費比率（分子）の構造'!K$53,NA())</f>
        <v>2434</v>
      </c>
      <c r="D50" s="281" t="e">
        <f>NA()</f>
        <v>#N/A</v>
      </c>
      <c r="E50" s="281" t="e">
        <f>NA()</f>
        <v>#N/A</v>
      </c>
      <c r="F50" s="281">
        <f>IF(ISNUMBER('実質公債費比率（分子）の構造'!L$53),'実質公債費比率（分子）の構造'!L$53,NA())</f>
        <v>2275</v>
      </c>
      <c r="G50" s="281" t="e">
        <f>NA()</f>
        <v>#N/A</v>
      </c>
      <c r="H50" s="281" t="e">
        <f>NA()</f>
        <v>#N/A</v>
      </c>
      <c r="I50" s="281">
        <f>IF(ISNUMBER('実質公債費比率（分子）の構造'!M$53),'実質公債費比率（分子）の構造'!M$53,NA())</f>
        <v>2249</v>
      </c>
      <c r="J50" s="281" t="e">
        <f>NA()</f>
        <v>#N/A</v>
      </c>
      <c r="K50" s="281" t="e">
        <f>NA()</f>
        <v>#N/A</v>
      </c>
      <c r="L50" s="281">
        <f>IF(ISNUMBER('実質公債費比率（分子）の構造'!N$53),'実質公債費比率（分子）の構造'!N$53,NA())</f>
        <v>2625</v>
      </c>
      <c r="M50" s="281" t="e">
        <f>NA()</f>
        <v>#N/A</v>
      </c>
      <c r="N50" s="281" t="e">
        <f>NA()</f>
        <v>#N/A</v>
      </c>
      <c r="O50" s="281">
        <f>IF(ISNUMBER('実質公債費比率（分子）の構造'!O$53),'実質公債費比率（分子）の構造'!O$53,NA())</f>
        <v>2726</v>
      </c>
      <c r="P50" s="281" t="e">
        <f>NA()</f>
        <v>#N/A</v>
      </c>
    </row>
    <row r="53" spans="1:16" x14ac:dyDescent="0.15">
      <c r="A53" s="278" t="s">
        <v>120</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124</v>
      </c>
      <c r="C55" s="280"/>
      <c r="D55" s="280" t="s">
        <v>127</v>
      </c>
      <c r="E55" s="280" t="s">
        <v>124</v>
      </c>
      <c r="F55" s="280"/>
      <c r="G55" s="280" t="s">
        <v>127</v>
      </c>
      <c r="H55" s="280" t="s">
        <v>124</v>
      </c>
      <c r="I55" s="280"/>
      <c r="J55" s="280" t="s">
        <v>127</v>
      </c>
      <c r="K55" s="280" t="s">
        <v>124</v>
      </c>
      <c r="L55" s="280"/>
      <c r="M55" s="280" t="s">
        <v>127</v>
      </c>
      <c r="N55" s="280" t="s">
        <v>124</v>
      </c>
      <c r="O55" s="280"/>
      <c r="P55" s="280" t="s">
        <v>127</v>
      </c>
    </row>
    <row r="56" spans="1:16" x14ac:dyDescent="0.15">
      <c r="A56" s="280" t="s">
        <v>46</v>
      </c>
      <c r="B56" s="280"/>
      <c r="C56" s="280"/>
      <c r="D56" s="280">
        <f>'将来負担比率（分子）の構造'!I$52</f>
        <v>73308</v>
      </c>
      <c r="E56" s="280"/>
      <c r="F56" s="280"/>
      <c r="G56" s="280">
        <f>'将来負担比率（分子）の構造'!J$52</f>
        <v>71340</v>
      </c>
      <c r="H56" s="280"/>
      <c r="I56" s="280"/>
      <c r="J56" s="280">
        <f>'将来負担比率（分子）の構造'!K$52</f>
        <v>69549</v>
      </c>
      <c r="K56" s="280"/>
      <c r="L56" s="280"/>
      <c r="M56" s="280">
        <f>'将来負担比率（分子）の構造'!L$52</f>
        <v>67983</v>
      </c>
      <c r="N56" s="280"/>
      <c r="O56" s="280"/>
      <c r="P56" s="280">
        <f>'将来負担比率（分子）の構造'!M$52</f>
        <v>64343</v>
      </c>
    </row>
    <row r="57" spans="1:16" x14ac:dyDescent="0.15">
      <c r="A57" s="280" t="s">
        <v>93</v>
      </c>
      <c r="B57" s="280"/>
      <c r="C57" s="280"/>
      <c r="D57" s="280">
        <f>'将来負担比率（分子）の構造'!I$51</f>
        <v>1912</v>
      </c>
      <c r="E57" s="280"/>
      <c r="F57" s="280"/>
      <c r="G57" s="280">
        <f>'将来負担比率（分子）の構造'!J$51</f>
        <v>1733</v>
      </c>
      <c r="H57" s="280"/>
      <c r="I57" s="280"/>
      <c r="J57" s="280">
        <f>'将来負担比率（分子）の構造'!K$51</f>
        <v>1391</v>
      </c>
      <c r="K57" s="280"/>
      <c r="L57" s="280"/>
      <c r="M57" s="280">
        <f>'将来負担比率（分子）の構造'!L$51</f>
        <v>965</v>
      </c>
      <c r="N57" s="280"/>
      <c r="O57" s="280"/>
      <c r="P57" s="280">
        <f>'将来負担比率（分子）の構造'!M$51</f>
        <v>932</v>
      </c>
    </row>
    <row r="58" spans="1:16" x14ac:dyDescent="0.15">
      <c r="A58" s="280" t="s">
        <v>90</v>
      </c>
      <c r="B58" s="280"/>
      <c r="C58" s="280"/>
      <c r="D58" s="280">
        <f>'将来負担比率（分子）の構造'!I$50</f>
        <v>13161</v>
      </c>
      <c r="E58" s="280"/>
      <c r="F58" s="280"/>
      <c r="G58" s="280">
        <f>'将来負担比率（分子）の構造'!J$50</f>
        <v>13622</v>
      </c>
      <c r="H58" s="280"/>
      <c r="I58" s="280"/>
      <c r="J58" s="280">
        <f>'将来負担比率（分子）の構造'!K$50</f>
        <v>12989</v>
      </c>
      <c r="K58" s="280"/>
      <c r="L58" s="280"/>
      <c r="M58" s="280">
        <f>'将来負担比率（分子）の構造'!L$50</f>
        <v>14628</v>
      </c>
      <c r="N58" s="280"/>
      <c r="O58" s="280"/>
      <c r="P58" s="280">
        <f>'将来負担比率（分子）の構造'!M$50</f>
        <v>13520</v>
      </c>
    </row>
    <row r="59" spans="1:16" x14ac:dyDescent="0.15">
      <c r="A59" s="280" t="s">
        <v>87</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56</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80</v>
      </c>
      <c r="B61" s="280">
        <f>'将来負担比率（分子）の構造'!I$46</f>
        <v>14</v>
      </c>
      <c r="C61" s="280"/>
      <c r="D61" s="280"/>
      <c r="E61" s="280">
        <f>'将来負担比率（分子）の構造'!J$46</f>
        <v>14</v>
      </c>
      <c r="F61" s="280"/>
      <c r="G61" s="280"/>
      <c r="H61" s="280">
        <f>'将来負担比率（分子）の構造'!K$46</f>
        <v>8</v>
      </c>
      <c r="I61" s="280"/>
      <c r="J61" s="280"/>
      <c r="K61" s="280">
        <f>'将来負担比率（分子）の構造'!L$46</f>
        <v>8</v>
      </c>
      <c r="L61" s="280"/>
      <c r="M61" s="280"/>
      <c r="N61" s="280">
        <f>'将来負担比率（分子）の構造'!M$46</f>
        <v>8</v>
      </c>
      <c r="O61" s="280"/>
      <c r="P61" s="280"/>
    </row>
    <row r="62" spans="1:16" x14ac:dyDescent="0.15">
      <c r="A62" s="280" t="s">
        <v>81</v>
      </c>
      <c r="B62" s="280">
        <f>'将来負担比率（分子）の構造'!I$45</f>
        <v>6170</v>
      </c>
      <c r="C62" s="280"/>
      <c r="D62" s="280"/>
      <c r="E62" s="280">
        <f>'将来負担比率（分子）の構造'!J$45</f>
        <v>6167</v>
      </c>
      <c r="F62" s="280"/>
      <c r="G62" s="280"/>
      <c r="H62" s="280">
        <f>'将来負担比率（分子）の構造'!K$45</f>
        <v>5979</v>
      </c>
      <c r="I62" s="280"/>
      <c r="J62" s="280"/>
      <c r="K62" s="280">
        <f>'将来負担比率（分子）の構造'!L$45</f>
        <v>6057</v>
      </c>
      <c r="L62" s="280"/>
      <c r="M62" s="280"/>
      <c r="N62" s="280">
        <f>'将来負担比率（分子）の構造'!M$45</f>
        <v>6220</v>
      </c>
      <c r="O62" s="280"/>
      <c r="P62" s="280"/>
    </row>
    <row r="63" spans="1:16" x14ac:dyDescent="0.15">
      <c r="A63" s="280" t="s">
        <v>20</v>
      </c>
      <c r="B63" s="280">
        <f>'将来負担比率（分子）の構造'!I$44</f>
        <v>127</v>
      </c>
      <c r="C63" s="280"/>
      <c r="D63" s="280"/>
      <c r="E63" s="280">
        <f>'将来負担比率（分子）の構造'!J$44</f>
        <v>77</v>
      </c>
      <c r="F63" s="280"/>
      <c r="G63" s="280"/>
      <c r="H63" s="280">
        <f>'将来負担比率（分子）の構造'!K$44</f>
        <v>33</v>
      </c>
      <c r="I63" s="280"/>
      <c r="J63" s="280"/>
      <c r="K63" s="280" t="str">
        <f>'将来負担比率（分子）の構造'!L$44</f>
        <v>-</v>
      </c>
      <c r="L63" s="280"/>
      <c r="M63" s="280"/>
      <c r="N63" s="280" t="str">
        <f>'将来負担比率（分子）の構造'!M$44</f>
        <v>-</v>
      </c>
      <c r="O63" s="280"/>
      <c r="P63" s="280"/>
    </row>
    <row r="64" spans="1:16" x14ac:dyDescent="0.15">
      <c r="A64" s="280" t="s">
        <v>78</v>
      </c>
      <c r="B64" s="280">
        <f>'将来負担比率（分子）の構造'!I$43</f>
        <v>34812</v>
      </c>
      <c r="C64" s="280"/>
      <c r="D64" s="280"/>
      <c r="E64" s="280">
        <f>'将来負担比率（分子）の構造'!J$43</f>
        <v>34171</v>
      </c>
      <c r="F64" s="280"/>
      <c r="G64" s="280"/>
      <c r="H64" s="280">
        <f>'将来負担比率（分子）の構造'!K$43</f>
        <v>33016</v>
      </c>
      <c r="I64" s="280"/>
      <c r="J64" s="280"/>
      <c r="K64" s="280">
        <f>'将来負担比率（分子）の構造'!L$43</f>
        <v>32067</v>
      </c>
      <c r="L64" s="280"/>
      <c r="M64" s="280"/>
      <c r="N64" s="280">
        <f>'将来負担比率（分子）の構造'!M$43</f>
        <v>31153</v>
      </c>
      <c r="O64" s="280"/>
      <c r="P64" s="280"/>
    </row>
    <row r="65" spans="1:16" x14ac:dyDescent="0.15">
      <c r="A65" s="280" t="s">
        <v>76</v>
      </c>
      <c r="B65" s="280">
        <f>'将来負担比率（分子）の構造'!I$42</f>
        <v>14</v>
      </c>
      <c r="C65" s="280"/>
      <c r="D65" s="280"/>
      <c r="E65" s="280">
        <f>'将来負担比率（分子）の構造'!J$42</f>
        <v>8</v>
      </c>
      <c r="F65" s="280"/>
      <c r="G65" s="280"/>
      <c r="H65" s="280">
        <f>'将来負担比率（分子）の構造'!K$42</f>
        <v>5</v>
      </c>
      <c r="I65" s="280"/>
      <c r="J65" s="280"/>
      <c r="K65" s="280">
        <f>'将来負担比率（分子）の構造'!L$42</f>
        <v>4</v>
      </c>
      <c r="L65" s="280"/>
      <c r="M65" s="280"/>
      <c r="N65" s="280">
        <f>'将来負担比率（分子）の構造'!M$42</f>
        <v>2</v>
      </c>
      <c r="O65" s="280"/>
      <c r="P65" s="280"/>
    </row>
    <row r="66" spans="1:16" x14ac:dyDescent="0.15">
      <c r="A66" s="280" t="s">
        <v>70</v>
      </c>
      <c r="B66" s="280">
        <f>'将来負担比率（分子）の構造'!I$41</f>
        <v>70926</v>
      </c>
      <c r="C66" s="280"/>
      <c r="D66" s="280"/>
      <c r="E66" s="280">
        <f>'将来負担比率（分子）の構造'!J$41</f>
        <v>69338</v>
      </c>
      <c r="F66" s="280"/>
      <c r="G66" s="280"/>
      <c r="H66" s="280">
        <f>'将来負担比率（分子）の構造'!K$41</f>
        <v>67978</v>
      </c>
      <c r="I66" s="280"/>
      <c r="J66" s="280"/>
      <c r="K66" s="280">
        <f>'将来負担比率（分子）の構造'!L$41</f>
        <v>66720</v>
      </c>
      <c r="L66" s="280"/>
      <c r="M66" s="280"/>
      <c r="N66" s="280">
        <f>'将来負担比率（分子）の構造'!M$41</f>
        <v>65342</v>
      </c>
      <c r="O66" s="280"/>
      <c r="P66" s="280"/>
    </row>
    <row r="67" spans="1:16" x14ac:dyDescent="0.15">
      <c r="A67" s="280" t="s">
        <v>98</v>
      </c>
      <c r="B67" s="280" t="e">
        <f>NA()</f>
        <v>#N/A</v>
      </c>
      <c r="C67" s="280">
        <f>IF(ISNUMBER('将来負担比率（分子）の構造'!I$53),IF('将来負担比率（分子）の構造'!I$53&lt;0,0,'将来負担比率（分子）の構造'!I$53),NA())</f>
        <v>23682</v>
      </c>
      <c r="D67" s="280" t="e">
        <f>NA()</f>
        <v>#N/A</v>
      </c>
      <c r="E67" s="280" t="e">
        <f>NA()</f>
        <v>#N/A</v>
      </c>
      <c r="F67" s="280">
        <f>IF(ISNUMBER('将来負担比率（分子）の構造'!J$53),IF('将来負担比率（分子）の構造'!J$53&lt;0,0,'将来負担比率（分子）の構造'!J$53),NA())</f>
        <v>23080</v>
      </c>
      <c r="G67" s="280" t="e">
        <f>NA()</f>
        <v>#N/A</v>
      </c>
      <c r="H67" s="280" t="e">
        <f>NA()</f>
        <v>#N/A</v>
      </c>
      <c r="I67" s="280">
        <f>IF(ISNUMBER('将来負担比率（分子）の構造'!K$53),IF('将来負担比率（分子）の構造'!K$53&lt;0,0,'将来負担比率（分子）の構造'!K$53),NA())</f>
        <v>23090</v>
      </c>
      <c r="J67" s="280" t="e">
        <f>NA()</f>
        <v>#N/A</v>
      </c>
      <c r="K67" s="280" t="e">
        <f>NA()</f>
        <v>#N/A</v>
      </c>
      <c r="L67" s="280">
        <f>IF(ISNUMBER('将来負担比率（分子）の構造'!L$53),IF('将来負担比率（分子）の構造'!L$53&lt;0,0,'将来負担比率（分子）の構造'!L$53),NA())</f>
        <v>21278</v>
      </c>
      <c r="M67" s="280" t="e">
        <f>NA()</f>
        <v>#N/A</v>
      </c>
      <c r="N67" s="280" t="e">
        <f>NA()</f>
        <v>#N/A</v>
      </c>
      <c r="O67" s="280">
        <f>IF(ISNUMBER('将来負担比率（分子）の構造'!M$53),IF('将来負担比率（分子）の構造'!M$53&lt;0,0,'将来負担比率（分子）の構造'!M$53),NA())</f>
        <v>23930</v>
      </c>
      <c r="P67" s="280" t="e">
        <f>NA()</f>
        <v>#N/A</v>
      </c>
    </row>
    <row r="70" spans="1:16" x14ac:dyDescent="0.15">
      <c r="A70" s="283" t="s">
        <v>128</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130</v>
      </c>
      <c r="B72" s="284">
        <f>基金残高に係る経年分析!F55</f>
        <v>2583</v>
      </c>
      <c r="C72" s="284">
        <f>基金残高に係る経年分析!G55</f>
        <v>4332</v>
      </c>
      <c r="D72" s="284">
        <f>基金残高に係る経年分析!H55</f>
        <v>3996</v>
      </c>
    </row>
    <row r="73" spans="1:16" x14ac:dyDescent="0.15">
      <c r="A73" s="282" t="s">
        <v>132</v>
      </c>
      <c r="B73" s="284">
        <f>基金残高に係る経年分析!F56</f>
        <v>80</v>
      </c>
      <c r="C73" s="284">
        <f>基金残高に係る経年分析!G56</f>
        <v>394</v>
      </c>
      <c r="D73" s="284">
        <f>基金残高に係る経年分析!H56</f>
        <v>394</v>
      </c>
    </row>
    <row r="74" spans="1:16" x14ac:dyDescent="0.15">
      <c r="A74" s="282" t="s">
        <v>134</v>
      </c>
      <c r="B74" s="284">
        <f>基金残高に係る経年分析!F57</f>
        <v>10108</v>
      </c>
      <c r="C74" s="284">
        <f>基金残高に係る経年分析!G57</f>
        <v>10070</v>
      </c>
      <c r="D74" s="284">
        <f>基金残高に係る経年分析!H57</f>
        <v>9394</v>
      </c>
    </row>
  </sheetData>
  <sheetProtection algorithmName="SHA-512" hashValue="a3Lkw/eSkZlPGjioJc+ZlKlj3nsDISXVtmvOW6qu8znDyFxE3JUcBI0nOrS9ab5SA+WxOXEhFchoItv0Uqhuow==" saltValue="rkDzMYynJls0SRRIWBCmG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鈴木 初音</cp:lastModifiedBy>
  <cp:lastPrinted>2024-09-19T09:22:06Z</cp:lastPrinted>
  <dcterms:created xsi:type="dcterms:W3CDTF">2024-02-05T00:02:59Z</dcterms:created>
  <dcterms:modified xsi:type="dcterms:W3CDTF">2024-09-19T23:41:50Z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2024-03-22T01:59:59Z</vt:filetime>
  </property>
</Properties>
</file>