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決算統計\R5\240821_R4財政状況資料集（追加）\08県再々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BW34" i="10"/>
  <c r="BW35" i="10" s="1"/>
  <c r="BW36" i="10" s="1"/>
  <c r="BW37"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<sst xmlns="http://schemas.openxmlformats.org/spreadsheetml/2006/main" count="1154" uniqueCount="649">
  <si>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</si>
  <si>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</si>
  <si>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</si>
  <si>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</si>
  <si>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</si>
  <si>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</si>
  <si>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</si>
  <si>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</si>
  <si>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</si>
  <si>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</si>
  <si>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</si>
  <si>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</si>
  <si>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</si>
  <si>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</si>
  <si>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</si>
  <si>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</si>
  <si>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</si>
  <si>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</si>
  <si>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</si>
  <si>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</si>
  <si>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</si>
  <si>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</si>
  <si>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</si>
  <si>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</si>
  <si>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</si>
  <si>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</si>
  <si>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</si>
  <si>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</si>
  <si>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</si>
  <si>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</si>
  <si>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</si>
  <si>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</si>
  <si>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</si>
  <si>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</si>
  <si>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</si>
  <si>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</si>
  <si>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</si>
  <si>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</si>
  <si>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</si>
  <si>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</si>
  <si>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</si>
  <si>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</si>
  <si>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</si>
  <si>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</si>
  <si>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</si>
  <si>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</si>
  <si>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</si>
  <si>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</si>
  <si>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</si>
  <si>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</si>
  <si>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</si>
  <si>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</si>
  <si>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</si>
  <si>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</si>
  <si>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</si>
  <si>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</si>
  <si>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</si>
  <si>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</si>
  <si>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</si>
  <si>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</si>
  <si>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</si>
  <si>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</si>
  <si>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</si>
  <si>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</si>
  <si>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</si>
  <si>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</si>
  <si>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</si>
  <si>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</si>
  <si>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</si>
  <si>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</si>
  <si>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</si>
  <si>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</si>
  <si>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</si>
  <si>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</si>
  <si>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</si>
  <si>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</si>
  <si>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</si>
  <si>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</si>
  <si>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</si>
  <si>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</si>
  <si>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</si>
  <si>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</si>
  <si>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</si>
  <si>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</si>
  <si>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</si>
  <si>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</si>
  <si>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</si>
  <si>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</si>
  <si>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</si>
  <si>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</si>
  <si>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</si>
  <si>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</si>
  <si>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</si>
  <si>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</si>
  <si>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</si>
  <si>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</si>
  <si>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</si>
  <si>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</si>
  <si>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</si>
  <si>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秋田市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</si>
  <si>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</si>
  <si>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</si>
  <si>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</si>
  <si>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</si>
  <si>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</si>
  <si>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</si>
  <si>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</si>
  <si>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</si>
  <si>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</si>
  <si>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</si>
  <si>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</si>
  <si>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</si>
  <si>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</si>
  <si>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</si>
  <si>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</si>
  <si>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</si>
  <si>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</si>
  <si>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</si>
  <si>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</si>
  <si>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</si>
  <si>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</si>
  <si>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</si>
  <si>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</si>
  <si>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</si>
  <si>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</si>
  <si>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</si>
  <si>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</si>
  <si>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</si>
  <si>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</si>
  <si>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</si>
  <si>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</si>
  <si>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</si>
  <si>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</si>
  <si>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</si>
  <si>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</si>
  <si>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</si>
  <si>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</si>
  <si>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</si>
  <si>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</si>
  <si>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</si>
  <si>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</si>
  <si>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</si>
  <si>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</si>
  <si>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</si>
  <si>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</si>
  <si>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</si>
  <si>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</si>
  <si>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</si>
  <si>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</si>
  <si>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</si>
  <si>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</si>
  <si>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</si>
  <si>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</si>
  <si>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</si>
  <si>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</si>
  <si>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</si>
  <si>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</si>
  <si>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</si>
  <si>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</si>
  <si>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</si>
  <si>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</si>
  <si>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</si>
  <si>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</si>
  <si>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</si>
  <si>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</si>
  <si>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</si>
  <si>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</si>
  <si>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</si>
  <si>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</si>
  <si>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</si>
  <si>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</si>
  <si>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</si>
  <si>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</si>
  <si>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</si>
  <si>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</si>
  <si>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</si>
  <si>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</si>
  <si>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</si>
  <si>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</si>
  <si>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</si>
  <si>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</si>
  <si>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</si>
  <si>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</si>
  <si>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</si>
  <si>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</si>
  <si>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</si>
  <si>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</si>
  <si>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</si>
  <si>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</si>
  <si>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</si>
  <si>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</si>
  <si>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</si>
  <si>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</si>
  <si>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</si>
  <si>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</si>
  <si>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</si>
  <si>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</si>
  <si>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</si>
  <si>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</si>
  <si>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</si>
  <si>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</si>
  <si>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</si>
  <si>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</si>
  <si>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</si>
  <si>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</si>
  <si>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</si>
  <si>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</si>
  <si>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</si>
  <si>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</si>
  <si>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</si>
  <si>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</si>
  <si>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</si>
  <si>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</si>
  <si>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</si>
  <si>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</si>
  <si>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</si>
  <si>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</si>
  <si>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秋田県秋田市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</si>
  <si>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</si>
  <si>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</si>
  <si>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</si>
  <si>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</si>
  <si>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</si>
  <si>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</si>
  <si>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</si>
  <si>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</si>
  <si>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</si>
  <si>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</si>
  <si>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</si>
  <si>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</si>
  <si>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</si>
  <si>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</si>
  <si>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</si>
  <si>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</si>
  <si>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</si>
  <si>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</si>
  <si>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</si>
  <si>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</si>
  <si>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</si>
  <si>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</si>
  <si>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</si>
  <si>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</si>
  <si>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</si>
  <si>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</si>
  <si>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</si>
  <si>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</si>
  <si>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</si>
  <si>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</si>
  <si>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</si>
  <si>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</si>
  <si>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</si>
  <si>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</si>
  <si>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</si>
  <si>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</si>
  <si>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</si>
  <si>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</si>
  <si>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</si>
  <si>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</si>
  <si>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</si>
  <si>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</si>
  <si>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</si>
  <si>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</si>
  <si>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</si>
  <si>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</si>
  <si>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</si>
  <si>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</si>
  <si>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</si>
  <si>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</si>
  <si>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</si>
  <si>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</si>
  <si>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</si>
  <si>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</si>
  <si>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</si>
  <si>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</si>
  <si>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</si>
  <si>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</si>
  <si>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</si>
  <si>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</si>
  <si>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</si>
  <si>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</si>
  <si>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</si>
  <si>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</si>
  <si>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</si>
  <si>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</si>
  <si>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</si>
  <si>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</si>
  <si>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</si>
  <si>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</si>
  <si>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</si>
  <si>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</si>
  <si>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</si>
  <si>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</si>
  <si>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</si>
  <si>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</si>
  <si>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</si>
  <si>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</si>
  <si>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</si>
  <si>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</si>
  <si>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</si>
  <si>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</si>
  <si>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</si>
  <si>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</si>
  <si>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</si>
  <si>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</si>
  <si>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</si>
  <si>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</si>
  <si>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</si>
  <si>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</si>
  <si>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</si>
  <si>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</si>
  <si>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</si>
  <si>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</si>
  <si>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</si>
  <si>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</si>
  <si>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</si>
  <si>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</si>
  <si>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</si>
  <si>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</si>
  <si>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</si>
  <si>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</si>
  <si>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</si>
  <si>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</si>
  <si>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</si>
  <si>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</si>
  <si>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</si>
  <si>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</si>
  <si>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</si>
  <si>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</si>
  <si>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</si>
  <si>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</si>
  <si>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</si>
  <si>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</si>
  <si>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</si>
  <si>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</si>
  <si>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</si>
  <si>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</si>
  <si>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</si>
  <si>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</si>
  <si>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</si>
  <si>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</si>
  <si>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</si>
  <si>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</si>
  <si>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</si>
  <si>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</si>
  <si>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</si>
  <si>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</si>
  <si>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</si>
  <si>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</si>
  <si>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</si>
  <si>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</si>
  <si>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</si>
  <si>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</si>
  <si>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</si>
  <si>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</si>
  <si>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</si>
  <si>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</si>
  <si>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</si>
  <si>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</si>
  <si>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</si>
  <si>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</si>
  <si>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</si>
  <si>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</si>
  <si>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</si>
  <si>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</si>
  <si>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</si>
  <si>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</si>
  <si>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</si>
  <si>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</si>
  <si>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</si>
  <si>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</si>
  <si>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</si>
  <si>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秋田県秋田市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</si>
  <si>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</si>
  <si>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</si>
  <si>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</si>
  <si>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</si>
  <si>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</si>
  <si>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</si>
  <si>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</si>
  <si>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</si>
  <si>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</si>
  <si>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</si>
  <si>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</si>
  <si>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</si>
  <si>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</si>
  <si>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</si>
  <si>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</si>
  <si>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</si>
  <si>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</si>
  <si>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</si>
  <si>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</si>
  <si>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</si>
  <si>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土地区画整理会計</t>
    <phoneticPr fontId="5"/>
  </si>
  <si>
    <t>市有林会計</t>
    <phoneticPr fontId="5"/>
  </si>
  <si>
    <t>市営墓地会計</t>
    <phoneticPr fontId="5"/>
  </si>
  <si>
    <t>病院事業債管理会計</t>
    <phoneticPr fontId="5"/>
  </si>
  <si>
    <t>-</t>
    <phoneticPr fontId="5"/>
  </si>
  <si>
    <t>学校給食費会計</t>
    <phoneticPr fontId="5"/>
  </si>
  <si>
    <t>母子父子寡婦福祉資金貸付事業会計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</si>
  <si>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</si>
  <si>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</si>
  <si>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</si>
  <si>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</si>
  <si>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</si>
  <si>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</si>
  <si>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</si>
  <si>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</si>
  <si>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</si>
  <si>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</si>
  <si>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</si>
  <si>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</si>
  <si>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</si>
  <si>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</si>
  <si>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</si>
  <si>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</si>
  <si>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</si>
  <si>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</si>
  <si>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</si>
  <si>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下水道事業会計</t>
    <phoneticPr fontId="5"/>
  </si>
  <si>
    <t>法適用企業</t>
    <phoneticPr fontId="5"/>
  </si>
  <si>
    <t>農業集落排水事業会計</t>
    <phoneticPr fontId="5"/>
  </si>
  <si>
    <t>法適用企業</t>
    <phoneticPr fontId="5"/>
  </si>
  <si>
    <t>秋田市中央卸売市場会計</t>
    <phoneticPr fontId="5"/>
  </si>
  <si>
    <t>法非適用企業</t>
    <phoneticPr fontId="5"/>
  </si>
  <si>
    <t>秋田市公設地方卸売市場会計</t>
    <phoneticPr fontId="5"/>
  </si>
  <si>
    <t>法非適用企業</t>
    <phoneticPr fontId="5"/>
  </si>
  <si>
    <t>秋田市大森山動物園会計</t>
    <phoneticPr fontId="5"/>
  </si>
  <si>
    <t>法非適用企業</t>
    <phoneticPr fontId="5"/>
  </si>
  <si>
    <t>秋田市廃棄物発電会計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</si>
  <si>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</si>
  <si>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</si>
  <si>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</si>
  <si>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</si>
  <si>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</si>
  <si>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</si>
  <si>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</si>
  <si>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</si>
  <si>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</si>
  <si>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</si>
  <si>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</si>
  <si>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</si>
  <si>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</si>
  <si>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</si>
  <si>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</si>
  <si>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</si>
  <si>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</si>
  <si>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</si>
  <si>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</si>
  <si>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</si>
  <si>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</si>
  <si>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</si>
  <si>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</si>
  <si>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</si>
  <si>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</si>
  <si>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</si>
  <si>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</si>
  <si>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</si>
  <si>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</si>
  <si>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</si>
  <si>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</si>
  <si>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</si>
  <si>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</si>
  <si>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</si>
  <si>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</si>
  <si>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</si>
  <si>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</si>
  <si>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</si>
  <si>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</si>
  <si>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</si>
  <si>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</si>
  <si>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</si>
  <si>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</si>
  <si>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</si>
  <si>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</si>
  <si>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</si>
  <si>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</si>
  <si>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</si>
  <si>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</si>
  <si>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</si>
  <si>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</si>
  <si>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</si>
  <si>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</si>
  <si>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</si>
  <si>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</si>
  <si>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</si>
  <si>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</si>
  <si>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</si>
  <si>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</si>
  <si>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</si>
  <si>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</si>
  <si>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</si>
  <si>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</si>
  <si>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</si>
  <si>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</si>
  <si>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</si>
  <si>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</si>
  <si>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</si>
  <si>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</si>
  <si>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</si>
  <si>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</si>
  <si>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</si>
  <si>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</si>
  <si>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</si>
  <si>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</si>
  <si>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</si>
  <si>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</si>
  <si>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秋田市大森山動物園会計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</si>
  <si>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</si>
  <si>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</si>
  <si>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</si>
  <si>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</si>
  <si>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</si>
  <si>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</si>
  <si>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</si>
  <si>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</si>
  <si>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</si>
  <si>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</si>
  <si>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</si>
  <si>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</si>
  <si>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</si>
  <si>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</si>
  <si>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</si>
  <si>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</si>
  <si>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</si>
  <si>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</si>
  <si>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</si>
  <si>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</si>
  <si>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</si>
  <si>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</si>
  <si>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</si>
  <si>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</si>
  <si>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</si>
  <si>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</si>
  <si>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</si>
  <si>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</si>
  <si>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</si>
  <si>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</si>
  <si>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</si>
  <si>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</si>
  <si>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</si>
  <si>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</si>
  <si>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</si>
  <si>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</si>
  <si>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</si>
  <si>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</si>
  <si>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</si>
  <si>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</si>
  <si>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</si>
  <si>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</si>
  <si>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</si>
  <si>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</si>
  <si>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</si>
  <si>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</si>
  <si>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</si>
  <si>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</si>
  <si>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</si>
  <si>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</si>
  <si>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</si>
  <si>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</si>
  <si>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</si>
  <si>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</si>
  <si>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</si>
  <si>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</si>
  <si>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</si>
  <si>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</si>
  <si>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</si>
  <si>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</si>
  <si>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</si>
  <si>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</si>
  <si>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</si>
  <si>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</si>
  <si>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</si>
  <si>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</si>
  <si>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</si>
  <si>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</si>
  <si>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</si>
  <si>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</si>
  <si>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</si>
  <si>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</si>
  <si>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</si>
  <si>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</si>
  <si>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</si>
  <si>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</si>
  <si>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</si>
  <si>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</si>
  <si>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</si>
  <si>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</si>
  <si>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</si>
  <si>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</si>
  <si>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</si>
  <si>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0.87</t>
  </si>
  <si>
    <t>▲ 0.35</t>
  </si>
  <si>
    <t>▲ 0.58</t>
  </si>
  <si>
    <t>▲ 0.22</t>
  </si>
  <si>
    <t>水道事業会計</t>
  </si>
  <si>
    <t>下水道事業会計</t>
  </si>
  <si>
    <t>一般会計</t>
  </si>
  <si>
    <t>介護保険事業会計</t>
  </si>
  <si>
    <t>農業集落排水事業会計</t>
  </si>
  <si>
    <t>土地区画整理会計</t>
  </si>
  <si>
    <t>国民健康保険事業会計</t>
  </si>
  <si>
    <t>後期高齢者医療事業会計</t>
  </si>
  <si>
    <t>その他会計（赤字）</t>
  </si>
  <si>
    <t>その他会計（黒字）</t>
  </si>
  <si>
    <t>（百万円）</t>
    <phoneticPr fontId="5"/>
  </si>
  <si>
    <t>H30</t>
    <phoneticPr fontId="5"/>
  </si>
  <si>
    <t>R01</t>
    <phoneticPr fontId="5"/>
  </si>
  <si>
    <t>R02</t>
    <phoneticPr fontId="5"/>
  </si>
  <si>
    <t>R03</t>
    <phoneticPr fontId="5"/>
  </si>
  <si>
    <t>R04</t>
    <phoneticPr fontId="5"/>
  </si>
  <si>
    <t>一般財団法人秋田市駐車場公社</t>
    <rPh sb="0" eb="2">
      <t>イッパン</t>
    </rPh>
    <rPh sb="2" eb="6">
      <t>ザイダンホウジン</t>
    </rPh>
    <rPh sb="6" eb="9">
      <t>アキタシ</t>
    </rPh>
    <rPh sb="9" eb="12">
      <t>チュウシャジョウ</t>
    </rPh>
    <rPh sb="12" eb="14">
      <t>コウシャ</t>
    </rPh>
    <phoneticPr fontId="23"/>
  </si>
  <si>
    <t>太平山観光開発株式会社</t>
    <rPh sb="0" eb="3">
      <t>タイヘイザン</t>
    </rPh>
    <rPh sb="3" eb="5">
      <t>カンコウ</t>
    </rPh>
    <rPh sb="5" eb="7">
      <t>カイハツ</t>
    </rPh>
    <rPh sb="7" eb="11">
      <t>カブシキガイシャ</t>
    </rPh>
    <phoneticPr fontId="23"/>
  </si>
  <si>
    <t>一般財団法人秋田市勤労者福祉振興協会</t>
    <rPh sb="0" eb="2">
      <t>イッパン</t>
    </rPh>
    <rPh sb="2" eb="6">
      <t>ザイダンホウジン</t>
    </rPh>
    <rPh sb="6" eb="9">
      <t>アキタシ</t>
    </rPh>
    <rPh sb="9" eb="12">
      <t>キンロウシャ</t>
    </rPh>
    <rPh sb="12" eb="14">
      <t>フクシ</t>
    </rPh>
    <rPh sb="14" eb="16">
      <t>シンコウ</t>
    </rPh>
    <rPh sb="16" eb="18">
      <t>キョウカイ</t>
    </rPh>
    <phoneticPr fontId="23"/>
  </si>
  <si>
    <t>公益財団法人秋田観光コンベンション協会</t>
    <rPh sb="0" eb="2">
      <t>コウエキ</t>
    </rPh>
    <rPh sb="2" eb="6">
      <t>ザイダンホウジン</t>
    </rPh>
    <rPh sb="6" eb="8">
      <t>アキタ</t>
    </rPh>
    <rPh sb="8" eb="10">
      <t>カンコウ</t>
    </rPh>
    <rPh sb="17" eb="19">
      <t>キョウカイ</t>
    </rPh>
    <phoneticPr fontId="23"/>
  </si>
  <si>
    <t>河辺地域振興株式会社</t>
    <rPh sb="0" eb="2">
      <t>カワベ</t>
    </rPh>
    <rPh sb="2" eb="4">
      <t>チイキ</t>
    </rPh>
    <rPh sb="4" eb="6">
      <t>シンコウ</t>
    </rPh>
    <rPh sb="6" eb="10">
      <t>カブシキガイシャ</t>
    </rPh>
    <phoneticPr fontId="23"/>
  </si>
  <si>
    <t>株式会社雄和振興公社</t>
    <rPh sb="0" eb="4">
      <t>カブシキガイシャ</t>
    </rPh>
    <rPh sb="4" eb="6">
      <t>ユウワ</t>
    </rPh>
    <rPh sb="6" eb="8">
      <t>シンコウ</t>
    </rPh>
    <rPh sb="8" eb="10">
      <t>コウシャ</t>
    </rPh>
    <phoneticPr fontId="23"/>
  </si>
  <si>
    <t>公益財団法人秋田市総合振興公社</t>
    <rPh sb="0" eb="2">
      <t>コウエキ</t>
    </rPh>
    <rPh sb="2" eb="6">
      <t>ザイダンホウジン</t>
    </rPh>
    <rPh sb="6" eb="9">
      <t>アキタシ</t>
    </rPh>
    <rPh sb="9" eb="11">
      <t>ソウゴウ</t>
    </rPh>
    <rPh sb="11" eb="13">
      <t>シンコウ</t>
    </rPh>
    <rPh sb="13" eb="15">
      <t>コウシャ</t>
    </rPh>
    <phoneticPr fontId="23"/>
  </si>
  <si>
    <t>公立大学法人秋田公立美術大学</t>
  </si>
  <si>
    <t>地方独立行政法人市立秋田総合病院</t>
  </si>
  <si>
    <t>公立大学法人国際教養大学</t>
    <rPh sb="0" eb="2">
      <t>コウリツ</t>
    </rPh>
    <rPh sb="2" eb="4">
      <t>ダイガク</t>
    </rPh>
    <rPh sb="4" eb="6">
      <t>ホウジン</t>
    </rPh>
    <rPh sb="6" eb="8">
      <t>コクサイ</t>
    </rPh>
    <rPh sb="8" eb="10">
      <t>キョウヨウ</t>
    </rPh>
    <rPh sb="10" eb="12">
      <t>ダイガク</t>
    </rPh>
    <phoneticPr fontId="23"/>
  </si>
  <si>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3"/>
  </si>
  <si>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3"/>
  </si>
  <si>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3"/>
  </si>
  <si>
    <t>秋田県後期高齢者医療広域連合（後期高齢者医療特別会計）</t>
    <rPh sb="15" eb="17">
      <t>コウキ</t>
    </rPh>
    <rPh sb="17" eb="20">
      <t>コウレイシャ</t>
    </rPh>
    <rPh sb="20" eb="22">
      <t>イリョウ</t>
    </rPh>
    <rPh sb="22" eb="24">
      <t>トクベツ</t>
    </rPh>
    <phoneticPr fontId="23"/>
  </si>
  <si>
    <t>-</t>
    <phoneticPr fontId="2"/>
  </si>
  <si>
    <t>-</t>
    <phoneticPr fontId="2"/>
  </si>
  <si>
    <t>-</t>
    <phoneticPr fontId="2"/>
  </si>
  <si>
    <t>-</t>
    <phoneticPr fontId="2"/>
  </si>
  <si>
    <t>公共施設等整備基金</t>
  </si>
  <si>
    <t>新型コロナウイルス感染症対策特別金融支援基金</t>
    <rPh sb="0" eb="2">
      <t>シンガタ</t>
    </rPh>
    <rPh sb="9" eb="12">
      <t>カンセンショウ</t>
    </rPh>
    <rPh sb="12" eb="14">
      <t>タイサク</t>
    </rPh>
    <rPh sb="14" eb="16">
      <t>トクベツ</t>
    </rPh>
    <rPh sb="16" eb="18">
      <t>キンユウ</t>
    </rPh>
    <rPh sb="18" eb="20">
      <t>シエン</t>
    </rPh>
    <rPh sb="20" eb="22">
      <t>キキン</t>
    </rPh>
    <phoneticPr fontId="23"/>
  </si>
  <si>
    <t>一般廃棄物処理施設整備基金</t>
    <rPh sb="0" eb="2">
      <t>イッパン</t>
    </rPh>
    <rPh sb="2" eb="5">
      <t>ハイキブツ</t>
    </rPh>
    <rPh sb="5" eb="7">
      <t>ショリ</t>
    </rPh>
    <rPh sb="7" eb="9">
      <t>シセツ</t>
    </rPh>
    <rPh sb="9" eb="11">
      <t>セイビ</t>
    </rPh>
    <rPh sb="11" eb="13">
      <t>キキン</t>
    </rPh>
    <phoneticPr fontId="23"/>
  </si>
  <si>
    <t>公共交通活性化基金</t>
    <rPh sb="0" eb="2">
      <t>コウキョウ</t>
    </rPh>
    <rPh sb="2" eb="4">
      <t>コウツウ</t>
    </rPh>
    <rPh sb="4" eb="7">
      <t>カッセイカ</t>
    </rPh>
    <rPh sb="7" eb="9">
      <t>キキン</t>
    </rPh>
    <phoneticPr fontId="23"/>
  </si>
  <si>
    <t>公立大学法人支援基金</t>
    <rPh sb="0" eb="2">
      <t>コウリツ</t>
    </rPh>
    <rPh sb="2" eb="4">
      <t>ダイガク</t>
    </rPh>
    <rPh sb="4" eb="6">
      <t>ホウジン</t>
    </rPh>
    <rPh sb="6" eb="8">
      <t>シエン</t>
    </rPh>
    <rPh sb="8" eb="10">
      <t>キキン</t>
    </rPh>
    <phoneticPr fontId="2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</si>
  <si>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</si>
  <si>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</si>
  <si>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令和元年度まで低下傾向にあったが、令和４年度は大規模建設事業に係る地方債残高の増加等により、昨年度に引き続き増加している。また、有形固定資産減価償却率は59.0％と類似団体内平均よりも低い水準であるものの、認定こども園・幼稚園・保育所、一般廃棄物処理施設、児童館、保健センター・保健所は70％を超え、類似団体内平均よりもそれぞれ10ポイント～20ポイント程度高い水準にあり、老朽化が進んでいる。
今後、秋田市公共施設等総合管理計画を踏まえた個別施設計画に基づき、将来負担の増加に配慮しながら施設の老朽化対策に取り組んでいく。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</si>
  <si>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</si>
  <si>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</si>
  <si>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</si>
  <si>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</si>
  <si>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</si>
  <si>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</si>
  <si>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</si>
  <si>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</si>
  <si>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および実質公債費比率は、いずれも類似団体内平均と比較して高い水準にある。これは、あきた芸術劇場整備事業などの大型建設事業に係る借入や新病院建設事業に伴う病院転貸債に係る借入の増などにより、地方債残高の増に伴う将来負担額が増加したことが原因である。一方で、既存借入は予定どおりに償還が進み、地方債の元利償還金等が同程度で推移したことから、３カ年平均の実質公債費比率は低下したものである。
今後も公共施設等の改修や更新に係る経費の増加が見込まれることから、秋田市公共施設等総合管理計画や個別施設計画に基づき、施設の長寿命化や施設保有量の見直しに取り組み、市債発行の抑制や公共施設等整備基金などの残高確保により、比率の改善に努める。</t>
    <rPh sb="72" eb="75">
      <t>シンビョウイン</t>
    </rPh>
    <rPh sb="75" eb="77">
      <t>ケンセツ</t>
    </rPh>
    <rPh sb="77" eb="79">
      <t>ジギョウ</t>
    </rPh>
    <rPh sb="80" eb="81">
      <t>トモナ</t>
    </rPh>
    <rPh sb="82" eb="84">
      <t>ビョウイン</t>
    </rPh>
    <rPh sb="84" eb="87">
      <t>テンタイサイ</t>
    </rPh>
    <rPh sb="88" eb="89">
      <t>カカ</t>
    </rPh>
    <rPh sb="90" eb="92">
      <t>カリイレ</t>
    </rPh>
    <rPh sb="161" eb="164">
      <t>ドウテイド</t>
    </rPh>
    <rPh sb="165" eb="167">
      <t>スイイ</t>
    </rPh>
    <rPh sb="176" eb="177">
      <t>ネン</t>
    </rPh>
    <rPh sb="177" eb="179">
      <t>ヘイキン</t>
    </rPh>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</si>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</sst>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38"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xmlns:c16r2="http://schemas.microsoft.com/office/drawing/2015/06/chart">
            <c:ext xmlns:c16="http://schemas.microsoft.com/office/drawing/2014/chart" uri="{C3380CC4-5D6E-409C-BE32-E72D297353CC}">
              <c16:uniqueId val="{00000000-5903-4FCC-8821-AAF3EFF326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41461</c:v>
                </c:pt>
                <c:pt idx="1">
                  <c:v>44481</c:v>
                </c:pt>
                <c:pt idx="2">
                  <c:v>70148</c:v>
                </c:pt>
                <c:pt idx="3">
                  <c:v>74812</c:v>
                </c:pt>
                <c:pt idx="4">
                  <c:v>54851</c:v>
                </c:pt>
              </c:numCache>
            </c:numRef>
          </c:val>
          <c:smooth val="0"/>
          <c:extLst xmlns:c16r2="http://schemas.microsoft.com/office/drawing/2015/06/chart">
            <c:ext xmlns:c16="http://schemas.microsoft.com/office/drawing/2014/chart" uri="{C3380CC4-5D6E-409C-BE32-E72D297353CC}">
              <c16:uniqueId val="{00000001-5903-4FCC-8821-AAF3EFF326AD}"/>
            </c:ext>
          </c:extLst>
        </c:ser>
        <c:dLbls>
          <c:showLegendKey val="0"/>
          <c:showVal val="0"/>
          <c:showCatName val="0"/>
          <c:showSerName val="0"/>
          <c:showPercent val="0"/>
          <c:showBubbleSize val="0"/>
        </c:dLbls>
        <c:marker val="1"/>
        <c:smooth val="0"/>
        <c:axId val="354022736"/>
        <c:axId val="354031320"/>
      </c:lineChart>
      <c:catAx>
        <c:axId val="354022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4031320"/>
        <c:crosses val="autoZero"/>
        <c:auto val="1"/>
        <c:lblAlgn val="ctr"/>
        <c:lblOffset val="100"/>
        <c:tickLblSkip val="1"/>
        <c:tickMarkSkip val="1"/>
        <c:noMultiLvlLbl val="0"/>
      </c:catAx>
      <c:valAx>
        <c:axId val="35403132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4022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2.39</c:v>
                </c:pt>
                <c:pt idx="1">
                  <c:v>2.4</c:v>
                </c:pt>
                <c:pt idx="2">
                  <c:v>2.52</c:v>
                </c:pt>
                <c:pt idx="3">
                  <c:v>2.56</c:v>
                </c:pt>
                <c:pt idx="4">
                  <c:v>2.5099999999999998</c:v>
                </c:pt>
              </c:numCache>
            </c:numRef>
          </c:val>
          <c:extLst xmlns:c16r2="http://schemas.microsoft.com/office/drawing/2015/06/chart">
            <c:ext xmlns:c16="http://schemas.microsoft.com/office/drawing/2014/chart" uri="{C3380CC4-5D6E-409C-BE32-E72D297353CC}">
              <c16:uniqueId val="{00000000-79D3-4DD2-B1EA-9DCAB588B2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6.07</c:v>
                </c:pt>
                <c:pt idx="1">
                  <c:v>5.71</c:v>
                </c:pt>
                <c:pt idx="2">
                  <c:v>4.83</c:v>
                </c:pt>
                <c:pt idx="3">
                  <c:v>5.69</c:v>
                </c:pt>
                <c:pt idx="4">
                  <c:v>5.65</c:v>
                </c:pt>
              </c:numCache>
            </c:numRef>
          </c:val>
          <c:extLst xmlns:c16r2="http://schemas.microsoft.com/office/drawing/2015/06/chart">
            <c:ext xmlns:c16="http://schemas.microsoft.com/office/drawing/2014/chart" uri="{C3380CC4-5D6E-409C-BE32-E72D297353CC}">
              <c16:uniqueId val="{00000001-79D3-4DD2-B1EA-9DCAB588B22E}"/>
            </c:ext>
          </c:extLst>
        </c:ser>
        <c:dLbls>
          <c:showLegendKey val="0"/>
          <c:showVal val="0"/>
          <c:showCatName val="0"/>
          <c:showSerName val="0"/>
          <c:showPercent val="0"/>
          <c:showBubbleSize val="0"/>
        </c:dLbls>
        <c:gapWidth val="250"/>
        <c:overlap val="100"/>
        <c:axId val="539737056"/>
        <c:axId val="539944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-0.87</c:v>
                </c:pt>
                <c:pt idx="1">
                  <c:v>-0.35</c:v>
                </c:pt>
                <c:pt idx="2">
                  <c:v>-0.57999999999999996</c:v>
                </c:pt>
                <c:pt idx="3">
                  <c:v>1.04</c:v>
                </c:pt>
                <c:pt idx="4">
                  <c:v>-0.22</c:v>
                </c:pt>
              </c:numCache>
            </c:numRef>
          </c:val>
          <c:smooth val="0"/>
          <c:extLst xmlns:c16r2="http://schemas.microsoft.com/office/drawing/2015/06/chart">
            <c:ext xmlns:c16="http://schemas.microsoft.com/office/drawing/2014/chart" uri="{C3380CC4-5D6E-409C-BE32-E72D297353CC}">
              <c16:uniqueId val="{00000002-79D3-4DD2-B1EA-9DCAB588B22E}"/>
            </c:ext>
          </c:extLst>
        </c:ser>
        <c:dLbls>
          <c:showLegendKey val="0"/>
          <c:showVal val="0"/>
          <c:showCatName val="0"/>
          <c:showSerName val="0"/>
          <c:showPercent val="0"/>
          <c:showBubbleSize val="0"/>
        </c:dLbls>
        <c:marker val="1"/>
        <c:smooth val="0"/>
        <c:axId val="539737056"/>
        <c:axId val="539944384"/>
      </c:lineChart>
      <c:catAx>
        <c:axId val="53973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9944384"/>
        <c:crosses val="autoZero"/>
        <c:auto val="1"/>
        <c:lblAlgn val="ctr"/>
        <c:lblOffset val="100"/>
        <c:tickLblSkip val="1"/>
        <c:tickMarkSkip val="1"/>
        <c:noMultiLvlLbl val="0"/>
      </c:catAx>
      <c:valAx>
        <c:axId val="539944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9737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0.08</c:v>
                </c:pt>
                <c:pt idx="2">
                  <c:v>#N/A</c:v>
                </c:pt>
                <c:pt idx="3">
                  <c:v>0.09</c:v>
                </c:pt>
                <c:pt idx="4">
                  <c:v>#N/A</c:v>
                </c:pt>
                <c:pt idx="5">
                  <c:v>0.11</c:v>
                </c:pt>
                <c:pt idx="6">
                  <c:v>#N/A</c:v>
                </c:pt>
                <c:pt idx="7">
                  <c:v>0.16</c:v>
                </c:pt>
                <c:pt idx="8">
                  <c:v>#N/A</c:v>
                </c:pt>
                <c:pt idx="9">
                  <c:v>0.1</c:v>
                </c:pt>
              </c:numCache>
            </c:numRef>
          </c:val>
          <c:extLst xmlns:c16r2="http://schemas.microsoft.com/office/drawing/2015/06/chart">
            <c:ext xmlns:c16="http://schemas.microsoft.com/office/drawing/2014/chart" uri="{C3380CC4-5D6E-409C-BE32-E72D297353CC}">
              <c16:uniqueId val="{00000000-1500-42C7-B7E7-FAA9025E3D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500-42C7-B7E7-FAA9025E3DE0}"/>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0.05</c:v>
                </c:pt>
                <c:pt idx="2">
                  <c:v>#N/A</c:v>
                </c:pt>
                <c:pt idx="3">
                  <c:v>0.05</c:v>
                </c:pt>
                <c:pt idx="4">
                  <c:v>#N/A</c:v>
                </c:pt>
                <c:pt idx="5">
                  <c:v>0.06</c:v>
                </c:pt>
                <c:pt idx="6">
                  <c:v>#N/A</c:v>
                </c:pt>
                <c:pt idx="7">
                  <c:v>7.0000000000000007E-2</c:v>
                </c:pt>
                <c:pt idx="8">
                  <c:v>#N/A</c:v>
                </c:pt>
                <c:pt idx="9">
                  <c:v>0.16</c:v>
                </c:pt>
              </c:numCache>
            </c:numRef>
          </c:val>
          <c:extLst xmlns:c16r2="http://schemas.microsoft.com/office/drawing/2015/06/chart">
            <c:ext xmlns:c16="http://schemas.microsoft.com/office/drawing/2014/chart" uri="{C3380CC4-5D6E-409C-BE32-E72D297353CC}">
              <c16:uniqueId val="{00000002-1500-42C7-B7E7-FAA9025E3DE0}"/>
            </c:ext>
          </c:extLst>
        </c:ser>
        <c:ser>
          <c:idx val="3"/>
          <c:order val="3"/>
          <c:tx>
            <c:strRef>
              <c:f>データシート!$A$30</c:f>
              <c:strCache>
                <c:ptCount val="1"/>
                <c:pt idx="0">
                  <c:v>国民健康保険事業会計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0.62</c:v>
                </c:pt>
                <c:pt idx="2">
                  <c:v>#N/A</c:v>
                </c:pt>
                <c:pt idx="3">
                  <c:v>0.12</c:v>
                </c:pt>
                <c:pt idx="4">
                  <c:v>#N/A</c:v>
                </c:pt>
                <c:pt idx="5">
                  <c:v>0.36</c:v>
                </c:pt>
                <c:pt idx="6">
                  <c:v>#N/A</c:v>
                </c:pt>
                <c:pt idx="7">
                  <c:v>0.93</c:v>
                </c:pt>
                <c:pt idx="8">
                  <c:v>#N/A</c:v>
                </c:pt>
                <c:pt idx="9">
                  <c:v>0.28999999999999998</c:v>
                </c:pt>
              </c:numCache>
            </c:numRef>
          </c:val>
          <c:extLst xmlns:c16r2="http://schemas.microsoft.com/office/drawing/2015/06/chart">
            <c:ext xmlns:c16="http://schemas.microsoft.com/office/drawing/2014/chart" uri="{C3380CC4-5D6E-409C-BE32-E72D297353CC}">
              <c16:uniqueId val="{00000003-1500-42C7-B7E7-FAA9025E3DE0}"/>
            </c:ext>
          </c:extLst>
        </c:ser>
        <c:ser>
          <c:idx val="4"/>
          <c:order val="4"/>
          <c:tx>
            <c:strRef>
              <c:f>データシート!$A$31</c:f>
              <c:strCache>
                <c:ptCount val="1"/>
                <c:pt idx="0">
                  <c:v>土地区画整理会計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0.31</c:v>
                </c:pt>
                <c:pt idx="2">
                  <c:v>#N/A</c:v>
                </c:pt>
                <c:pt idx="3">
                  <c:v>0.56000000000000005</c:v>
                </c:pt>
                <c:pt idx="4">
                  <c:v>#N/A</c:v>
                </c:pt>
                <c:pt idx="5">
                  <c:v>0.5</c:v>
                </c:pt>
                <c:pt idx="6">
                  <c:v>#N/A</c:v>
                </c:pt>
                <c:pt idx="7">
                  <c:v>0.42</c:v>
                </c:pt>
                <c:pt idx="8">
                  <c:v>#N/A</c:v>
                </c:pt>
                <c:pt idx="9">
                  <c:v>0.41</c:v>
                </c:pt>
              </c:numCache>
            </c:numRef>
          </c:val>
          <c:extLst xmlns:c16r2="http://schemas.microsoft.com/office/drawing/2015/06/chart">
            <c:ext xmlns:c16="http://schemas.microsoft.com/office/drawing/2014/chart" uri="{C3380CC4-5D6E-409C-BE32-E72D297353CC}">
              <c16:uniqueId val="{00000004-1500-42C7-B7E7-FAA9025E3DE0}"/>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0.89</c:v>
                </c:pt>
                <c:pt idx="2">
                  <c:v>#N/A</c:v>
                </c:pt>
                <c:pt idx="3">
                  <c:v>0.89</c:v>
                </c:pt>
                <c:pt idx="4">
                  <c:v>#N/A</c:v>
                </c:pt>
                <c:pt idx="5">
                  <c:v>0.9</c:v>
                </c:pt>
                <c:pt idx="6">
                  <c:v>#N/A</c:v>
                </c:pt>
                <c:pt idx="7">
                  <c:v>0.87</c:v>
                </c:pt>
                <c:pt idx="8">
                  <c:v>#N/A</c:v>
                </c:pt>
                <c:pt idx="9">
                  <c:v>0.89</c:v>
                </c:pt>
              </c:numCache>
            </c:numRef>
          </c:val>
          <c:extLst xmlns:c16r2="http://schemas.microsoft.com/office/drawing/2015/06/chart">
            <c:ext xmlns:c16="http://schemas.microsoft.com/office/drawing/2014/chart" uri="{C3380CC4-5D6E-409C-BE32-E72D297353CC}">
              <c16:uniqueId val="{00000005-1500-42C7-B7E7-FAA9025E3DE0}"/>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0.97</c:v>
                </c:pt>
                <c:pt idx="2">
                  <c:v>#N/A</c:v>
                </c:pt>
                <c:pt idx="3">
                  <c:v>0.8</c:v>
                </c:pt>
                <c:pt idx="4">
                  <c:v>#N/A</c:v>
                </c:pt>
                <c:pt idx="5">
                  <c:v>1.21</c:v>
                </c:pt>
                <c:pt idx="6">
                  <c:v>#N/A</c:v>
                </c:pt>
                <c:pt idx="7">
                  <c:v>1.38</c:v>
                </c:pt>
                <c:pt idx="8">
                  <c:v>#N/A</c:v>
                </c:pt>
                <c:pt idx="9">
                  <c:v>1.82</c:v>
                </c:pt>
              </c:numCache>
            </c:numRef>
          </c:val>
          <c:extLst xmlns:c16r2="http://schemas.microsoft.com/office/drawing/2015/06/chart">
            <c:ext xmlns:c16="http://schemas.microsoft.com/office/drawing/2014/chart" uri="{C3380CC4-5D6E-409C-BE32-E72D297353CC}">
              <c16:uniqueId val="{00000006-1500-42C7-B7E7-FAA9025E3DE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1.99</c:v>
                </c:pt>
                <c:pt idx="2">
                  <c:v>#N/A</c:v>
                </c:pt>
                <c:pt idx="3">
                  <c:v>1.77</c:v>
                </c:pt>
                <c:pt idx="4">
                  <c:v>#N/A</c:v>
                </c:pt>
                <c:pt idx="5">
                  <c:v>1.95</c:v>
                </c:pt>
                <c:pt idx="6">
                  <c:v>#N/A</c:v>
                </c:pt>
                <c:pt idx="7">
                  <c:v>2</c:v>
                </c:pt>
                <c:pt idx="8">
                  <c:v>#N/A</c:v>
                </c:pt>
                <c:pt idx="9">
                  <c:v>1.99</c:v>
                </c:pt>
              </c:numCache>
            </c:numRef>
          </c:val>
          <c:extLst xmlns:c16r2="http://schemas.microsoft.com/office/drawing/2015/06/chart">
            <c:ext xmlns:c16="http://schemas.microsoft.com/office/drawing/2014/chart" uri="{C3380CC4-5D6E-409C-BE32-E72D297353CC}">
              <c16:uniqueId val="{00000007-1500-42C7-B7E7-FAA9025E3DE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5.77</c:v>
                </c:pt>
                <c:pt idx="2">
                  <c:v>#N/A</c:v>
                </c:pt>
                <c:pt idx="3">
                  <c:v>6.36</c:v>
                </c:pt>
                <c:pt idx="4">
                  <c:v>#N/A</c:v>
                </c:pt>
                <c:pt idx="5">
                  <c:v>5.82</c:v>
                </c:pt>
                <c:pt idx="6">
                  <c:v>#N/A</c:v>
                </c:pt>
                <c:pt idx="7">
                  <c:v>5.63</c:v>
                </c:pt>
                <c:pt idx="8">
                  <c:v>#N/A</c:v>
                </c:pt>
                <c:pt idx="9">
                  <c:v>5.95</c:v>
                </c:pt>
              </c:numCache>
            </c:numRef>
          </c:val>
          <c:extLst xmlns:c16r2="http://schemas.microsoft.com/office/drawing/2015/06/chart">
            <c:ext xmlns:c16="http://schemas.microsoft.com/office/drawing/2014/chart" uri="{C3380CC4-5D6E-409C-BE32-E72D297353CC}">
              <c16:uniqueId val="{00000008-1500-42C7-B7E7-FAA9025E3DE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15.76</c:v>
                </c:pt>
                <c:pt idx="2">
                  <c:v>#N/A</c:v>
                </c:pt>
                <c:pt idx="3">
                  <c:v>16.28</c:v>
                </c:pt>
                <c:pt idx="4">
                  <c:v>#N/A</c:v>
                </c:pt>
                <c:pt idx="5">
                  <c:v>16.68</c:v>
                </c:pt>
                <c:pt idx="6">
                  <c:v>#N/A</c:v>
                </c:pt>
                <c:pt idx="7">
                  <c:v>17.57</c:v>
                </c:pt>
                <c:pt idx="8">
                  <c:v>#N/A</c:v>
                </c:pt>
                <c:pt idx="9">
                  <c:v>18.309999999999999</c:v>
                </c:pt>
              </c:numCache>
            </c:numRef>
          </c:val>
          <c:extLst xmlns:c16r2="http://schemas.microsoft.com/office/drawing/2015/06/chart">
            <c:ext xmlns:c16="http://schemas.microsoft.com/office/drawing/2014/chart" uri="{C3380CC4-5D6E-409C-BE32-E72D297353CC}">
              <c16:uniqueId val="{00000009-1500-42C7-B7E7-FAA9025E3DE0}"/>
            </c:ext>
          </c:extLst>
        </c:ser>
        <c:dLbls>
          <c:showLegendKey val="0"/>
          <c:showVal val="0"/>
          <c:showCatName val="0"/>
          <c:showSerName val="0"/>
          <c:showPercent val="0"/>
          <c:showBubbleSize val="0"/>
        </c:dLbls>
        <c:gapWidth val="150"/>
        <c:overlap val="100"/>
        <c:axId val="537793744"/>
        <c:axId val="537794128"/>
      </c:barChart>
      <c:catAx>
        <c:axId val="53779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7794128"/>
        <c:crosses val="autoZero"/>
        <c:auto val="1"/>
        <c:lblAlgn val="ctr"/>
        <c:lblOffset val="100"/>
        <c:tickLblSkip val="1"/>
        <c:tickMarkSkip val="1"/>
        <c:noMultiLvlLbl val="0"/>
      </c:catAx>
      <c:valAx>
        <c:axId val="537794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7793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12403</c:v>
                </c:pt>
                <c:pt idx="5">
                  <c:v>12243</c:v>
                </c:pt>
                <c:pt idx="8">
                  <c:v>11919</c:v>
                </c:pt>
                <c:pt idx="11">
                  <c:v>11184</c:v>
                </c:pt>
                <c:pt idx="14">
                  <c:v>11224</c:v>
                </c:pt>
              </c:numCache>
            </c:numRef>
          </c:val>
          <c:extLst xmlns:c16r2="http://schemas.microsoft.com/office/drawing/2015/06/chart">
            <c:ext xmlns:c16="http://schemas.microsoft.com/office/drawing/2014/chart" uri="{C3380CC4-5D6E-409C-BE32-E72D297353CC}">
              <c16:uniqueId val="{00000000-9114-480A-9CDA-D072D3FFB3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114-480A-9CDA-D072D3FFB3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c:v>
                </c:pt>
                <c:pt idx="3">
                  <c:v>7</c:v>
                </c:pt>
                <c:pt idx="6">
                  <c:v>6</c:v>
                </c:pt>
                <c:pt idx="9">
                  <c:v>5</c:v>
                </c:pt>
                <c:pt idx="12">
                  <c:v>10</c:v>
                </c:pt>
              </c:numCache>
            </c:numRef>
          </c:val>
          <c:extLst xmlns:c16r2="http://schemas.microsoft.com/office/drawing/2015/06/chart">
            <c:ext xmlns:c16="http://schemas.microsoft.com/office/drawing/2014/chart" uri="{C3380CC4-5D6E-409C-BE32-E72D297353CC}">
              <c16:uniqueId val="{00000002-9114-480A-9CDA-D072D3FFB3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114-480A-9CDA-D072D3FFB3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3492</c:v>
                </c:pt>
                <c:pt idx="3">
                  <c:v>3414</c:v>
                </c:pt>
                <c:pt idx="6">
                  <c:v>3277</c:v>
                </c:pt>
                <c:pt idx="9">
                  <c:v>3199</c:v>
                </c:pt>
                <c:pt idx="12">
                  <c:v>3157</c:v>
                </c:pt>
              </c:numCache>
            </c:numRef>
          </c:val>
          <c:extLst xmlns:c16r2="http://schemas.microsoft.com/office/drawing/2015/06/chart">
            <c:ext xmlns:c16="http://schemas.microsoft.com/office/drawing/2014/chart" uri="{C3380CC4-5D6E-409C-BE32-E72D297353CC}">
              <c16:uniqueId val="{00000004-9114-480A-9CDA-D072D3FFB3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114-480A-9CDA-D072D3FFB3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114-480A-9CDA-D072D3FFB3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14532</c:v>
                </c:pt>
                <c:pt idx="3">
                  <c:v>14549</c:v>
                </c:pt>
                <c:pt idx="6">
                  <c:v>13898</c:v>
                </c:pt>
                <c:pt idx="9">
                  <c:v>13395</c:v>
                </c:pt>
                <c:pt idx="12">
                  <c:v>13533</c:v>
                </c:pt>
              </c:numCache>
            </c:numRef>
          </c:val>
          <c:extLst xmlns:c16r2="http://schemas.microsoft.com/office/drawing/2015/06/chart">
            <c:ext xmlns:c16="http://schemas.microsoft.com/office/drawing/2014/chart" uri="{C3380CC4-5D6E-409C-BE32-E72D297353CC}">
              <c16:uniqueId val="{00000007-9114-480A-9CDA-D072D3FFB32A}"/>
            </c:ext>
          </c:extLst>
        </c:ser>
        <c:dLbls>
          <c:showLegendKey val="0"/>
          <c:showVal val="0"/>
          <c:showCatName val="0"/>
          <c:showSerName val="0"/>
          <c:showPercent val="0"/>
          <c:showBubbleSize val="0"/>
        </c:dLbls>
        <c:gapWidth val="100"/>
        <c:overlap val="100"/>
        <c:axId val="349936864"/>
        <c:axId val="355621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5627</c:v>
                </c:pt>
                <c:pt idx="2">
                  <c:v>#N/A</c:v>
                </c:pt>
                <c:pt idx="3">
                  <c:v>#N/A</c:v>
                </c:pt>
                <c:pt idx="4">
                  <c:v>5727</c:v>
                </c:pt>
                <c:pt idx="5">
                  <c:v>#N/A</c:v>
                </c:pt>
                <c:pt idx="6">
                  <c:v>#N/A</c:v>
                </c:pt>
                <c:pt idx="7">
                  <c:v>5262</c:v>
                </c:pt>
                <c:pt idx="8">
                  <c:v>#N/A</c:v>
                </c:pt>
                <c:pt idx="9">
                  <c:v>#N/A</c:v>
                </c:pt>
                <c:pt idx="10">
                  <c:v>5415</c:v>
                </c:pt>
                <c:pt idx="11">
                  <c:v>#N/A</c:v>
                </c:pt>
                <c:pt idx="12">
                  <c:v>#N/A</c:v>
                </c:pt>
                <c:pt idx="13">
                  <c:v>5476</c:v>
                </c:pt>
                <c:pt idx="14">
                  <c:v>#N/A</c:v>
                </c:pt>
              </c:numCache>
            </c:numRef>
          </c:val>
          <c:smooth val="0"/>
          <c:extLst xmlns:c16r2="http://schemas.microsoft.com/office/drawing/2015/06/chart">
            <c:ext xmlns:c16="http://schemas.microsoft.com/office/drawing/2014/chart" uri="{C3380CC4-5D6E-409C-BE32-E72D297353CC}">
              <c16:uniqueId val="{00000008-9114-480A-9CDA-D072D3FFB32A}"/>
            </c:ext>
          </c:extLst>
        </c:ser>
        <c:dLbls>
          <c:showLegendKey val="0"/>
          <c:showVal val="0"/>
          <c:showCatName val="0"/>
          <c:showSerName val="0"/>
          <c:showPercent val="0"/>
          <c:showBubbleSize val="0"/>
        </c:dLbls>
        <c:marker val="1"/>
        <c:smooth val="0"/>
        <c:axId val="349936864"/>
        <c:axId val="355621840"/>
      </c:lineChart>
      <c:catAx>
        <c:axId val="34993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5621840"/>
        <c:crosses val="autoZero"/>
        <c:auto val="1"/>
        <c:lblAlgn val="ctr"/>
        <c:lblOffset val="100"/>
        <c:tickLblSkip val="1"/>
        <c:tickMarkSkip val="1"/>
        <c:noMultiLvlLbl val="0"/>
      </c:catAx>
      <c:valAx>
        <c:axId val="355621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93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127838</c:v>
                </c:pt>
                <c:pt idx="5">
                  <c:v>127319</c:v>
                </c:pt>
                <c:pt idx="8">
                  <c:v>127289</c:v>
                </c:pt>
                <c:pt idx="11">
                  <c:v>128527</c:v>
                </c:pt>
                <c:pt idx="14">
                  <c:v>128697</c:v>
                </c:pt>
              </c:numCache>
            </c:numRef>
          </c:val>
          <c:extLst xmlns:c16r2="http://schemas.microsoft.com/office/drawing/2015/06/chart">
            <c:ext xmlns:c16="http://schemas.microsoft.com/office/drawing/2014/chart" uri="{C3380CC4-5D6E-409C-BE32-E72D297353CC}">
              <c16:uniqueId val="{00000000-F0D3-4836-9C36-23AD1D4220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4939</c:v>
                </c:pt>
                <c:pt idx="5">
                  <c:v>5004</c:v>
                </c:pt>
                <c:pt idx="8">
                  <c:v>5610</c:v>
                </c:pt>
                <c:pt idx="11">
                  <c:v>7980</c:v>
                </c:pt>
                <c:pt idx="14">
                  <c:v>14037</c:v>
                </c:pt>
              </c:numCache>
            </c:numRef>
          </c:val>
          <c:extLst xmlns:c16r2="http://schemas.microsoft.com/office/drawing/2015/06/chart">
            <c:ext xmlns:c16="http://schemas.microsoft.com/office/drawing/2014/chart" uri="{C3380CC4-5D6E-409C-BE32-E72D297353CC}">
              <c16:uniqueId val="{00000001-F0D3-4836-9C36-23AD1D4220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22057</c:v>
                </c:pt>
                <c:pt idx="5">
                  <c:v>20160</c:v>
                </c:pt>
                <c:pt idx="8">
                  <c:v>18034</c:v>
                </c:pt>
                <c:pt idx="11">
                  <c:v>19191</c:v>
                </c:pt>
                <c:pt idx="14">
                  <c:v>17657</c:v>
                </c:pt>
              </c:numCache>
            </c:numRef>
          </c:val>
          <c:extLst xmlns:c16r2="http://schemas.microsoft.com/office/drawing/2015/06/chart">
            <c:ext xmlns:c16="http://schemas.microsoft.com/office/drawing/2014/chart" uri="{C3380CC4-5D6E-409C-BE32-E72D297353CC}">
              <c16:uniqueId val="{00000002-F0D3-4836-9C36-23AD1D4220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0D3-4836-9C36-23AD1D4220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0D3-4836-9C36-23AD1D4220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851</c:v>
                </c:pt>
              </c:numCache>
            </c:numRef>
          </c:val>
          <c:extLst xmlns:c16r2="http://schemas.microsoft.com/office/drawing/2015/06/chart">
            <c:ext xmlns:c16="http://schemas.microsoft.com/office/drawing/2014/chart" uri="{C3380CC4-5D6E-409C-BE32-E72D297353CC}">
              <c16:uniqueId val="{00000005-F0D3-4836-9C36-23AD1D4220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17579</c:v>
                </c:pt>
                <c:pt idx="3">
                  <c:v>17116</c:v>
                </c:pt>
                <c:pt idx="6">
                  <c:v>16415</c:v>
                </c:pt>
                <c:pt idx="9">
                  <c:v>16385</c:v>
                </c:pt>
                <c:pt idx="12">
                  <c:v>16183</c:v>
                </c:pt>
              </c:numCache>
            </c:numRef>
          </c:val>
          <c:extLst xmlns:c16r2="http://schemas.microsoft.com/office/drawing/2015/06/chart">
            <c:ext xmlns:c16="http://schemas.microsoft.com/office/drawing/2014/chart" uri="{C3380CC4-5D6E-409C-BE32-E72D297353CC}">
              <c16:uniqueId val="{00000006-F0D3-4836-9C36-23AD1D4220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F0D3-4836-9C36-23AD1D4220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43570</c:v>
                </c:pt>
                <c:pt idx="3">
                  <c:v>40255</c:v>
                </c:pt>
                <c:pt idx="6">
                  <c:v>37822</c:v>
                </c:pt>
                <c:pt idx="9">
                  <c:v>36565</c:v>
                </c:pt>
                <c:pt idx="12">
                  <c:v>35406</c:v>
                </c:pt>
              </c:numCache>
            </c:numRef>
          </c:val>
          <c:extLst xmlns:c16r2="http://schemas.microsoft.com/office/drawing/2015/06/chart">
            <c:ext xmlns:c16="http://schemas.microsoft.com/office/drawing/2014/chart" uri="{C3380CC4-5D6E-409C-BE32-E72D297353CC}">
              <c16:uniqueId val="{00000008-F0D3-4836-9C36-23AD1D4220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104</c:v>
                </c:pt>
                <c:pt idx="3">
                  <c:v>94</c:v>
                </c:pt>
                <c:pt idx="6">
                  <c:v>83</c:v>
                </c:pt>
                <c:pt idx="9">
                  <c:v>71</c:v>
                </c:pt>
                <c:pt idx="12">
                  <c:v>59</c:v>
                </c:pt>
              </c:numCache>
            </c:numRef>
          </c:val>
          <c:extLst xmlns:c16r2="http://schemas.microsoft.com/office/drawing/2015/06/chart">
            <c:ext xmlns:c16="http://schemas.microsoft.com/office/drawing/2014/chart" uri="{C3380CC4-5D6E-409C-BE32-E72D297353CC}">
              <c16:uniqueId val="{00000009-F0D3-4836-9C36-23AD1D4220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139738</c:v>
                </c:pt>
                <c:pt idx="3">
                  <c:v>138363</c:v>
                </c:pt>
                <c:pt idx="6">
                  <c:v>144428</c:v>
                </c:pt>
                <c:pt idx="9">
                  <c:v>154476</c:v>
                </c:pt>
                <c:pt idx="12">
                  <c:v>167043</c:v>
                </c:pt>
              </c:numCache>
            </c:numRef>
          </c:val>
          <c:extLst xmlns:c16r2="http://schemas.microsoft.com/office/drawing/2015/06/chart">
            <c:ext xmlns:c16="http://schemas.microsoft.com/office/drawing/2014/chart" uri="{C3380CC4-5D6E-409C-BE32-E72D297353CC}">
              <c16:uniqueId val="{0000000A-F0D3-4836-9C36-23AD1D42206E}"/>
            </c:ext>
          </c:extLst>
        </c:ser>
        <c:dLbls>
          <c:showLegendKey val="0"/>
          <c:showVal val="0"/>
          <c:showCatName val="0"/>
          <c:showSerName val="0"/>
          <c:showPercent val="0"/>
          <c:showBubbleSize val="0"/>
        </c:dLbls>
        <c:gapWidth val="100"/>
        <c:overlap val="100"/>
        <c:axId val="353944616"/>
        <c:axId val="541819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46158</c:v>
                </c:pt>
                <c:pt idx="2">
                  <c:v>#N/A</c:v>
                </c:pt>
                <c:pt idx="3">
                  <c:v>#N/A</c:v>
                </c:pt>
                <c:pt idx="4">
                  <c:v>43346</c:v>
                </c:pt>
                <c:pt idx="5">
                  <c:v>#N/A</c:v>
                </c:pt>
                <c:pt idx="6">
                  <c:v>#N/A</c:v>
                </c:pt>
                <c:pt idx="7">
                  <c:v>47815</c:v>
                </c:pt>
                <c:pt idx="8">
                  <c:v>#N/A</c:v>
                </c:pt>
                <c:pt idx="9">
                  <c:v>#N/A</c:v>
                </c:pt>
                <c:pt idx="10">
                  <c:v>51799</c:v>
                </c:pt>
                <c:pt idx="11">
                  <c:v>#N/A</c:v>
                </c:pt>
                <c:pt idx="12">
                  <c:v>#N/A</c:v>
                </c:pt>
                <c:pt idx="13">
                  <c:v>59149</c:v>
                </c:pt>
                <c:pt idx="14">
                  <c:v>#N/A</c:v>
                </c:pt>
              </c:numCache>
            </c:numRef>
          </c:val>
          <c:smooth val="0"/>
          <c:extLst xmlns:c16r2="http://schemas.microsoft.com/office/drawing/2015/06/chart">
            <c:ext xmlns:c16="http://schemas.microsoft.com/office/drawing/2014/chart" uri="{C3380CC4-5D6E-409C-BE32-E72D297353CC}">
              <c16:uniqueId val="{0000000B-F0D3-4836-9C36-23AD1D42206E}"/>
            </c:ext>
          </c:extLst>
        </c:ser>
        <c:dLbls>
          <c:showLegendKey val="0"/>
          <c:showVal val="0"/>
          <c:showCatName val="0"/>
          <c:showSerName val="0"/>
          <c:showPercent val="0"/>
          <c:showBubbleSize val="0"/>
        </c:dLbls>
        <c:marker val="1"/>
        <c:smooth val="0"/>
        <c:axId val="353944616"/>
        <c:axId val="541819248"/>
      </c:lineChart>
      <c:catAx>
        <c:axId val="353944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1819248"/>
        <c:crosses val="autoZero"/>
        <c:auto val="1"/>
        <c:lblAlgn val="ctr"/>
        <c:lblOffset val="100"/>
        <c:tickLblSkip val="1"/>
        <c:tickMarkSkip val="1"/>
        <c:noMultiLvlLbl val="0"/>
      </c:catAx>
      <c:valAx>
        <c:axId val="541819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944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3524</c:v>
                </c:pt>
                <c:pt idx="1">
                  <c:v>4225</c:v>
                </c:pt>
                <c:pt idx="2">
                  <c:v>4127</c:v>
                </c:pt>
              </c:numCache>
            </c:numRef>
          </c:val>
          <c:extLst xmlns:c16r2="http://schemas.microsoft.com/office/drawing/2015/06/chart">
            <c:ext xmlns:c16="http://schemas.microsoft.com/office/drawing/2014/chart" uri="{C3380CC4-5D6E-409C-BE32-E72D297353CC}">
              <c16:uniqueId val="{00000000-76E1-4668-8B76-57C781454A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3279</c:v>
                </c:pt>
                <c:pt idx="1">
                  <c:v>2307</c:v>
                </c:pt>
                <c:pt idx="2">
                  <c:v>1311</c:v>
                </c:pt>
              </c:numCache>
            </c:numRef>
          </c:val>
          <c:extLst xmlns:c16r2="http://schemas.microsoft.com/office/drawing/2015/06/chart">
            <c:ext xmlns:c16="http://schemas.microsoft.com/office/drawing/2014/chart" uri="{C3380CC4-5D6E-409C-BE32-E72D297353CC}">
              <c16:uniqueId val="{00000001-76E1-4668-8B76-57C781454A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8151</c:v>
                </c:pt>
                <c:pt idx="1">
                  <c:v>8527</c:v>
                </c:pt>
                <c:pt idx="2">
                  <c:v>7015</c:v>
                </c:pt>
              </c:numCache>
            </c:numRef>
          </c:val>
          <c:extLst xmlns:c16r2="http://schemas.microsoft.com/office/drawing/2015/06/chart">
            <c:ext xmlns:c16="http://schemas.microsoft.com/office/drawing/2014/chart" uri="{C3380CC4-5D6E-409C-BE32-E72D297353CC}">
              <c16:uniqueId val="{00000002-76E1-4668-8B76-57C781454AE3}"/>
            </c:ext>
          </c:extLst>
        </c:ser>
        <c:dLbls>
          <c:showLegendKey val="0"/>
          <c:showVal val="0"/>
          <c:showCatName val="0"/>
          <c:showSerName val="0"/>
          <c:showPercent val="0"/>
          <c:showBubbleSize val="0"/>
        </c:dLbls>
        <c:gapWidth val="120"/>
        <c:overlap val="100"/>
        <c:axId val="541369512"/>
        <c:axId val="541369896"/>
      </c:barChart>
      <c:catAx>
        <c:axId val="541369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1369896"/>
        <c:crosses val="autoZero"/>
        <c:auto val="1"/>
        <c:lblAlgn val="ctr"/>
        <c:lblOffset val="100"/>
        <c:tickLblSkip val="1"/>
        <c:tickMarkSkip val="1"/>
        <c:noMultiLvlLbl val="0"/>
      </c:catAx>
      <c:valAx>
        <c:axId val="5413698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1369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27E-4F99-9936-DC3E5CA401BC}"/>
                </c:ext>
                <c:ext xmlns:c15="http://schemas.microsoft.com/office/drawing/2012/chart" uri="{CE6537A1-D6FC-4f65-9D91-7224C49458BB}">
                  <c15:dlblFieldTable>
                    <c15:dlblFTEntry>
                      <c15:txfldGUID>{25D7E6B8-3D41-49BC-B27B-8E3B1C0EC693}</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27E-4F99-9936-DC3E5CA401BC}"/>
                </c:ext>
                <c:ext xmlns:c15="http://schemas.microsoft.com/office/drawing/2012/chart" uri="{CE6537A1-D6FC-4f65-9D91-7224C49458BB}">
                  <c15:dlblFieldTable>
                    <c15:dlblFTEntry>
                      <c15:txfldGUID>{93259639-850F-4BCA-9058-4EDBD84FB42E}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27E-4F99-9936-DC3E5CA401BC}"/>
                </c:ext>
                <c:ext xmlns:c15="http://schemas.microsoft.com/office/drawing/2012/chart" uri="{CE6537A1-D6FC-4f65-9D91-7224C49458BB}">
                  <c15:dlblFieldTable>
                    <c15:dlblFTEntry>
                      <c15:txfldGUID>{29C89856-1877-4FFB-B18A-6DE2F943EF16}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27E-4F99-9936-DC3E5CA401BC}"/>
                </c:ext>
                <c:ext xmlns:c15="http://schemas.microsoft.com/office/drawing/2012/chart" uri="{CE6537A1-D6FC-4f65-9D91-7224C49458BB}">
                  <c15:dlblFieldTable>
                    <c15:dlblFTEntry>
                      <c15:txfldGUID>{8EBA9332-CD85-4F6D-AA63-35ADC08FA93A}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27E-4F99-9936-DC3E5CA401BC}"/>
                </c:ext>
                <c:ext xmlns:c15="http://schemas.microsoft.com/office/drawing/2012/chart" uri="{CE6537A1-D6FC-4f65-9D91-7224C49458BB}">
                  <c15:dlblFieldTable>
                    <c15:dlblFTEntry>
                      <c15:txfldGUID>{27423267-C273-4335-9281-E8B7413075E4}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27E-4F99-9936-DC3E5CA401BC}"/>
                </c:ext>
                <c:ext xmlns:c15="http://schemas.microsoft.com/office/drawing/2012/chart" uri="{CE6537A1-D6FC-4f65-9D91-7224C49458BB}">
                  <c15:dlblFieldTable>
                    <c15:dlblFTEntry>
                      <c15:txfldGUID>{E57240CF-97B3-41A0-871C-CAD519D33FA8}</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27E-4F99-9936-DC3E5CA401BC}"/>
                </c:ext>
                <c:ext xmlns:c15="http://schemas.microsoft.com/office/drawing/2012/chart" uri="{CE6537A1-D6FC-4f65-9D91-7224C49458BB}">
                  <c15:dlblFieldTable>
                    <c15:dlblFTEntry>
                      <c15:txfldGUID>{897E8D27-69AE-4DFA-9D4E-3DA25BC6891F}</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27E-4F99-9936-DC3E5CA401BC}"/>
                </c:ext>
                <c:ext xmlns:c15="http://schemas.microsoft.com/office/drawing/2012/chart" uri="{CE6537A1-D6FC-4f65-9D91-7224C49458BB}">
                  <c15:dlblFieldTable>
                    <c15:dlblFTEntry>
                      <c15:txfldGUID>{E3EAFA2B-C4BE-4FCB-A3C4-D8C233206410}</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27E-4F99-9936-DC3E5CA401BC}"/>
                </c:ext>
                <c:ext xmlns:c15="http://schemas.microsoft.com/office/drawing/2012/chart" uri="{CE6537A1-D6FC-4f65-9D91-7224C49458BB}">
                  <c15:dlblFieldTable>
                    <c15:dlblFTEntry>
                      <c15:txfldGUID>{8FA888F2-FFEC-4632-8B81-5920977C162F}</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56.4</c:v>
                </c:pt>
                <c:pt idx="8">
                  <c:v>57.9</c:v>
                </c:pt>
                <c:pt idx="16">
                  <c:v>58.4</c:v>
                </c:pt>
                <c:pt idx="24">
                  <c:v>57.6</c:v>
                </c:pt>
                <c:pt idx="32">
                  <c:v>59</c:v>
                </c:pt>
              </c:numCache>
            </c:numRef>
          </c:xVal>
          <c:yVal>
            <c:numRef>
              <c:f>公会計指標分析・財政指標組合せ分析表!$BP$51:$DC$51</c:f>
              <c:numCache>
                <c:formatCode>#,##0.0;"▲ "#,##0.0</c:formatCode>
                <c:ptCount val="40"/>
                <c:pt idx="0">
                  <c:v>77.099999999999994</c:v>
                </c:pt>
                <c:pt idx="8">
                  <c:v>72.2</c:v>
                </c:pt>
                <c:pt idx="16">
                  <c:v>77.599999999999994</c:v>
                </c:pt>
                <c:pt idx="24">
                  <c:v>81.5</c:v>
                </c:pt>
                <c:pt idx="32">
                  <c:v>94.7</c:v>
                </c:pt>
              </c:numCache>
            </c:numRef>
          </c:yVal>
          <c:smooth val="0"/>
          <c:extLst xmlns:c16r2="http://schemas.microsoft.com/office/drawing/2015/06/chart">
            <c:ext xmlns:c16="http://schemas.microsoft.com/office/drawing/2014/chart" uri="{C3380CC4-5D6E-409C-BE32-E72D297353CC}">
              <c16:uniqueId val="{00000009-227E-4F99-9936-DC3E5CA401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27E-4F99-9936-DC3E5CA401BC}"/>
                </c:ext>
                <c:ext xmlns:c15="http://schemas.microsoft.com/office/drawing/2012/chart" uri="{CE6537A1-D6FC-4f65-9D91-7224C49458BB}">
                  <c15:dlblFieldTable>
                    <c15:dlblFTEntry>
                      <c15:txfldGUID>{DF117D99-E036-437D-9B50-EB9B843E7753}</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27E-4F99-9936-DC3E5CA401BC}"/>
                </c:ext>
                <c:ext xmlns:c15="http://schemas.microsoft.com/office/drawing/2012/chart" uri="{CE6537A1-D6FC-4f65-9D91-7224C49458BB}">
                  <c15:dlblFieldTable>
                    <c15:dlblFTEntry>
                      <c15:txfldGUID>{140943A9-2F71-4637-95B3-2414E906E23F}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27E-4F99-9936-DC3E5CA401BC}"/>
                </c:ext>
                <c:ext xmlns:c15="http://schemas.microsoft.com/office/drawing/2012/chart" uri="{CE6537A1-D6FC-4f65-9D91-7224C49458BB}">
                  <c15:dlblFieldTable>
                    <c15:dlblFTEntry>
                      <c15:txfldGUID>{6BB7A1F6-7597-4006-878F-4A8F17D1162E}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27E-4F99-9936-DC3E5CA401BC}"/>
                </c:ext>
                <c:ext xmlns:c15="http://schemas.microsoft.com/office/drawing/2012/chart" uri="{CE6537A1-D6FC-4f65-9D91-7224C49458BB}">
                  <c15:dlblFieldTable>
                    <c15:dlblFTEntry>
                      <c15:txfldGUID>{4154D88F-28B0-4A81-913F-01B98D62B250}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27E-4F99-9936-DC3E5CA401BC}"/>
                </c:ext>
                <c:ext xmlns:c15="http://schemas.microsoft.com/office/drawing/2012/chart" uri="{CE6537A1-D6FC-4f65-9D91-7224C49458BB}">
                  <c15:dlblFieldTable>
                    <c15:dlblFTEntry>
                      <c15:txfldGUID>{347CAFA0-FA3E-4120-9A99-B9EF78CA2A10}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27E-4F99-9936-DC3E5CA401BC}"/>
                </c:ext>
                <c:ext xmlns:c15="http://schemas.microsoft.com/office/drawing/2012/chart" uri="{CE6537A1-D6FC-4f65-9D91-7224C49458BB}">
                  <c15:dlblFieldTable>
                    <c15:dlblFTEntry>
                      <c15:txfldGUID>{DF9E32C2-379F-4527-BAC1-FAFEB81E6663}</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27E-4F99-9936-DC3E5CA401BC}"/>
                </c:ext>
                <c:ext xmlns:c15="http://schemas.microsoft.com/office/drawing/2012/chart" uri="{CE6537A1-D6FC-4f65-9D91-7224C49458BB}">
                  <c15:dlblFieldTable>
                    <c15:dlblFTEntry>
                      <c15:txfldGUID>{C748DE0B-3047-4466-AEEA-3E3E1C2976C9}</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27E-4F99-9936-DC3E5CA401BC}"/>
                </c:ext>
                <c:ext xmlns:c15="http://schemas.microsoft.com/office/drawing/2012/chart" uri="{CE6537A1-D6FC-4f65-9D91-7224C49458BB}">
                  <c15:dlblFieldTable>
                    <c15:dlblFTEntry>
                      <c15:txfldGUID>{7554F20C-CA8E-42E6-9041-6CFF03532BF3}</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27E-4F99-9936-DC3E5CA401BC}"/>
                </c:ext>
                <c:ext xmlns:c15="http://schemas.microsoft.com/office/drawing/2012/chart" uri="{CE6537A1-D6FC-4f65-9D91-7224C49458BB}">
                  <c15:dlblFieldTable>
                    <c15:dlblFTEntry>
                      <c15:txfldGUID>{67F39727-F9D9-42B6-A5FA-53F9B8CF494F}</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xmlns:c16r2="http://schemas.microsoft.com/office/drawing/2015/06/chart">
            <c:ext xmlns:c16="http://schemas.microsoft.com/office/drawing/2014/chart" uri="{C3380CC4-5D6E-409C-BE32-E72D297353CC}">
              <c16:uniqueId val="{00000013-227E-4F99-9936-DC3E5CA401BC}"/>
            </c:ext>
          </c:extLst>
        </c:ser>
        <c:dLbls>
          <c:showLegendKey val="0"/>
          <c:showVal val="1"/>
          <c:showCatName val="0"/>
          <c:showSerName val="0"/>
          <c:showPercent val="0"/>
          <c:showBubbleSize val="0"/>
        </c:dLbls>
        <c:axId val="542085528"/>
        <c:axId val="542084744"/>
      </c:scatterChart>
      <c:valAx>
        <c:axId val="542085528"/>
        <c:scaling>
          <c:orientation val="maxMin"/>
          <c:max val="66"/>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2084744"/>
        <c:crosses val="autoZero"/>
        <c:crossBetween val="midCat"/>
      </c:valAx>
      <c:valAx>
        <c:axId val="542084744"/>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42085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4B6-43FD-A087-3F912A06BDC6}"/>
                </c:ext>
                <c:ext xmlns:c15="http://schemas.microsoft.com/office/drawing/2012/chart" uri="{CE6537A1-D6FC-4f65-9D91-7224C49458BB}">
                  <c15:dlblFieldTable>
                    <c15:dlblFTEntry>
                      <c15:txfldGUID>{66D0FFAF-A6E4-4A0A-BF61-966659B38E09}</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4B6-43FD-A087-3F912A06BDC6}"/>
                </c:ext>
                <c:ext xmlns:c15="http://schemas.microsoft.com/office/drawing/2012/chart" uri="{CE6537A1-D6FC-4f65-9D91-7224C49458BB}">
                  <c15:dlblFieldTable>
                    <c15:dlblFTEntry>
                      <c15:txfldGUID>{A3FE3E19-7A6F-49BD-935A-10737E7A16EB}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4B6-43FD-A087-3F912A06BDC6}"/>
                </c:ext>
                <c:ext xmlns:c15="http://schemas.microsoft.com/office/drawing/2012/chart" uri="{CE6537A1-D6FC-4f65-9D91-7224C49458BB}">
                  <c15:dlblFieldTable>
                    <c15:dlblFTEntry>
                      <c15:txfldGUID>{75179ECD-F0ED-41D4-AAA3-A28A5CADEF45}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4B6-43FD-A087-3F912A06BDC6}"/>
                </c:ext>
                <c:ext xmlns:c15="http://schemas.microsoft.com/office/drawing/2012/chart" uri="{CE6537A1-D6FC-4f65-9D91-7224C49458BB}">
                  <c15:dlblFieldTable>
                    <c15:dlblFTEntry>
                      <c15:txfldGUID>{F3AF41B4-6DEC-4912-A43B-7A2A713F9DDD}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4B6-43FD-A087-3F912A06BDC6}"/>
                </c:ext>
                <c:ext xmlns:c15="http://schemas.microsoft.com/office/drawing/2012/chart" uri="{CE6537A1-D6FC-4f65-9D91-7224C49458BB}">
                  <c15:dlblFieldTable>
                    <c15:dlblFTEntry>
                      <c15:txfldGUID>{F84FDAC9-71F8-436A-BCA9-E3BF9D29A928}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4B6-43FD-A087-3F912A06BDC6}"/>
                </c:ext>
                <c:ext xmlns:c15="http://schemas.microsoft.com/office/drawing/2012/chart" uri="{CE6537A1-D6FC-4f65-9D91-7224C49458BB}">
                  <c15:dlblFieldTable>
                    <c15:dlblFTEntry>
                      <c15:txfldGUID>{BF094ADC-CC39-4638-B10C-CFD553B96389}</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4B6-43FD-A087-3F912A06BDC6}"/>
                </c:ext>
                <c:ext xmlns:c15="http://schemas.microsoft.com/office/drawing/2012/chart" uri="{CE6537A1-D6FC-4f65-9D91-7224C49458BB}">
                  <c15:dlblFieldTable>
                    <c15:dlblFTEntry>
                      <c15:txfldGUID>{D29FA91D-804D-44DD-8D41-F8818D17EC4F}</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4B6-43FD-A087-3F912A06BDC6}"/>
                </c:ext>
                <c:ext xmlns:c15="http://schemas.microsoft.com/office/drawing/2012/chart" uri="{CE6537A1-D6FC-4f65-9D91-7224C49458BB}">
                  <c15:dlblFieldTable>
                    <c15:dlblFTEntry>
                      <c15:txfldGUID>{807F4739-CE55-4907-8E14-50FD050654BE}</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4B6-43FD-A087-3F912A06BDC6}"/>
                </c:ext>
                <c:ext xmlns:c15="http://schemas.microsoft.com/office/drawing/2012/chart" uri="{CE6537A1-D6FC-4f65-9D91-7224C49458BB}">
                  <c15:dlblFieldTable>
                    <c15:dlblFTEntry>
                      <c15:txfldGUID>{2C7209CF-3D46-43D7-9CDA-33CDC423443B}</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9.3000000000000007</c:v>
                </c:pt>
                <c:pt idx="16">
                  <c:v>9.1</c:v>
                </c:pt>
                <c:pt idx="24">
                  <c:v>8.8000000000000007</c:v>
                </c:pt>
                <c:pt idx="32">
                  <c:v>8.6</c:v>
                </c:pt>
              </c:numCache>
            </c:numRef>
          </c:xVal>
          <c:yVal>
            <c:numRef>
              <c:f>公会計指標分析・財政指標組合せ分析表!$BP$73:$DC$73</c:f>
              <c:numCache>
                <c:formatCode>#,##0.0;"▲ "#,##0.0</c:formatCode>
                <c:ptCount val="40"/>
                <c:pt idx="0">
                  <c:v>77.099999999999994</c:v>
                </c:pt>
                <c:pt idx="8">
                  <c:v>72.2</c:v>
                </c:pt>
                <c:pt idx="16">
                  <c:v>77.599999999999994</c:v>
                </c:pt>
                <c:pt idx="24">
                  <c:v>81.5</c:v>
                </c:pt>
                <c:pt idx="32">
                  <c:v>94.7</c:v>
                </c:pt>
              </c:numCache>
            </c:numRef>
          </c:yVal>
          <c:smooth val="0"/>
          <c:extLst xmlns:c16r2="http://schemas.microsoft.com/office/drawing/2015/06/chart">
            <c:ext xmlns:c16="http://schemas.microsoft.com/office/drawing/2014/chart" uri="{C3380CC4-5D6E-409C-BE32-E72D297353CC}">
              <c16:uniqueId val="{00000009-64B6-43FD-A087-3F912A06BD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4B6-43FD-A087-3F912A06BDC6}"/>
                </c:ext>
                <c:ext xmlns:c15="http://schemas.microsoft.com/office/drawing/2012/chart" uri="{CE6537A1-D6FC-4f65-9D91-7224C49458BB}">
                  <c15:dlblFieldTable>
                    <c15:dlblFTEntry>
                      <c15:txfldGUID>{C735EDF0-178B-4362-8714-027604A3F1A7}</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4B6-43FD-A087-3F912A06BDC6}"/>
                </c:ext>
                <c:ext xmlns:c15="http://schemas.microsoft.com/office/drawing/2012/chart" uri="{CE6537A1-D6FC-4f65-9D91-7224C49458BB}">
                  <c15:dlblFieldTable>
                    <c15:dlblFTEntry>
                      <c15:txfldGUID>{8966FD5B-FF70-4515-B1DF-DA36BFA5B8E0}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4B6-43FD-A087-3F912A06BDC6}"/>
                </c:ext>
                <c:ext xmlns:c15="http://schemas.microsoft.com/office/drawing/2012/chart" uri="{CE6537A1-D6FC-4f65-9D91-7224C49458BB}">
                  <c15:dlblFieldTable>
                    <c15:dlblFTEntry>
                      <c15:txfldGUID>{E39FE3AD-EC54-422A-8EA5-D5EAEFD051F7}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4B6-43FD-A087-3F912A06BDC6}"/>
                </c:ext>
                <c:ext xmlns:c15="http://schemas.microsoft.com/office/drawing/2012/chart" uri="{CE6537A1-D6FC-4f65-9D91-7224C49458BB}">
                  <c15:dlblFieldTable>
                    <c15:dlblFTEntry>
                      <c15:txfldGUID>{1E6983AF-4220-46BD-9E3A-90FE73619D1E}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4B6-43FD-A087-3F912A06BDC6}"/>
                </c:ext>
                <c:ext xmlns:c15="http://schemas.microsoft.com/office/drawing/2012/chart" uri="{CE6537A1-D6FC-4f65-9D91-7224C49458BB}">
                  <c15:dlblFieldTable>
                    <c15:dlblFTEntry>
                      <c15:txfldGUID>{DA5679CE-ADEE-4DB5-9A88-DA5BF279E238}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4B6-43FD-A087-3F912A06BDC6}"/>
                </c:ext>
                <c:ext xmlns:c15="http://schemas.microsoft.com/office/drawing/2012/chart" uri="{CE6537A1-D6FC-4f65-9D91-7224C49458BB}">
                  <c15:dlblFieldTable>
                    <c15:dlblFTEntry>
                      <c15:txfldGUID>{43DE3AA9-9655-49E5-B753-9EE4D3643555}</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4B6-43FD-A087-3F912A06BDC6}"/>
                </c:ext>
                <c:ext xmlns:c15="http://schemas.microsoft.com/office/drawing/2012/chart" uri="{CE6537A1-D6FC-4f65-9D91-7224C49458BB}">
                  <c15:dlblFieldTable>
                    <c15:dlblFTEntry>
                      <c15:txfldGUID>{A4905CEF-56A1-4A0F-A261-024D58057D55}</c15:txfldGUID>
                      <c15:f>公会計指標分析・財政指標組合せ分析表!$CF$72</c15:f>
                      <c15:dlblFieldTableCache>
                        <c:ptCount val="1"/>
                        <c:pt idx="0">
                          <c:v>R02</c:v>
                        </c:pt>
                      </c15:dlblFieldTableCache>
                    </c15:dlblFTEntry>
                  </c15:dlblFieldTable>
                  <c15:showDataLabelsRange val="0"/>
                </c:ext>
              </c:extLst>
            </c:dLbl>
            <c:dLbl>
              <c:idx val="24"/>
              <c:layout>
                <c:manualLayout>
                  <c:x val="-4.4905057365901307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4B6-43FD-A087-3F912A06BDC6}"/>
                </c:ext>
                <c:ext xmlns:c15="http://schemas.microsoft.com/office/drawing/2012/chart" uri="{CE6537A1-D6FC-4f65-9D91-7224C49458BB}">
                  <c15:dlblFieldTable>
                    <c15:dlblFTEntry>
                      <c15:txfldGUID>{C73CAB72-13DF-4A49-967E-0EB544821DE2}</c15:txfldGUID>
                      <c15:f>公会計指標分析・財政指標組合せ分析表!$CN$72</c15:f>
                      <c15:dlblFieldTableCache>
                        <c:ptCount val="1"/>
                        <c:pt idx="0">
                          <c:v>R03</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4B6-43FD-A087-3F912A06BDC6}"/>
                </c:ext>
                <c:ext xmlns:c15="http://schemas.microsoft.com/office/drawing/2012/chart" uri="{CE6537A1-D6FC-4f65-9D91-7224C49458BB}">
                  <c15:dlblFieldTable>
                    <c15:dlblFTEntry>
                      <c15:txfldGUID>{2E7F0ACF-A322-43A5-BCC3-D2D0C4A99ED5}</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xmlns:c16r2="http://schemas.microsoft.com/office/drawing/2015/06/chart">
            <c:ext xmlns:c16="http://schemas.microsoft.com/office/drawing/2014/chart" uri="{C3380CC4-5D6E-409C-BE32-E72D297353CC}">
              <c16:uniqueId val="{00000013-64B6-43FD-A087-3F912A06BDC6}"/>
            </c:ext>
          </c:extLst>
        </c:ser>
        <c:dLbls>
          <c:showLegendKey val="0"/>
          <c:showVal val="1"/>
          <c:showCatName val="0"/>
          <c:showSerName val="0"/>
          <c:showPercent val="0"/>
          <c:showBubbleSize val="0"/>
        </c:dLbls>
        <c:axId val="542086312"/>
        <c:axId val="542085136"/>
      </c:scatterChart>
      <c:valAx>
        <c:axId val="542086312"/>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2085136"/>
        <c:crosses val="autoZero"/>
        <c:crossBetween val="midCat"/>
      </c:valAx>
      <c:valAx>
        <c:axId val="542085136"/>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420863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300,470
298,814
906.07
152,422,038
149,822,795
1,836,705
73,071,998
145,080,338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財政力指数は前年度に同じく</a:t>
          </a:r>
          <a:r>
            <a:rPr kumimoji="1" lang="en-US" altLang="ja-JP" sz="1100">
              <a:latin typeface="ＭＳ Ｐゴシック" panose="020B0600070205080204" pitchFamily="50" charset="-128"/>
              <a:ea typeface="ＭＳ Ｐゴシック" panose="020B0600070205080204" pitchFamily="50" charset="-128"/>
            </a:rPr>
            <a:t>0.66</a:t>
          </a:r>
          <a:r>
            <a:rPr kumimoji="1" lang="ja-JP" altLang="en-US" sz="1100">
              <a:latin typeface="ＭＳ Ｐゴシック" panose="020B0600070205080204" pitchFamily="50" charset="-128"/>
              <a:ea typeface="ＭＳ Ｐゴシック" panose="020B0600070205080204" pitchFamily="50" charset="-128"/>
            </a:rPr>
            <a:t>で、直近５年間は横ばいであるものの、類似団体平均を下回る状況が続いている。</a:t>
          </a:r>
        </a:p>
        <a:p>
          <a:r>
            <a:rPr kumimoji="1" lang="ja-JP" altLang="en-US" sz="1100">
              <a:latin typeface="ＭＳ Ｐゴシック" panose="020B0600070205080204" pitchFamily="50" charset="-128"/>
              <a:ea typeface="ＭＳ Ｐゴシック" panose="020B0600070205080204" pitchFamily="50" charset="-128"/>
            </a:rPr>
            <a:t>　市民税や地方消費税交付金の増により、分子となる基準財政収入額が分母となる基準財政需要額よりも増加率が大きかったため、単年度の指数では若干の改善が見られた。</a:t>
          </a:r>
        </a:p>
        <a:p>
          <a:r>
            <a:rPr kumimoji="1" lang="ja-JP" altLang="en-US" sz="1100">
              <a:latin typeface="ＭＳ Ｐゴシック" panose="020B0600070205080204" pitchFamily="50" charset="-128"/>
              <a:ea typeface="ＭＳ Ｐゴシック" panose="020B0600070205080204" pitchFamily="50" charset="-128"/>
            </a:rPr>
            <a:t>　今後も厳しい財政状況が続く見通しであることから、新規財源の確保や地方債残高の縮減はもとより、すべての経費にわたり事業効果や執行状況等を踏まえた検証を徹底した上で、歳出抑制に努めるなど、安定的で持続可能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71" name="直線コネクタ 70"/>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26307</xdr:rowOff>
    </xdr:to>
    <xdr:cxnSp macro="">
      <xdr:nvCxnSpPr>
        <xdr:cNvPr id="74" name="直線コネクタ 73"/>
        <xdr:cNvCxnSpPr/>
      </xdr:nvCxnSpPr>
      <xdr:spPr>
        <a:xfrm>
          <a:off x="3225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9072</xdr:rowOff>
    </xdr:to>
    <xdr:cxnSp macro="">
      <xdr:nvCxnSpPr>
        <xdr:cNvPr id="77" name="直線コネクタ 76"/>
        <xdr:cNvCxnSpPr/>
      </xdr:nvCxnSpPr>
      <xdr:spPr>
        <a:xfrm>
          <a:off x="2336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9072</xdr:rowOff>
    </xdr:to>
    <xdr:cxnSp macro="">
      <xdr:nvCxnSpPr>
        <xdr:cNvPr id="80" name="直線コネクタ 79"/>
        <xdr:cNvCxnSpPr/>
      </xdr:nvCxnSpPr>
      <xdr:spPr>
        <a:xfrm>
          <a:off x="1447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4" name="楕円 93"/>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5" name="テキスト ボックス 94"/>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7" name="テキスト ボックス 96"/>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8" name="楕円 97"/>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99" name="テキスト ボックス 98"/>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分子となる経常経費充当一般財源は、給与改定による人件費の増や光熱水費等の高騰に伴う物件費の増加、下水道事業会計や独法病院の設備投資に係る補助費等の増加により前年度比で</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ポイント増加した。</a:t>
          </a:r>
        </a:p>
        <a:p>
          <a:r>
            <a:rPr kumimoji="1" lang="ja-JP" altLang="en-US" sz="1100">
              <a:latin typeface="ＭＳ Ｐゴシック" panose="020B0600070205080204" pitchFamily="50" charset="-128"/>
              <a:ea typeface="ＭＳ Ｐゴシック" panose="020B0600070205080204" pitchFamily="50" charset="-128"/>
            </a:rPr>
            <a:t>　一方、分母となる経常一般財源等は、市税や地方消費税交付金が増加したものの、臨時財政対策債や普通交付税等が大きく減少したことから、前年度比で</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ポイントの減少となり、経常収支比率は前年度から</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ポイント悪化して</a:t>
          </a:r>
          <a:r>
            <a:rPr kumimoji="1" lang="en-US" altLang="ja-JP" sz="1100">
              <a:latin typeface="ＭＳ Ｐゴシック" panose="020B0600070205080204" pitchFamily="50" charset="-128"/>
              <a:ea typeface="ＭＳ Ｐゴシック" panose="020B0600070205080204" pitchFamily="50" charset="-128"/>
            </a:rPr>
            <a:t>91.5</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今後も、市税などの経常一般財源の確保に努めるとともに、義務的経費を含めたすべての経費について徹底した見直しを行い、比率の改善に努める。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143256</xdr:rowOff>
    </xdr:from>
    <xdr:to>
      <xdr:col>23</xdr:col>
      <xdr:colOff>133350</xdr:colOff>
      <xdr:row>64</xdr:row>
      <xdr:rowOff>135890</xdr:rowOff>
    </xdr:to>
    <xdr:cxnSp macro="">
      <xdr:nvCxnSpPr>
        <xdr:cNvPr id="132" name="直線コネクタ 131"/>
        <xdr:cNvCxnSpPr/>
      </xdr:nvCxnSpPr>
      <xdr:spPr>
        <a:xfrm>
          <a:off x="4114800" y="10944606"/>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143256</xdr:rowOff>
    </xdr:from>
    <xdr:to>
      <xdr:col>19</xdr:col>
      <xdr:colOff>133350</xdr:colOff>
      <xdr:row>64</xdr:row>
      <xdr:rowOff>135890</xdr:rowOff>
    </xdr:to>
    <xdr:cxnSp macro="">
      <xdr:nvCxnSpPr>
        <xdr:cNvPr id="135" name="直線コネクタ 134"/>
        <xdr:cNvCxnSpPr/>
      </xdr:nvCxnSpPr>
      <xdr:spPr>
        <a:xfrm flipV="1">
          <a:off x="3225800" y="1094460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64</xdr:row>
      <xdr:rowOff>155194</xdr:rowOff>
    </xdr:to>
    <xdr:cxnSp macro="">
      <xdr:nvCxnSpPr>
        <xdr:cNvPr id="138" name="直線コネクタ 137"/>
        <xdr:cNvCxnSpPr/>
      </xdr:nvCxnSpPr>
      <xdr:spPr>
        <a:xfrm flipV="1">
          <a:off x="2336800" y="1110869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0" name="テキスト ボックス 139"/>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126238</xdr:rowOff>
    </xdr:from>
    <xdr:to>
      <xdr:col>11</xdr:col>
      <xdr:colOff>31750</xdr:colOff>
      <xdr:row>64</xdr:row>
      <xdr:rowOff>155194</xdr:rowOff>
    </xdr:to>
    <xdr:cxnSp macro="">
      <xdr:nvCxnSpPr>
        <xdr:cNvPr id="141" name="直線コネクタ 140"/>
        <xdr:cNvCxnSpPr/>
      </xdr:nvCxnSpPr>
      <xdr:spPr>
        <a:xfrm>
          <a:off x="1447800" y="1109903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3" name="テキスト ボックス 142"/>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45" name="テキスト ボックス 144"/>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1" name="楕円 150"/>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101617</xdr:rowOff>
    </xdr:from>
    <xdr:ext cx="762000" cy="259045"/>
    <xdr:sp macro="" textlink="">
      <xdr:nvSpPr>
        <xdr:cNvPr id="152" name="財政構造の弾力性該当値テキスト"/>
        <xdr:cNvSpPr txBox="1"/>
      </xdr:nvSpPr>
      <xdr:spPr>
        <a:xfrm>
          <a:off x="50419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92456</xdr:rowOff>
    </xdr:from>
    <xdr:to>
      <xdr:col>19</xdr:col>
      <xdr:colOff>184150</xdr:colOff>
      <xdr:row>64</xdr:row>
      <xdr:rowOff>22606</xdr:rowOff>
    </xdr:to>
    <xdr:sp macro="" textlink="">
      <xdr:nvSpPr>
        <xdr:cNvPr id="153" name="楕円 152"/>
        <xdr:cNvSpPr/>
      </xdr:nvSpPr>
      <xdr:spPr>
        <a:xfrm>
          <a:off x="4064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54" name="テキスト ボックス 153"/>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5" name="楕円 154"/>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56" name="テキスト ボックス 155"/>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104394</xdr:rowOff>
    </xdr:from>
    <xdr:to>
      <xdr:col>11</xdr:col>
      <xdr:colOff>82550</xdr:colOff>
      <xdr:row>65</xdr:row>
      <xdr:rowOff>34544</xdr:rowOff>
    </xdr:to>
    <xdr:sp macro="" textlink="">
      <xdr:nvSpPr>
        <xdr:cNvPr id="157" name="楕円 156"/>
        <xdr:cNvSpPr/>
      </xdr:nvSpPr>
      <xdr:spPr>
        <a:xfrm>
          <a:off x="2286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58" name="テキスト ボックス 157"/>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59" name="楕円 158"/>
        <xdr:cNvSpPr/>
      </xdr:nvSpPr>
      <xdr:spPr>
        <a:xfrm>
          <a:off x="1397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15765</xdr:rowOff>
    </xdr:from>
    <xdr:ext cx="762000" cy="259045"/>
    <xdr:sp macro="" textlink="">
      <xdr:nvSpPr>
        <xdr:cNvPr id="160" name="テキスト ボックス 159"/>
        <xdr:cNvSpPr txBox="1"/>
      </xdr:nvSpPr>
      <xdr:spPr>
        <a:xfrm>
          <a:off x="1066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人口１人当たり人件費・物件費等決算額は、前年度に比べ</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％減少し、類似団体平均を上回るものの、類似団体平均は増加していることから、その差は縮小している。</a:t>
          </a:r>
        </a:p>
        <a:p>
          <a:r>
            <a:rPr kumimoji="1" lang="ja-JP" altLang="en-US" sz="1100">
              <a:latin typeface="ＭＳ Ｐゴシック" panose="020B0600070205080204" pitchFamily="50" charset="-128"/>
              <a:ea typeface="ＭＳ Ｐゴシック" panose="020B0600070205080204" pitchFamily="50" charset="-128"/>
            </a:rPr>
            <a:t>　人件費は、給与改定に伴う勤勉手当の増や会計年度任用職員の報酬の増などにより、前年度比で</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％の増となった。物件費は、新型コロナウイルス感染症対策に係る経費が減少したものの、エネルギー価格・物価高騰による燃料費・光熱水費等の増によって高止まりしている。</a:t>
          </a:r>
        </a:p>
        <a:p>
          <a:r>
            <a:rPr kumimoji="1" lang="ja-JP" altLang="en-US" sz="1100">
              <a:latin typeface="ＭＳ Ｐゴシック" panose="020B0600070205080204" pitchFamily="50" charset="-128"/>
              <a:ea typeface="ＭＳ Ｐゴシック" panose="020B0600070205080204" pitchFamily="50" charset="-128"/>
            </a:rPr>
            <a:t>　引き続き、「第４期・県都</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あきた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改革プラン」に位置づけた職員数の適正管理や公共施設等に係るコスト縮減などに取り組み、人件費・物件費の削減に努める。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161590</xdr:rowOff>
    </xdr:from>
    <xdr:to>
      <xdr:col>23</xdr:col>
      <xdr:colOff>133350</xdr:colOff>
      <xdr:row>86</xdr:row>
      <xdr:rowOff>51068</xdr:rowOff>
    </xdr:to>
    <xdr:cxnSp macro="">
      <xdr:nvCxnSpPr>
        <xdr:cNvPr id="195" name="直線コネクタ 194"/>
        <xdr:cNvCxnSpPr/>
      </xdr:nvCxnSpPr>
      <xdr:spPr>
        <a:xfrm flipV="1">
          <a:off x="4114800" y="14734840"/>
          <a:ext cx="838200" cy="6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9086</xdr:rowOff>
    </xdr:from>
    <xdr:ext cx="762000" cy="259045"/>
    <xdr:sp macro="" textlink="">
      <xdr:nvSpPr>
        <xdr:cNvPr id="196" name="人件費・物件費等の状況平均値テキスト"/>
        <xdr:cNvSpPr txBox="1"/>
      </xdr:nvSpPr>
      <xdr:spPr>
        <a:xfrm>
          <a:off x="5041900" y="14239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158680</xdr:rowOff>
    </xdr:from>
    <xdr:to>
      <xdr:col>19</xdr:col>
      <xdr:colOff>133350</xdr:colOff>
      <xdr:row>86</xdr:row>
      <xdr:rowOff>51068</xdr:rowOff>
    </xdr:to>
    <xdr:cxnSp macro="">
      <xdr:nvCxnSpPr>
        <xdr:cNvPr id="198" name="直線コネクタ 197"/>
        <xdr:cNvCxnSpPr/>
      </xdr:nvCxnSpPr>
      <xdr:spPr>
        <a:xfrm>
          <a:off x="3225800" y="14560480"/>
          <a:ext cx="889000" cy="23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10551</xdr:rowOff>
    </xdr:from>
    <xdr:ext cx="736600" cy="259045"/>
    <xdr:sp macro="" textlink="">
      <xdr:nvSpPr>
        <xdr:cNvPr id="200" name="テキスト ボックス 199"/>
        <xdr:cNvSpPr txBox="1"/>
      </xdr:nvSpPr>
      <xdr:spPr>
        <a:xfrm>
          <a:off x="3733800" y="14069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137478</xdr:rowOff>
    </xdr:from>
    <xdr:to>
      <xdr:col>15</xdr:col>
      <xdr:colOff>82550</xdr:colOff>
      <xdr:row>84</xdr:row>
      <xdr:rowOff>158680</xdr:rowOff>
    </xdr:to>
    <xdr:cxnSp macro="">
      <xdr:nvCxnSpPr>
        <xdr:cNvPr id="201" name="直線コネクタ 200"/>
        <xdr:cNvCxnSpPr/>
      </xdr:nvCxnSpPr>
      <xdr:spPr>
        <a:xfrm>
          <a:off x="2336800" y="14196378"/>
          <a:ext cx="889000" cy="36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21114</xdr:rowOff>
    </xdr:from>
    <xdr:ext cx="762000" cy="259045"/>
    <xdr:sp macro="" textlink="">
      <xdr:nvSpPr>
        <xdr:cNvPr id="203" name="テキスト ボックス 202"/>
        <xdr:cNvSpPr txBox="1"/>
      </xdr:nvSpPr>
      <xdr:spPr>
        <a:xfrm>
          <a:off x="2844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77938</xdr:rowOff>
    </xdr:from>
    <xdr:to>
      <xdr:col>11</xdr:col>
      <xdr:colOff>31750</xdr:colOff>
      <xdr:row>82</xdr:row>
      <xdr:rowOff>137478</xdr:rowOff>
    </xdr:to>
    <xdr:cxnSp macro="">
      <xdr:nvCxnSpPr>
        <xdr:cNvPr id="204" name="直線コネクタ 203"/>
        <xdr:cNvCxnSpPr/>
      </xdr:nvCxnSpPr>
      <xdr:spPr>
        <a:xfrm>
          <a:off x="1447800" y="14136838"/>
          <a:ext cx="889000" cy="5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28982</xdr:rowOff>
    </xdr:from>
    <xdr:ext cx="762000" cy="259045"/>
    <xdr:sp macro="" textlink="">
      <xdr:nvSpPr>
        <xdr:cNvPr id="206" name="テキスト ボックス 205"/>
        <xdr:cNvSpPr txBox="1"/>
      </xdr:nvSpPr>
      <xdr:spPr>
        <a:xfrm>
          <a:off x="1955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148734</xdr:rowOff>
    </xdr:from>
    <xdr:ext cx="762000" cy="259045"/>
    <xdr:sp macro="" textlink="">
      <xdr:nvSpPr>
        <xdr:cNvPr id="208" name="テキスト ボックス 207"/>
        <xdr:cNvSpPr txBox="1"/>
      </xdr:nvSpPr>
      <xdr:spPr>
        <a:xfrm>
          <a:off x="1066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110790</xdr:rowOff>
    </xdr:from>
    <xdr:to>
      <xdr:col>23</xdr:col>
      <xdr:colOff>184150</xdr:colOff>
      <xdr:row>86</xdr:row>
      <xdr:rowOff>40940</xdr:rowOff>
    </xdr:to>
    <xdr:sp macro="" textlink="">
      <xdr:nvSpPr>
        <xdr:cNvPr id="214" name="楕円 213"/>
        <xdr:cNvSpPr/>
      </xdr:nvSpPr>
      <xdr:spPr>
        <a:xfrm>
          <a:off x="4902200" y="146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82867</xdr:rowOff>
    </xdr:from>
    <xdr:ext cx="762000" cy="259045"/>
    <xdr:sp macro="" textlink="">
      <xdr:nvSpPr>
        <xdr:cNvPr id="215" name="人件費・物件費等の状況該当値テキスト"/>
        <xdr:cNvSpPr txBox="1"/>
      </xdr:nvSpPr>
      <xdr:spPr>
        <a:xfrm>
          <a:off x="5041900" y="1465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268</xdr:rowOff>
    </xdr:from>
    <xdr:to>
      <xdr:col>19</xdr:col>
      <xdr:colOff>184150</xdr:colOff>
      <xdr:row>86</xdr:row>
      <xdr:rowOff>101868</xdr:rowOff>
    </xdr:to>
    <xdr:sp macro="" textlink="">
      <xdr:nvSpPr>
        <xdr:cNvPr id="216" name="楕円 215"/>
        <xdr:cNvSpPr/>
      </xdr:nvSpPr>
      <xdr:spPr>
        <a:xfrm>
          <a:off x="4064000" y="147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86645</xdr:rowOff>
    </xdr:from>
    <xdr:ext cx="736600" cy="259045"/>
    <xdr:sp macro="" textlink="">
      <xdr:nvSpPr>
        <xdr:cNvPr id="217" name="テキスト ボックス 216"/>
        <xdr:cNvSpPr txBox="1"/>
      </xdr:nvSpPr>
      <xdr:spPr>
        <a:xfrm>
          <a:off x="3733800" y="14831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107880</xdr:rowOff>
    </xdr:from>
    <xdr:to>
      <xdr:col>15</xdr:col>
      <xdr:colOff>133350</xdr:colOff>
      <xdr:row>85</xdr:row>
      <xdr:rowOff>38030</xdr:rowOff>
    </xdr:to>
    <xdr:sp macro="" textlink="">
      <xdr:nvSpPr>
        <xdr:cNvPr id="218" name="楕円 217"/>
        <xdr:cNvSpPr/>
      </xdr:nvSpPr>
      <xdr:spPr>
        <a:xfrm>
          <a:off x="3175000" y="1450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22807</xdr:rowOff>
    </xdr:from>
    <xdr:ext cx="762000" cy="259045"/>
    <xdr:sp macro="" textlink="">
      <xdr:nvSpPr>
        <xdr:cNvPr id="219" name="テキスト ボックス 218"/>
        <xdr:cNvSpPr txBox="1"/>
      </xdr:nvSpPr>
      <xdr:spPr>
        <a:xfrm>
          <a:off x="2844800" y="1459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86678</xdr:rowOff>
    </xdr:from>
    <xdr:to>
      <xdr:col>11</xdr:col>
      <xdr:colOff>82550</xdr:colOff>
      <xdr:row>83</xdr:row>
      <xdr:rowOff>16828</xdr:rowOff>
    </xdr:to>
    <xdr:sp macro="" textlink="">
      <xdr:nvSpPr>
        <xdr:cNvPr id="220" name="楕円 219"/>
        <xdr:cNvSpPr/>
      </xdr:nvSpPr>
      <xdr:spPr>
        <a:xfrm>
          <a:off x="2286000" y="1414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1605</xdr:rowOff>
    </xdr:from>
    <xdr:ext cx="762000" cy="259045"/>
    <xdr:sp macro="" textlink="">
      <xdr:nvSpPr>
        <xdr:cNvPr id="221" name="テキスト ボックス 220"/>
        <xdr:cNvSpPr txBox="1"/>
      </xdr:nvSpPr>
      <xdr:spPr>
        <a:xfrm>
          <a:off x="1955800" y="14231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27138</xdr:rowOff>
    </xdr:from>
    <xdr:to>
      <xdr:col>7</xdr:col>
      <xdr:colOff>31750</xdr:colOff>
      <xdr:row>82</xdr:row>
      <xdr:rowOff>128738</xdr:rowOff>
    </xdr:to>
    <xdr:sp macro="" textlink="">
      <xdr:nvSpPr>
        <xdr:cNvPr id="222" name="楕円 221"/>
        <xdr:cNvSpPr/>
      </xdr:nvSpPr>
      <xdr:spPr>
        <a:xfrm>
          <a:off x="1397000" y="140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113515</xdr:rowOff>
    </xdr:from>
    <xdr:ext cx="762000" cy="259045"/>
    <xdr:sp macro="" textlink="">
      <xdr:nvSpPr>
        <xdr:cNvPr id="223" name="テキスト ボックス 222"/>
        <xdr:cNvSpPr txBox="1"/>
      </xdr:nvSpPr>
      <xdr:spPr>
        <a:xfrm>
          <a:off x="1066800" y="1417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ラスパイレス指数は、４年度は３年度に比べて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ポイント減少しており、類似団体と比較すると、指数が低い順で上位に位置している。</a:t>
          </a:r>
        </a:p>
        <a:p>
          <a:r>
            <a:rPr kumimoji="1" lang="ja-JP" altLang="en-US" sz="1200">
              <a:latin typeface="ＭＳ Ｐゴシック" panose="020B0600070205080204" pitchFamily="50" charset="-128"/>
              <a:ea typeface="ＭＳ Ｐゴシック" panose="020B0600070205080204" pitchFamily="50" charset="-128"/>
            </a:rPr>
            <a:t>　今後も人事委員会勧告等を踏まえ、給与制度の適正化に努める。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13607</xdr:rowOff>
    </xdr:to>
    <xdr:cxnSp macro="">
      <xdr:nvCxnSpPr>
        <xdr:cNvPr id="259" name="直線コネクタ 258"/>
        <xdr:cNvCxnSpPr/>
      </xdr:nvCxnSpPr>
      <xdr:spPr>
        <a:xfrm flipV="1">
          <a:off x="16179800" y="1439817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84</xdr:row>
      <xdr:rowOff>30843</xdr:rowOff>
    </xdr:to>
    <xdr:cxnSp macro="">
      <xdr:nvCxnSpPr>
        <xdr:cNvPr id="262" name="直線コネクタ 261"/>
        <xdr:cNvCxnSpPr/>
      </xdr:nvCxnSpPr>
      <xdr:spPr>
        <a:xfrm flipV="1">
          <a:off x="15290800" y="144154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4" name="テキスト ボックス 263"/>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82550</xdr:rowOff>
    </xdr:to>
    <xdr:cxnSp macro="">
      <xdr:nvCxnSpPr>
        <xdr:cNvPr id="265" name="直線コネクタ 264"/>
        <xdr:cNvCxnSpPr/>
      </xdr:nvCxnSpPr>
      <xdr:spPr>
        <a:xfrm flipV="1">
          <a:off x="14401800" y="144326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48986</xdr:rowOff>
    </xdr:to>
    <xdr:cxnSp macro="">
      <xdr:nvCxnSpPr>
        <xdr:cNvPr id="268" name="直線コネクタ 267"/>
        <xdr:cNvCxnSpPr/>
      </xdr:nvCxnSpPr>
      <xdr:spPr>
        <a:xfrm flipV="1">
          <a:off x="13512800" y="1448435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0" name="テキスト ボックス 269"/>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8" name="楕円 277"/>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9" name="給与水準   （国との比較）該当値テキスト"/>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80" name="楕円 279"/>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81" name="テキスト ボックス 280"/>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2" name="楕円 281"/>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3" name="テキスト ボックス 282"/>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4" name="楕円 283"/>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5" name="テキスト ボックス 284"/>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6" name="楕円 285"/>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87" name="テキスト ボックス 286"/>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行政改革の一環として、公営企業（ガス事業、交通事業）を廃止した際に当該企業職員を受け入れたことなどにより、類似団体の平均値との比較では上回っている。</a:t>
          </a:r>
        </a:p>
        <a:p>
          <a:r>
            <a:rPr kumimoji="1" lang="ja-JP" altLang="en-US" sz="1200">
              <a:latin typeface="ＭＳ Ｐゴシック" panose="020B0600070205080204" pitchFamily="50" charset="-128"/>
              <a:ea typeface="ＭＳ Ｐゴシック" panose="020B0600070205080204" pitchFamily="50" charset="-128"/>
            </a:rPr>
            <a:t>　前年度と比べ普通会計の職員は増加しているが、これまでも定員適正化の取組を進めてきたところであり、今後も事務事業執行体制の効率化を図るとともに、「第４期・県都</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あきた</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改革プラン」に基づいた定員管理に努める。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39370</xdr:rowOff>
    </xdr:from>
    <xdr:to>
      <xdr:col>81</xdr:col>
      <xdr:colOff>44450</xdr:colOff>
      <xdr:row>64</xdr:row>
      <xdr:rowOff>71544</xdr:rowOff>
    </xdr:to>
    <xdr:cxnSp macro="">
      <xdr:nvCxnSpPr>
        <xdr:cNvPr id="322" name="直線コネクタ 321"/>
        <xdr:cNvCxnSpPr/>
      </xdr:nvCxnSpPr>
      <xdr:spPr>
        <a:xfrm>
          <a:off x="16179800" y="1101217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19262</xdr:rowOff>
    </xdr:from>
    <xdr:to>
      <xdr:col>77</xdr:col>
      <xdr:colOff>44450</xdr:colOff>
      <xdr:row>64</xdr:row>
      <xdr:rowOff>39370</xdr:rowOff>
    </xdr:to>
    <xdr:cxnSp macro="">
      <xdr:nvCxnSpPr>
        <xdr:cNvPr id="325" name="直線コネクタ 324"/>
        <xdr:cNvCxnSpPr/>
      </xdr:nvCxnSpPr>
      <xdr:spPr>
        <a:xfrm>
          <a:off x="15290800" y="1099206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170604</xdr:rowOff>
    </xdr:from>
    <xdr:to>
      <xdr:col>72</xdr:col>
      <xdr:colOff>203200</xdr:colOff>
      <xdr:row>64</xdr:row>
      <xdr:rowOff>19262</xdr:rowOff>
    </xdr:to>
    <xdr:cxnSp macro="">
      <xdr:nvCxnSpPr>
        <xdr:cNvPr id="328" name="直線コネクタ 327"/>
        <xdr:cNvCxnSpPr/>
      </xdr:nvCxnSpPr>
      <xdr:spPr>
        <a:xfrm>
          <a:off x="14401800" y="1097195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114300</xdr:rowOff>
    </xdr:from>
    <xdr:to>
      <xdr:col>68</xdr:col>
      <xdr:colOff>152400</xdr:colOff>
      <xdr:row>63</xdr:row>
      <xdr:rowOff>170604</xdr:rowOff>
    </xdr:to>
    <xdr:cxnSp macro="">
      <xdr:nvCxnSpPr>
        <xdr:cNvPr id="331" name="直線コネクタ 330"/>
        <xdr:cNvCxnSpPr/>
      </xdr:nvCxnSpPr>
      <xdr:spPr>
        <a:xfrm>
          <a:off x="13512800" y="109156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33" name="テキスト ボックス 332"/>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5" name="テキスト ボックス 334"/>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20744</xdr:rowOff>
    </xdr:from>
    <xdr:to>
      <xdr:col>81</xdr:col>
      <xdr:colOff>95250</xdr:colOff>
      <xdr:row>64</xdr:row>
      <xdr:rowOff>122344</xdr:rowOff>
    </xdr:to>
    <xdr:sp macro="" textlink="">
      <xdr:nvSpPr>
        <xdr:cNvPr id="341" name="楕円 340"/>
        <xdr:cNvSpPr/>
      </xdr:nvSpPr>
      <xdr:spPr>
        <a:xfrm>
          <a:off x="16967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164271</xdr:rowOff>
    </xdr:from>
    <xdr:ext cx="762000" cy="259045"/>
    <xdr:sp macro="" textlink="">
      <xdr:nvSpPr>
        <xdr:cNvPr id="342" name="定員管理の状況該当値テキスト"/>
        <xdr:cNvSpPr txBox="1"/>
      </xdr:nvSpPr>
      <xdr:spPr>
        <a:xfrm>
          <a:off x="17106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160020</xdr:rowOff>
    </xdr:from>
    <xdr:to>
      <xdr:col>77</xdr:col>
      <xdr:colOff>95250</xdr:colOff>
      <xdr:row>64</xdr:row>
      <xdr:rowOff>90170</xdr:rowOff>
    </xdr:to>
    <xdr:sp macro="" textlink="">
      <xdr:nvSpPr>
        <xdr:cNvPr id="343" name="楕円 342"/>
        <xdr:cNvSpPr/>
      </xdr:nvSpPr>
      <xdr:spPr>
        <a:xfrm>
          <a:off x="16129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74947</xdr:rowOff>
    </xdr:from>
    <xdr:ext cx="736600" cy="259045"/>
    <xdr:sp macro="" textlink="">
      <xdr:nvSpPr>
        <xdr:cNvPr id="344" name="テキスト ボックス 343"/>
        <xdr:cNvSpPr txBox="1"/>
      </xdr:nvSpPr>
      <xdr:spPr>
        <a:xfrm>
          <a:off x="15798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139912</xdr:rowOff>
    </xdr:from>
    <xdr:to>
      <xdr:col>73</xdr:col>
      <xdr:colOff>44450</xdr:colOff>
      <xdr:row>64</xdr:row>
      <xdr:rowOff>70062</xdr:rowOff>
    </xdr:to>
    <xdr:sp macro="" textlink="">
      <xdr:nvSpPr>
        <xdr:cNvPr id="345" name="楕円 344"/>
        <xdr:cNvSpPr/>
      </xdr:nvSpPr>
      <xdr:spPr>
        <a:xfrm>
          <a:off x="15240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54839</xdr:rowOff>
    </xdr:from>
    <xdr:ext cx="762000" cy="259045"/>
    <xdr:sp macro="" textlink="">
      <xdr:nvSpPr>
        <xdr:cNvPr id="346" name="テキスト ボックス 345"/>
        <xdr:cNvSpPr txBox="1"/>
      </xdr:nvSpPr>
      <xdr:spPr>
        <a:xfrm>
          <a:off x="14909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119804</xdr:rowOff>
    </xdr:from>
    <xdr:to>
      <xdr:col>68</xdr:col>
      <xdr:colOff>203200</xdr:colOff>
      <xdr:row>64</xdr:row>
      <xdr:rowOff>49954</xdr:rowOff>
    </xdr:to>
    <xdr:sp macro="" textlink="">
      <xdr:nvSpPr>
        <xdr:cNvPr id="347" name="楕円 346"/>
        <xdr:cNvSpPr/>
      </xdr:nvSpPr>
      <xdr:spPr>
        <a:xfrm>
          <a:off x="14351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34731</xdr:rowOff>
    </xdr:from>
    <xdr:ext cx="762000" cy="259045"/>
    <xdr:sp macro="" textlink="">
      <xdr:nvSpPr>
        <xdr:cNvPr id="348" name="テキスト ボックス 347"/>
        <xdr:cNvSpPr txBox="1"/>
      </xdr:nvSpPr>
      <xdr:spPr>
        <a:xfrm>
          <a:off x="14020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63500</xdr:rowOff>
    </xdr:from>
    <xdr:to>
      <xdr:col>64</xdr:col>
      <xdr:colOff>152400</xdr:colOff>
      <xdr:row>63</xdr:row>
      <xdr:rowOff>165100</xdr:rowOff>
    </xdr:to>
    <xdr:sp macro="" textlink="">
      <xdr:nvSpPr>
        <xdr:cNvPr id="349" name="楕円 348"/>
        <xdr:cNvSpPr/>
      </xdr:nvSpPr>
      <xdr:spPr>
        <a:xfrm>
          <a:off x="13462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149877</xdr:rowOff>
    </xdr:from>
    <xdr:ext cx="762000" cy="259045"/>
    <xdr:sp macro="" textlink="">
      <xdr:nvSpPr>
        <xdr:cNvPr id="350" name="テキスト ボックス 349"/>
        <xdr:cNvSpPr txBox="1"/>
      </xdr:nvSpPr>
      <xdr:spPr>
        <a:xfrm>
          <a:off x="13131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実質公債費比率は、平成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年度に借り入れた臨時財政対策債の償還開始に伴う元利償還金の増加のほか、比率の分母における臨時財政対策債発行可能額の減少に伴う標準財政規模の減少により、単年度比率では</a:t>
          </a:r>
          <a:r>
            <a:rPr kumimoji="1" lang="en-US" altLang="ja-JP" sz="900">
              <a:latin typeface="ＭＳ Ｐゴシック" panose="020B0600070205080204" pitchFamily="50" charset="-128"/>
              <a:ea typeface="ＭＳ Ｐゴシック" panose="020B0600070205080204" pitchFamily="50" charset="-128"/>
            </a:rPr>
            <a:t>0.2</a:t>
          </a:r>
          <a:r>
            <a:rPr kumimoji="1" lang="ja-JP" altLang="en-US" sz="900">
              <a:latin typeface="ＭＳ Ｐゴシック" panose="020B0600070205080204" pitchFamily="50" charset="-128"/>
              <a:ea typeface="ＭＳ Ｐゴシック" panose="020B0600070205080204" pitchFamily="50" charset="-128"/>
            </a:rPr>
            <a:t>ポイント増となったものの、３カ年平均では前年度との比較で</a:t>
          </a:r>
          <a:r>
            <a:rPr kumimoji="1" lang="en-US" altLang="ja-JP" sz="900">
              <a:latin typeface="ＭＳ Ｐゴシック" panose="020B0600070205080204" pitchFamily="50" charset="-128"/>
              <a:ea typeface="ＭＳ Ｐゴシック" panose="020B0600070205080204" pitchFamily="50" charset="-128"/>
            </a:rPr>
            <a:t>0.2</a:t>
          </a:r>
          <a:r>
            <a:rPr kumimoji="1" lang="ja-JP" altLang="en-US" sz="900">
              <a:latin typeface="ＭＳ Ｐゴシック" panose="020B0600070205080204" pitchFamily="50" charset="-128"/>
              <a:ea typeface="ＭＳ Ｐゴシック" panose="020B0600070205080204" pitchFamily="50" charset="-128"/>
            </a:rPr>
            <a:t>ポイント改善した。</a:t>
          </a:r>
        </a:p>
        <a:p>
          <a:r>
            <a:rPr kumimoji="1" lang="ja-JP" altLang="en-US" sz="900">
              <a:latin typeface="ＭＳ Ｐゴシック" panose="020B0600070205080204" pitchFamily="50" charset="-128"/>
              <a:ea typeface="ＭＳ Ｐゴシック" panose="020B0600070205080204" pitchFamily="50" charset="-128"/>
            </a:rPr>
            <a:t>　今後、あきた芸術劇場整備事業に係る地方債の償還が本格化する一方で、過去の大規模事業に係る地方債の償還が順次終了していくことから、長期的には公債費は概ね横ばいと見込むが、市税の減少等に伴い標準財政規模の縮小を見込んでいることから、実質公債費比率は令和６年度から９％台となり、その後も緩やかな上昇が続き、当面の間は</a:t>
          </a:r>
          <a:r>
            <a:rPr kumimoji="1" lang="en-US" altLang="ja-JP" sz="900">
              <a:latin typeface="ＭＳ Ｐゴシック" panose="020B0600070205080204" pitchFamily="50" charset="-128"/>
              <a:ea typeface="ＭＳ Ｐゴシック" panose="020B0600070205080204" pitchFamily="50" charset="-128"/>
            </a:rPr>
            <a:t>10</a:t>
          </a:r>
          <a:r>
            <a:rPr kumimoji="1" lang="ja-JP" altLang="en-US" sz="900">
              <a:latin typeface="ＭＳ Ｐゴシック" panose="020B0600070205080204" pitchFamily="50" charset="-128"/>
              <a:ea typeface="ＭＳ Ｐゴシック" panose="020B0600070205080204" pitchFamily="50" charset="-128"/>
            </a:rPr>
            <a:t>％前後で推移するものと見られる。</a:t>
          </a:r>
        </a:p>
        <a:p>
          <a:r>
            <a:rPr kumimoji="1" lang="ja-JP" altLang="en-US" sz="900">
              <a:latin typeface="ＭＳ Ｐゴシック" panose="020B0600070205080204" pitchFamily="50" charset="-128"/>
              <a:ea typeface="ＭＳ Ｐゴシック" panose="020B0600070205080204" pitchFamily="50" charset="-128"/>
            </a:rPr>
            <a:t>　将来的な公債費の縮減のため、「第４期・県都</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あきた</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改革プラン」に基づき、大規模事業の年度間調整等による地方債発行の平準化や、新規の地方債発行額をその年度に支出する元利償還金の額以内とするなど、地方債残高の抑制に努める。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83759</xdr:rowOff>
    </xdr:from>
    <xdr:to>
      <xdr:col>81</xdr:col>
      <xdr:colOff>44450</xdr:colOff>
      <xdr:row>43</xdr:row>
      <xdr:rowOff>106741</xdr:rowOff>
    </xdr:to>
    <xdr:cxnSp macro="">
      <xdr:nvCxnSpPr>
        <xdr:cNvPr id="385" name="直線コネクタ 384"/>
        <xdr:cNvCxnSpPr/>
      </xdr:nvCxnSpPr>
      <xdr:spPr>
        <a:xfrm flipV="1">
          <a:off x="16179800" y="7456109"/>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6"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106741</xdr:rowOff>
    </xdr:from>
    <xdr:to>
      <xdr:col>77</xdr:col>
      <xdr:colOff>44450</xdr:colOff>
      <xdr:row>43</xdr:row>
      <xdr:rowOff>141212</xdr:rowOff>
    </xdr:to>
    <xdr:cxnSp macro="">
      <xdr:nvCxnSpPr>
        <xdr:cNvPr id="388" name="直線コネクタ 387"/>
        <xdr:cNvCxnSpPr/>
      </xdr:nvCxnSpPr>
      <xdr:spPr>
        <a:xfrm flipV="1">
          <a:off x="15290800" y="74790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0" name="テキスト ボックス 389"/>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141212</xdr:rowOff>
    </xdr:from>
    <xdr:to>
      <xdr:col>72</xdr:col>
      <xdr:colOff>203200</xdr:colOff>
      <xdr:row>43</xdr:row>
      <xdr:rowOff>164193</xdr:rowOff>
    </xdr:to>
    <xdr:cxnSp macro="">
      <xdr:nvCxnSpPr>
        <xdr:cNvPr id="391" name="直線コネクタ 390"/>
        <xdr:cNvCxnSpPr/>
      </xdr:nvCxnSpPr>
      <xdr:spPr>
        <a:xfrm flipV="1">
          <a:off x="14401800" y="75135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3" name="テキスト ボックス 392"/>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164193</xdr:rowOff>
    </xdr:from>
    <xdr:to>
      <xdr:col>68</xdr:col>
      <xdr:colOff>152400</xdr:colOff>
      <xdr:row>44</xdr:row>
      <xdr:rowOff>27215</xdr:rowOff>
    </xdr:to>
    <xdr:cxnSp macro="">
      <xdr:nvCxnSpPr>
        <xdr:cNvPr id="394" name="直線コネクタ 393"/>
        <xdr:cNvCxnSpPr/>
      </xdr:nvCxnSpPr>
      <xdr:spPr>
        <a:xfrm flipV="1">
          <a:off x="13512800" y="75365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6" name="テキスト ボックス 395"/>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8" name="テキスト ボックス 397"/>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32959</xdr:rowOff>
    </xdr:from>
    <xdr:to>
      <xdr:col>81</xdr:col>
      <xdr:colOff>95250</xdr:colOff>
      <xdr:row>43</xdr:row>
      <xdr:rowOff>134559</xdr:rowOff>
    </xdr:to>
    <xdr:sp macro="" textlink="">
      <xdr:nvSpPr>
        <xdr:cNvPr id="404" name="楕円 403"/>
        <xdr:cNvSpPr/>
      </xdr:nvSpPr>
      <xdr:spPr>
        <a:xfrm>
          <a:off x="16967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5036</xdr:rowOff>
    </xdr:from>
    <xdr:ext cx="762000" cy="259045"/>
    <xdr:sp macro="" textlink="">
      <xdr:nvSpPr>
        <xdr:cNvPr id="405" name="公債費負担の状況該当値テキスト"/>
        <xdr:cNvSpPr txBox="1"/>
      </xdr:nvSpPr>
      <xdr:spPr>
        <a:xfrm>
          <a:off x="17106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55941</xdr:rowOff>
    </xdr:from>
    <xdr:to>
      <xdr:col>77</xdr:col>
      <xdr:colOff>95250</xdr:colOff>
      <xdr:row>43</xdr:row>
      <xdr:rowOff>157541</xdr:rowOff>
    </xdr:to>
    <xdr:sp macro="" textlink="">
      <xdr:nvSpPr>
        <xdr:cNvPr id="406" name="楕円 405"/>
        <xdr:cNvSpPr/>
      </xdr:nvSpPr>
      <xdr:spPr>
        <a:xfrm>
          <a:off x="16129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142318</xdr:rowOff>
    </xdr:from>
    <xdr:ext cx="736600" cy="259045"/>
    <xdr:sp macro="" textlink="">
      <xdr:nvSpPr>
        <xdr:cNvPr id="407" name="テキスト ボックス 406"/>
        <xdr:cNvSpPr txBox="1"/>
      </xdr:nvSpPr>
      <xdr:spPr>
        <a:xfrm>
          <a:off x="15798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90412</xdr:rowOff>
    </xdr:from>
    <xdr:to>
      <xdr:col>73</xdr:col>
      <xdr:colOff>44450</xdr:colOff>
      <xdr:row>44</xdr:row>
      <xdr:rowOff>20562</xdr:rowOff>
    </xdr:to>
    <xdr:sp macro="" textlink="">
      <xdr:nvSpPr>
        <xdr:cNvPr id="408" name="楕円 407"/>
        <xdr:cNvSpPr/>
      </xdr:nvSpPr>
      <xdr:spPr>
        <a:xfrm>
          <a:off x="15240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5339</xdr:rowOff>
    </xdr:from>
    <xdr:ext cx="762000" cy="259045"/>
    <xdr:sp macro="" textlink="">
      <xdr:nvSpPr>
        <xdr:cNvPr id="409" name="テキスト ボックス 408"/>
        <xdr:cNvSpPr txBox="1"/>
      </xdr:nvSpPr>
      <xdr:spPr>
        <a:xfrm>
          <a:off x="14909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113393</xdr:rowOff>
    </xdr:from>
    <xdr:to>
      <xdr:col>68</xdr:col>
      <xdr:colOff>203200</xdr:colOff>
      <xdr:row>44</xdr:row>
      <xdr:rowOff>43543</xdr:rowOff>
    </xdr:to>
    <xdr:sp macro="" textlink="">
      <xdr:nvSpPr>
        <xdr:cNvPr id="410" name="楕円 409"/>
        <xdr:cNvSpPr/>
      </xdr:nvSpPr>
      <xdr:spPr>
        <a:xfrm>
          <a:off x="14351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28320</xdr:rowOff>
    </xdr:from>
    <xdr:ext cx="762000" cy="259045"/>
    <xdr:sp macro="" textlink="">
      <xdr:nvSpPr>
        <xdr:cNvPr id="411" name="テキスト ボックス 410"/>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147865</xdr:rowOff>
    </xdr:from>
    <xdr:to>
      <xdr:col>64</xdr:col>
      <xdr:colOff>152400</xdr:colOff>
      <xdr:row>44</xdr:row>
      <xdr:rowOff>78015</xdr:rowOff>
    </xdr:to>
    <xdr:sp macro="" textlink="">
      <xdr:nvSpPr>
        <xdr:cNvPr id="412" name="楕円 411"/>
        <xdr:cNvSpPr/>
      </xdr:nvSpPr>
      <xdr:spPr>
        <a:xfrm>
          <a:off x="13462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62792</xdr:rowOff>
    </xdr:from>
    <xdr:ext cx="762000" cy="259045"/>
    <xdr:sp macro="" textlink="">
      <xdr:nvSpPr>
        <xdr:cNvPr id="413" name="テキスト ボックス 412"/>
        <xdr:cNvSpPr txBox="1"/>
      </xdr:nvSpPr>
      <xdr:spPr>
        <a:xfrm>
          <a:off x="13131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将来負担比率は、分母となる標準財政規模が減少した一方で、分子となる地方債の現在高などの将来負担額が、新病院建設事業に伴う病院転貸債の増等により増加したことにより、前年度と比較して</a:t>
          </a:r>
          <a:r>
            <a:rPr kumimoji="1" lang="en-US" altLang="ja-JP" sz="1200">
              <a:latin typeface="ＭＳ Ｐゴシック" panose="020B0600070205080204" pitchFamily="50" charset="-128"/>
              <a:ea typeface="ＭＳ Ｐゴシック" panose="020B0600070205080204" pitchFamily="50" charset="-128"/>
            </a:rPr>
            <a:t>13.2</a:t>
          </a:r>
          <a:r>
            <a:rPr kumimoji="1" lang="ja-JP" altLang="en-US" sz="1200">
              <a:latin typeface="ＭＳ Ｐゴシック" panose="020B0600070205080204" pitchFamily="50" charset="-128"/>
              <a:ea typeface="ＭＳ Ｐゴシック" panose="020B0600070205080204" pitchFamily="50" charset="-128"/>
            </a:rPr>
            <a:t>ポイント上昇した。</a:t>
          </a:r>
        </a:p>
        <a:p>
          <a:r>
            <a:rPr kumimoji="1" lang="ja-JP" altLang="en-US" sz="1200">
              <a:latin typeface="ＭＳ Ｐゴシック" panose="020B0600070205080204" pitchFamily="50" charset="-128"/>
              <a:ea typeface="ＭＳ Ｐゴシック" panose="020B0600070205080204" pitchFamily="50" charset="-128"/>
            </a:rPr>
            <a:t>　令和元年度までは改善傾向であったものの、将来負担比率が年々増加してきており、類似団体平均との比較では、依然として比率は上回っている状況にあることから、引き続き地方債発行額の抑制等を実施し地方債残高の縮減に努めるとともに、充当可能基金である財政調整基金および減債基金の取崩しを抑制し、基金残高を確保することにより比率の改善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151638</xdr:rowOff>
    </xdr:from>
    <xdr:to>
      <xdr:col>81</xdr:col>
      <xdr:colOff>44450</xdr:colOff>
      <xdr:row>19</xdr:row>
      <xdr:rowOff>107594</xdr:rowOff>
    </xdr:to>
    <xdr:cxnSp macro="">
      <xdr:nvCxnSpPr>
        <xdr:cNvPr id="445" name="直線コネクタ 444"/>
        <xdr:cNvCxnSpPr/>
      </xdr:nvCxnSpPr>
      <xdr:spPr>
        <a:xfrm>
          <a:off x="16179800" y="3237738"/>
          <a:ext cx="838200" cy="1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xdr:cNvSpPr txBox="1"/>
      </xdr:nvSpPr>
      <xdr:spPr>
        <a:xfrm>
          <a:off x="17106900" y="2421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113995</xdr:rowOff>
    </xdr:from>
    <xdr:to>
      <xdr:col>77</xdr:col>
      <xdr:colOff>44450</xdr:colOff>
      <xdr:row>18</xdr:row>
      <xdr:rowOff>151638</xdr:rowOff>
    </xdr:to>
    <xdr:cxnSp macro="">
      <xdr:nvCxnSpPr>
        <xdr:cNvPr id="448" name="直線コネクタ 447"/>
        <xdr:cNvCxnSpPr/>
      </xdr:nvCxnSpPr>
      <xdr:spPr>
        <a:xfrm>
          <a:off x="15290800" y="3200095"/>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61874</xdr:rowOff>
    </xdr:from>
    <xdr:to>
      <xdr:col>72</xdr:col>
      <xdr:colOff>203200</xdr:colOff>
      <xdr:row>18</xdr:row>
      <xdr:rowOff>113995</xdr:rowOff>
    </xdr:to>
    <xdr:cxnSp macro="">
      <xdr:nvCxnSpPr>
        <xdr:cNvPr id="451" name="直線コネクタ 450"/>
        <xdr:cNvCxnSpPr/>
      </xdr:nvCxnSpPr>
      <xdr:spPr>
        <a:xfrm>
          <a:off x="14401800" y="3147974"/>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61874</xdr:rowOff>
    </xdr:from>
    <xdr:to>
      <xdr:col>68</xdr:col>
      <xdr:colOff>152400</xdr:colOff>
      <xdr:row>18</xdr:row>
      <xdr:rowOff>109169</xdr:rowOff>
    </xdr:to>
    <xdr:cxnSp macro="">
      <xdr:nvCxnSpPr>
        <xdr:cNvPr id="454" name="直線コネクタ 453"/>
        <xdr:cNvCxnSpPr/>
      </xdr:nvCxnSpPr>
      <xdr:spPr>
        <a:xfrm flipV="1">
          <a:off x="13512800" y="3147974"/>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8" name="テキスト ボックス 457"/>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56794</xdr:rowOff>
    </xdr:from>
    <xdr:to>
      <xdr:col>81</xdr:col>
      <xdr:colOff>95250</xdr:colOff>
      <xdr:row>19</xdr:row>
      <xdr:rowOff>158394</xdr:rowOff>
    </xdr:to>
    <xdr:sp macro="" textlink="">
      <xdr:nvSpPr>
        <xdr:cNvPr id="464" name="楕円 463"/>
        <xdr:cNvSpPr/>
      </xdr:nvSpPr>
      <xdr:spPr>
        <a:xfrm>
          <a:off x="16967200" y="33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28871</xdr:rowOff>
    </xdr:from>
    <xdr:ext cx="762000" cy="259045"/>
    <xdr:sp macro="" textlink="">
      <xdr:nvSpPr>
        <xdr:cNvPr id="465" name="将来負担の状況該当値テキスト"/>
        <xdr:cNvSpPr txBox="1"/>
      </xdr:nvSpPr>
      <xdr:spPr>
        <a:xfrm>
          <a:off x="17106900" y="328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100838</xdr:rowOff>
    </xdr:from>
    <xdr:to>
      <xdr:col>77</xdr:col>
      <xdr:colOff>95250</xdr:colOff>
      <xdr:row>19</xdr:row>
      <xdr:rowOff>30988</xdr:rowOff>
    </xdr:to>
    <xdr:sp macro="" textlink="">
      <xdr:nvSpPr>
        <xdr:cNvPr id="466" name="楕円 465"/>
        <xdr:cNvSpPr/>
      </xdr:nvSpPr>
      <xdr:spPr>
        <a:xfrm>
          <a:off x="16129000" y="31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15765</xdr:rowOff>
    </xdr:from>
    <xdr:ext cx="736600" cy="259045"/>
    <xdr:sp macro="" textlink="">
      <xdr:nvSpPr>
        <xdr:cNvPr id="467" name="テキスト ボックス 466"/>
        <xdr:cNvSpPr txBox="1"/>
      </xdr:nvSpPr>
      <xdr:spPr>
        <a:xfrm>
          <a:off x="15798800" y="327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63195</xdr:rowOff>
    </xdr:from>
    <xdr:to>
      <xdr:col>73</xdr:col>
      <xdr:colOff>44450</xdr:colOff>
      <xdr:row>18</xdr:row>
      <xdr:rowOff>164795</xdr:rowOff>
    </xdr:to>
    <xdr:sp macro="" textlink="">
      <xdr:nvSpPr>
        <xdr:cNvPr id="468" name="楕円 467"/>
        <xdr:cNvSpPr/>
      </xdr:nvSpPr>
      <xdr:spPr>
        <a:xfrm>
          <a:off x="15240000" y="314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149572</xdr:rowOff>
    </xdr:from>
    <xdr:ext cx="762000" cy="259045"/>
    <xdr:sp macro="" textlink="">
      <xdr:nvSpPr>
        <xdr:cNvPr id="469" name="テキスト ボックス 468"/>
        <xdr:cNvSpPr txBox="1"/>
      </xdr:nvSpPr>
      <xdr:spPr>
        <a:xfrm>
          <a:off x="14909800" y="323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11074</xdr:rowOff>
    </xdr:from>
    <xdr:to>
      <xdr:col>68</xdr:col>
      <xdr:colOff>203200</xdr:colOff>
      <xdr:row>18</xdr:row>
      <xdr:rowOff>112674</xdr:rowOff>
    </xdr:to>
    <xdr:sp macro="" textlink="">
      <xdr:nvSpPr>
        <xdr:cNvPr id="470" name="楕円 469"/>
        <xdr:cNvSpPr/>
      </xdr:nvSpPr>
      <xdr:spPr>
        <a:xfrm>
          <a:off x="14351000" y="309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97451</xdr:rowOff>
    </xdr:from>
    <xdr:ext cx="762000" cy="259045"/>
    <xdr:sp macro="" textlink="">
      <xdr:nvSpPr>
        <xdr:cNvPr id="471" name="テキスト ボックス 470"/>
        <xdr:cNvSpPr txBox="1"/>
      </xdr:nvSpPr>
      <xdr:spPr>
        <a:xfrm>
          <a:off x="14020800" y="318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58369</xdr:rowOff>
    </xdr:from>
    <xdr:to>
      <xdr:col>64</xdr:col>
      <xdr:colOff>152400</xdr:colOff>
      <xdr:row>18</xdr:row>
      <xdr:rowOff>159969</xdr:rowOff>
    </xdr:to>
    <xdr:sp macro="" textlink="">
      <xdr:nvSpPr>
        <xdr:cNvPr id="472" name="楕円 471"/>
        <xdr:cNvSpPr/>
      </xdr:nvSpPr>
      <xdr:spPr>
        <a:xfrm>
          <a:off x="13462000" y="314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144746</xdr:rowOff>
    </xdr:from>
    <xdr:ext cx="762000" cy="259045"/>
    <xdr:sp macro="" textlink="">
      <xdr:nvSpPr>
        <xdr:cNvPr id="473" name="テキスト ボックス 472"/>
        <xdr:cNvSpPr txBox="1"/>
      </xdr:nvSpPr>
      <xdr:spPr>
        <a:xfrm>
          <a:off x="13131800" y="323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300,470
298,814
906.07
152,422,038
149,822,795
1,836,705
73,071,998
145,080,338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人件費の経常経費充当一般財源は、職員の人員構成の変化による基本給の増加および給与改定による勤勉手当の増加などにより</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％増となり、比率は</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人件費の比率は類似団体平均値を上回る水準で推移しており、今後は定年延長制度の導入に伴い、退職手当が年度間で大幅に増減するものの、職員の年齢構成を考慮した新規採用を行う等、職員数の適正管理に取り組むことで、人件費全体では横ばいに推移するものと見通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92710</xdr:rowOff>
    </xdr:to>
    <xdr:cxnSp macro="">
      <xdr:nvCxnSpPr>
        <xdr:cNvPr id="66" name="直線コネクタ 65"/>
        <xdr:cNvCxnSpPr/>
      </xdr:nvCxnSpPr>
      <xdr:spPr>
        <a:xfrm>
          <a:off x="3987800" y="63525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146050</xdr:rowOff>
    </xdr:to>
    <xdr:cxnSp macro="">
      <xdr:nvCxnSpPr>
        <xdr:cNvPr id="69" name="直線コネクタ 68"/>
        <xdr:cNvCxnSpPr/>
      </xdr:nvCxnSpPr>
      <xdr:spPr>
        <a:xfrm flipV="1">
          <a:off x="3098800" y="6352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37</xdr:row>
      <xdr:rowOff>153670</xdr:rowOff>
    </xdr:to>
    <xdr:cxnSp macro="">
      <xdr:nvCxnSpPr>
        <xdr:cNvPr id="72" name="直線コネクタ 71"/>
        <xdr:cNvCxnSpPr/>
      </xdr:nvCxnSpPr>
      <xdr:spPr>
        <a:xfrm flipV="1">
          <a:off x="2209800" y="6489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37</xdr:row>
      <xdr:rowOff>153670</xdr:rowOff>
    </xdr:to>
    <xdr:cxnSp macro="">
      <xdr:nvCxnSpPr>
        <xdr:cNvPr id="75" name="直線コネクタ 74"/>
        <xdr:cNvCxnSpPr/>
      </xdr:nvCxnSpPr>
      <xdr:spPr>
        <a:xfrm>
          <a:off x="1320800" y="6474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物件費の経常経費充当一般財源は、市立学校管理費やごみ処理施設運営費など、施設の維持管理に係る経費の増加などにより</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％増加し、比率も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物件費の比率は、平成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年以降上昇傾向にあるが、類似団体平均を下回る水準で推移しており、施設保有量の見直しや民間活力の導入による施設運営の効率化などを通じて、施設の管理コスト等の縮減に努める。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45357</xdr:rowOff>
    </xdr:to>
    <xdr:cxnSp macro="">
      <xdr:nvCxnSpPr>
        <xdr:cNvPr id="129" name="直線コネクタ 128"/>
        <xdr:cNvCxnSpPr/>
      </xdr:nvCxnSpPr>
      <xdr:spPr>
        <a:xfrm>
          <a:off x="15671800" y="26797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64407</xdr:rowOff>
    </xdr:from>
    <xdr:to>
      <xdr:col>78</xdr:col>
      <xdr:colOff>69850</xdr:colOff>
      <xdr:row>15</xdr:row>
      <xdr:rowOff>107950</xdr:rowOff>
    </xdr:to>
    <xdr:cxnSp macro="">
      <xdr:nvCxnSpPr>
        <xdr:cNvPr id="132" name="直線コネクタ 131"/>
        <xdr:cNvCxnSpPr/>
      </xdr:nvCxnSpPr>
      <xdr:spPr>
        <a:xfrm>
          <a:off x="14782800" y="2636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64407</xdr:rowOff>
    </xdr:from>
    <xdr:to>
      <xdr:col>73</xdr:col>
      <xdr:colOff>180975</xdr:colOff>
      <xdr:row>15</xdr:row>
      <xdr:rowOff>64407</xdr:rowOff>
    </xdr:to>
    <xdr:cxnSp macro="">
      <xdr:nvCxnSpPr>
        <xdr:cNvPr id="135" name="直線コネクタ 134"/>
        <xdr:cNvCxnSpPr/>
      </xdr:nvCxnSpPr>
      <xdr:spPr>
        <a:xfrm>
          <a:off x="13893800" y="2636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64407</xdr:rowOff>
    </xdr:to>
    <xdr:cxnSp macro="">
      <xdr:nvCxnSpPr>
        <xdr:cNvPr id="138" name="直線コネクタ 137"/>
        <xdr:cNvCxnSpPr/>
      </xdr:nvCxnSpPr>
      <xdr:spPr>
        <a:xfrm>
          <a:off x="13004800" y="260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8" name="楕円 147"/>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49" name="物件費該当値テキスト"/>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0" name="楕円 149"/>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1" name="テキスト ボックス 150"/>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macro="" textlink="">
      <xdr:nvSpPr>
        <xdr:cNvPr id="152" name="楕円 151"/>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macro="" textlink="">
      <xdr:nvSpPr>
        <xdr:cNvPr id="153" name="テキスト ボックス 152"/>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13607</xdr:rowOff>
    </xdr:from>
    <xdr:to>
      <xdr:col>69</xdr:col>
      <xdr:colOff>142875</xdr:colOff>
      <xdr:row>15</xdr:row>
      <xdr:rowOff>115207</xdr:rowOff>
    </xdr:to>
    <xdr:sp macro="" textlink="">
      <xdr:nvSpPr>
        <xdr:cNvPr id="154" name="楕円 153"/>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55" name="テキスト ボックス 154"/>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6" name="楕円 155"/>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7" name="テキスト ボックス 156"/>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扶助費の経常経費充当一般財源は、医療扶助の減少による生活保護費の減や、児童数の減少による私立保育所等給付費、児童扶養手当費、児童手当費の減などにより</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％の減となったものの、分母における普通交付税や臨時財政対策債の減の影響により、比率としては前年度と同じである。</a:t>
          </a:r>
        </a:p>
        <a:p>
          <a:r>
            <a:rPr kumimoji="1" lang="ja-JP" altLang="en-US" sz="1100">
              <a:latin typeface="ＭＳ Ｐゴシック" panose="020B0600070205080204" pitchFamily="50" charset="-128"/>
              <a:ea typeface="ＭＳ Ｐゴシック" panose="020B0600070205080204" pitchFamily="50" charset="-128"/>
            </a:rPr>
            <a:t>　扶助費の比率は類似団体平均を下回る水準で推移しており、今後は、利用者の増加により障がい者保護費が増となる一方、児童数の減少により私立保育所等給付費が減となることで、全体としては横ばいで推移するものと見込んでおり、引き続き各制度の適切な執行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55</xdr:row>
      <xdr:rowOff>120650</xdr:rowOff>
    </xdr:to>
    <xdr:cxnSp macro="">
      <xdr:nvCxnSpPr>
        <xdr:cNvPr id="190" name="直線コネクタ 189"/>
        <xdr:cNvCxnSpPr/>
      </xdr:nvCxnSpPr>
      <xdr:spPr>
        <a:xfrm>
          <a:off x="3987800" y="955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120650</xdr:rowOff>
    </xdr:from>
    <xdr:to>
      <xdr:col>19</xdr:col>
      <xdr:colOff>187325</xdr:colOff>
      <xdr:row>55</xdr:row>
      <xdr:rowOff>158750</xdr:rowOff>
    </xdr:to>
    <xdr:cxnSp macro="">
      <xdr:nvCxnSpPr>
        <xdr:cNvPr id="193" name="直線コネクタ 192"/>
        <xdr:cNvCxnSpPr/>
      </xdr:nvCxnSpPr>
      <xdr:spPr>
        <a:xfrm flipV="1">
          <a:off x="3098800" y="955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25400</xdr:rowOff>
    </xdr:to>
    <xdr:cxnSp macro="">
      <xdr:nvCxnSpPr>
        <xdr:cNvPr id="196" name="直線コネクタ 195"/>
        <xdr:cNvCxnSpPr/>
      </xdr:nvCxnSpPr>
      <xdr:spPr>
        <a:xfrm flipV="1">
          <a:off x="2209800" y="958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25400</xdr:rowOff>
    </xdr:to>
    <xdr:cxnSp macro="">
      <xdr:nvCxnSpPr>
        <xdr:cNvPr id="199" name="直線コネクタ 198"/>
        <xdr:cNvCxnSpPr/>
      </xdr:nvCxnSpPr>
      <xdr:spPr>
        <a:xfrm>
          <a:off x="1320800" y="961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9" name="楕円 208"/>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86377</xdr:rowOff>
    </xdr:from>
    <xdr:ext cx="762000" cy="259045"/>
    <xdr:sp macro="" textlink="">
      <xdr:nvSpPr>
        <xdr:cNvPr id="210" name="扶助費該当値テキスト"/>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69850</xdr:rowOff>
    </xdr:from>
    <xdr:to>
      <xdr:col>20</xdr:col>
      <xdr:colOff>38100</xdr:colOff>
      <xdr:row>56</xdr:row>
      <xdr:rowOff>0</xdr:rowOff>
    </xdr:to>
    <xdr:sp macro="" textlink="">
      <xdr:nvSpPr>
        <xdr:cNvPr id="211" name="楕円 210"/>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212" name="テキスト ボックス 211"/>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107950</xdr:rowOff>
    </xdr:from>
    <xdr:to>
      <xdr:col>15</xdr:col>
      <xdr:colOff>149225</xdr:colOff>
      <xdr:row>56</xdr:row>
      <xdr:rowOff>38100</xdr:rowOff>
    </xdr:to>
    <xdr:sp macro="" textlink="">
      <xdr:nvSpPr>
        <xdr:cNvPr id="213" name="楕円 212"/>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48277</xdr:rowOff>
    </xdr:from>
    <xdr:ext cx="762000" cy="259045"/>
    <xdr:sp macro="" textlink="">
      <xdr:nvSpPr>
        <xdr:cNvPr id="214" name="テキスト ボックス 213"/>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5" name="楕円 214"/>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86377</xdr:rowOff>
    </xdr:from>
    <xdr:ext cx="762000" cy="259045"/>
    <xdr:sp macro="" textlink="">
      <xdr:nvSpPr>
        <xdr:cNvPr id="216" name="テキスト ボックス 215"/>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8" name="テキスト ボックス 217"/>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その他の経費の経常経費充当一般財源は、秋田県後期高齢者医療広域連合療養給付費負担金や後期高齢者医療事業特別会計繰出金の増などによる繰出金の増や、維持補修費に係る一般財源の増などにより</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％の増となり、比率は</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その他の経費の比率は、類似団体平均を上回っており、施設等の老朽化による維持補修費の増や高齢化による介護保険や後期高齢者医療制度への繰出金の増等が影響している。引き続き、施設の統廃合による維持管理経費の削減や、基準外繰出の縮減により、改善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19050</xdr:rowOff>
    </xdr:from>
    <xdr:to>
      <xdr:col>82</xdr:col>
      <xdr:colOff>107950</xdr:colOff>
      <xdr:row>59</xdr:row>
      <xdr:rowOff>107950</xdr:rowOff>
    </xdr:to>
    <xdr:cxnSp macro="">
      <xdr:nvCxnSpPr>
        <xdr:cNvPr id="251" name="直線コネクタ 250"/>
        <xdr:cNvCxnSpPr/>
      </xdr:nvCxnSpPr>
      <xdr:spPr>
        <a:xfrm>
          <a:off x="15671800" y="10134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19050</xdr:rowOff>
    </xdr:from>
    <xdr:to>
      <xdr:col>78</xdr:col>
      <xdr:colOff>69850</xdr:colOff>
      <xdr:row>59</xdr:row>
      <xdr:rowOff>69850</xdr:rowOff>
    </xdr:to>
    <xdr:cxnSp macro="">
      <xdr:nvCxnSpPr>
        <xdr:cNvPr id="254" name="直線コネクタ 253"/>
        <xdr:cNvCxnSpPr/>
      </xdr:nvCxnSpPr>
      <xdr:spPr>
        <a:xfrm flipV="1">
          <a:off x="14782800" y="10134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69850</xdr:rowOff>
    </xdr:to>
    <xdr:cxnSp macro="">
      <xdr:nvCxnSpPr>
        <xdr:cNvPr id="257" name="直線コネクタ 256"/>
        <xdr:cNvCxnSpPr/>
      </xdr:nvCxnSpPr>
      <xdr:spPr>
        <a:xfrm>
          <a:off x="13893800" y="1007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127000</xdr:rowOff>
    </xdr:to>
    <xdr:cxnSp macro="">
      <xdr:nvCxnSpPr>
        <xdr:cNvPr id="260" name="直線コネクタ 259"/>
        <xdr:cNvCxnSpPr/>
      </xdr:nvCxnSpPr>
      <xdr:spPr>
        <a:xfrm>
          <a:off x="13004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70" name="楕円 269"/>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29227</xdr:rowOff>
    </xdr:from>
    <xdr:ext cx="762000" cy="259045"/>
    <xdr:sp macro="" textlink="">
      <xdr:nvSpPr>
        <xdr:cNvPr id="271" name="その他該当値テキスト"/>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139700</xdr:rowOff>
    </xdr:from>
    <xdr:to>
      <xdr:col>78</xdr:col>
      <xdr:colOff>120650</xdr:colOff>
      <xdr:row>59</xdr:row>
      <xdr:rowOff>69850</xdr:rowOff>
    </xdr:to>
    <xdr:sp macro="" textlink="">
      <xdr:nvSpPr>
        <xdr:cNvPr id="272" name="楕円 271"/>
        <xdr:cNvSpPr/>
      </xdr:nvSpPr>
      <xdr:spPr>
        <a:xfrm>
          <a:off x="15621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54627</xdr:rowOff>
    </xdr:from>
    <xdr:ext cx="736600" cy="259045"/>
    <xdr:sp macro="" textlink="">
      <xdr:nvSpPr>
        <xdr:cNvPr id="273" name="テキスト ボックス 272"/>
        <xdr:cNvSpPr txBox="1"/>
      </xdr:nvSpPr>
      <xdr:spPr>
        <a:xfrm>
          <a:off x="15290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4" name="楕円 273"/>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5" name="テキスト ボックス 274"/>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補助費等の経常経費充当一般財源は、新病院建設に伴う病院法人運営費負担金等の増や下水道事業会計負担金等の増により</a:t>
          </a:r>
          <a:r>
            <a:rPr kumimoji="1" lang="en-US" altLang="ja-JP" sz="1200">
              <a:latin typeface="ＭＳ Ｐゴシック" panose="020B0600070205080204" pitchFamily="50" charset="-128"/>
              <a:ea typeface="ＭＳ Ｐゴシック" panose="020B0600070205080204" pitchFamily="50" charset="-128"/>
            </a:rPr>
            <a:t>11.2</a:t>
          </a:r>
          <a:r>
            <a:rPr kumimoji="1" lang="ja-JP" altLang="en-US" sz="1200">
              <a:latin typeface="ＭＳ Ｐゴシック" panose="020B0600070205080204" pitchFamily="50" charset="-128"/>
              <a:ea typeface="ＭＳ Ｐゴシック" panose="020B0600070205080204" pitchFamily="50" charset="-128"/>
            </a:rPr>
            <a:t>％増加し、比率も</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ポイント上昇した。</a:t>
          </a:r>
        </a:p>
        <a:p>
          <a:r>
            <a:rPr kumimoji="1" lang="ja-JP" altLang="en-US" sz="1200">
              <a:latin typeface="ＭＳ Ｐゴシック" panose="020B0600070205080204" pitchFamily="50" charset="-128"/>
              <a:ea typeface="ＭＳ Ｐゴシック" panose="020B0600070205080204" pitchFamily="50" charset="-128"/>
            </a:rPr>
            <a:t>　補助費等の比率は、これまで類似団体平均より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下を推移してきたが、４年度は同程度となっている。今後も、借入金償還に係る病院法人運営費負担金や下水道事業会計負担金の増加が見込まれることから、各会計の経営状況を精査し、負担金の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146050</xdr:rowOff>
    </xdr:from>
    <xdr:to>
      <xdr:col>82</xdr:col>
      <xdr:colOff>107950</xdr:colOff>
      <xdr:row>34</xdr:row>
      <xdr:rowOff>50800</xdr:rowOff>
    </xdr:to>
    <xdr:cxnSp macro="">
      <xdr:nvCxnSpPr>
        <xdr:cNvPr id="312" name="直線コネクタ 311"/>
        <xdr:cNvCxnSpPr/>
      </xdr:nvCxnSpPr>
      <xdr:spPr>
        <a:xfrm>
          <a:off x="15671800" y="580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146050</xdr:rowOff>
    </xdr:from>
    <xdr:to>
      <xdr:col>78</xdr:col>
      <xdr:colOff>69850</xdr:colOff>
      <xdr:row>33</xdr:row>
      <xdr:rowOff>168910</xdr:rowOff>
    </xdr:to>
    <xdr:cxnSp macro="">
      <xdr:nvCxnSpPr>
        <xdr:cNvPr id="315" name="直線コネクタ 314"/>
        <xdr:cNvCxnSpPr/>
      </xdr:nvCxnSpPr>
      <xdr:spPr>
        <a:xfrm flipV="1">
          <a:off x="14782800" y="580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168910</xdr:rowOff>
    </xdr:from>
    <xdr:to>
      <xdr:col>73</xdr:col>
      <xdr:colOff>180975</xdr:colOff>
      <xdr:row>34</xdr:row>
      <xdr:rowOff>12700</xdr:rowOff>
    </xdr:to>
    <xdr:cxnSp macro="">
      <xdr:nvCxnSpPr>
        <xdr:cNvPr id="318" name="直線コネクタ 317"/>
        <xdr:cNvCxnSpPr/>
      </xdr:nvCxnSpPr>
      <xdr:spPr>
        <a:xfrm flipV="1">
          <a:off x="13893800" y="582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0" name="テキスト ボックス 319"/>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xdr:rowOff>
    </xdr:from>
    <xdr:to>
      <xdr:col>69</xdr:col>
      <xdr:colOff>92075</xdr:colOff>
      <xdr:row>34</xdr:row>
      <xdr:rowOff>27940</xdr:rowOff>
    </xdr:to>
    <xdr:cxnSp macro="">
      <xdr:nvCxnSpPr>
        <xdr:cNvPr id="321" name="直線コネクタ 320"/>
        <xdr:cNvCxnSpPr/>
      </xdr:nvCxnSpPr>
      <xdr:spPr>
        <a:xfrm flipV="1">
          <a:off x="13004800" y="584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3" name="テキスト ボックス 322"/>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25" name="テキスト ボックス 324"/>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0</xdr:rowOff>
    </xdr:from>
    <xdr:to>
      <xdr:col>82</xdr:col>
      <xdr:colOff>158750</xdr:colOff>
      <xdr:row>34</xdr:row>
      <xdr:rowOff>101600</xdr:rowOff>
    </xdr:to>
    <xdr:sp macro="" textlink="">
      <xdr:nvSpPr>
        <xdr:cNvPr id="331" name="楕円 330"/>
        <xdr:cNvSpPr/>
      </xdr:nvSpPr>
      <xdr:spPr>
        <a:xfrm>
          <a:off x="16459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16527</xdr:rowOff>
    </xdr:from>
    <xdr:ext cx="762000" cy="259045"/>
    <xdr:sp macro="" textlink="">
      <xdr:nvSpPr>
        <xdr:cNvPr id="332" name="補助費等該当値テキスト"/>
        <xdr:cNvSpPr txBox="1"/>
      </xdr:nvSpPr>
      <xdr:spPr>
        <a:xfrm>
          <a:off x="16598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95250</xdr:rowOff>
    </xdr:from>
    <xdr:to>
      <xdr:col>78</xdr:col>
      <xdr:colOff>120650</xdr:colOff>
      <xdr:row>34</xdr:row>
      <xdr:rowOff>25400</xdr:rowOff>
    </xdr:to>
    <xdr:sp macro="" textlink="">
      <xdr:nvSpPr>
        <xdr:cNvPr id="333" name="楕円 332"/>
        <xdr:cNvSpPr/>
      </xdr:nvSpPr>
      <xdr:spPr>
        <a:xfrm>
          <a:off x="15621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35577</xdr:rowOff>
    </xdr:from>
    <xdr:ext cx="736600" cy="259045"/>
    <xdr:sp macro="" textlink="">
      <xdr:nvSpPr>
        <xdr:cNvPr id="334" name="テキスト ボックス 333"/>
        <xdr:cNvSpPr txBox="1"/>
      </xdr:nvSpPr>
      <xdr:spPr>
        <a:xfrm>
          <a:off x="15290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118110</xdr:rowOff>
    </xdr:from>
    <xdr:to>
      <xdr:col>74</xdr:col>
      <xdr:colOff>31750</xdr:colOff>
      <xdr:row>34</xdr:row>
      <xdr:rowOff>48260</xdr:rowOff>
    </xdr:to>
    <xdr:sp macro="" textlink="">
      <xdr:nvSpPr>
        <xdr:cNvPr id="335" name="楕円 334"/>
        <xdr:cNvSpPr/>
      </xdr:nvSpPr>
      <xdr:spPr>
        <a:xfrm>
          <a:off x="14732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58437</xdr:rowOff>
    </xdr:from>
    <xdr:ext cx="762000" cy="259045"/>
    <xdr:sp macro="" textlink="">
      <xdr:nvSpPr>
        <xdr:cNvPr id="336" name="テキスト ボックス 335"/>
        <xdr:cNvSpPr txBox="1"/>
      </xdr:nvSpPr>
      <xdr:spPr>
        <a:xfrm>
          <a:off x="14401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133350</xdr:rowOff>
    </xdr:from>
    <xdr:to>
      <xdr:col>69</xdr:col>
      <xdr:colOff>142875</xdr:colOff>
      <xdr:row>34</xdr:row>
      <xdr:rowOff>63500</xdr:rowOff>
    </xdr:to>
    <xdr:sp macro="" textlink="">
      <xdr:nvSpPr>
        <xdr:cNvPr id="337" name="楕円 336"/>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73677</xdr:rowOff>
    </xdr:from>
    <xdr:ext cx="762000" cy="259045"/>
    <xdr:sp macro="" textlink="">
      <xdr:nvSpPr>
        <xdr:cNvPr id="338" name="テキスト ボックス 337"/>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148590</xdr:rowOff>
    </xdr:from>
    <xdr:to>
      <xdr:col>65</xdr:col>
      <xdr:colOff>53975</xdr:colOff>
      <xdr:row>34</xdr:row>
      <xdr:rowOff>78740</xdr:rowOff>
    </xdr:to>
    <xdr:sp macro="" textlink="">
      <xdr:nvSpPr>
        <xdr:cNvPr id="339" name="楕円 338"/>
        <xdr:cNvSpPr/>
      </xdr:nvSpPr>
      <xdr:spPr>
        <a:xfrm>
          <a:off x="12954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88917</xdr:rowOff>
    </xdr:from>
    <xdr:ext cx="762000" cy="259045"/>
    <xdr:sp macro="" textlink="">
      <xdr:nvSpPr>
        <xdr:cNvPr id="340" name="テキスト ボックス 339"/>
        <xdr:cNvSpPr txBox="1"/>
      </xdr:nvSpPr>
      <xdr:spPr>
        <a:xfrm>
          <a:off x="12623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公債費は、過去の大規模事業の償還終了により元利償還金が減少したことで、比率は前年度から</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ポイント改善し、類似団体平均に近い水準となった。</a:t>
          </a:r>
        </a:p>
        <a:p>
          <a:r>
            <a:rPr kumimoji="1" lang="ja-JP" altLang="en-US" sz="1100">
              <a:latin typeface="ＭＳ Ｐゴシック" panose="020B0600070205080204" pitchFamily="50" charset="-128"/>
              <a:ea typeface="ＭＳ Ｐゴシック" panose="020B0600070205080204" pitchFamily="50" charset="-128"/>
            </a:rPr>
            <a:t>　今後、あきた芸術劇場整備事業に係る地方債の償還が本格化すること等に伴い、一時的に公債費が増加する年度もあるものの、合併特例事業債や臨時地方道整備事業などの大型の投資的経費に係る地方債の償還が順次終了するほか、大規模事業の年度間調整等による地方債発行の平準化など、地方債残高の抑制に努めることで、長期的には公債費は概ね横ばいで推移すると見込んでい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130811</xdr:rowOff>
    </xdr:from>
    <xdr:to>
      <xdr:col>24</xdr:col>
      <xdr:colOff>25400</xdr:colOff>
      <xdr:row>77</xdr:row>
      <xdr:rowOff>161289</xdr:rowOff>
    </xdr:to>
    <xdr:cxnSp macro="">
      <xdr:nvCxnSpPr>
        <xdr:cNvPr id="373" name="直線コネクタ 372"/>
        <xdr:cNvCxnSpPr/>
      </xdr:nvCxnSpPr>
      <xdr:spPr>
        <a:xfrm flipV="1">
          <a:off x="3987800" y="133324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66039</xdr:rowOff>
    </xdr:to>
    <xdr:cxnSp macro="">
      <xdr:nvCxnSpPr>
        <xdr:cNvPr id="376" name="直線コネクタ 375"/>
        <xdr:cNvCxnSpPr/>
      </xdr:nvCxnSpPr>
      <xdr:spPr>
        <a:xfrm flipV="1">
          <a:off x="3098800" y="133629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66039</xdr:rowOff>
    </xdr:from>
    <xdr:to>
      <xdr:col>15</xdr:col>
      <xdr:colOff>98425</xdr:colOff>
      <xdr:row>78</xdr:row>
      <xdr:rowOff>119380</xdr:rowOff>
    </xdr:to>
    <xdr:cxnSp macro="">
      <xdr:nvCxnSpPr>
        <xdr:cNvPr id="379" name="直線コネクタ 378"/>
        <xdr:cNvCxnSpPr/>
      </xdr:nvCxnSpPr>
      <xdr:spPr>
        <a:xfrm flipV="1">
          <a:off x="2209800" y="134391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111761</xdr:rowOff>
    </xdr:from>
    <xdr:to>
      <xdr:col>11</xdr:col>
      <xdr:colOff>9525</xdr:colOff>
      <xdr:row>78</xdr:row>
      <xdr:rowOff>119380</xdr:rowOff>
    </xdr:to>
    <xdr:cxnSp macro="">
      <xdr:nvCxnSpPr>
        <xdr:cNvPr id="382" name="直線コネクタ 381"/>
        <xdr:cNvCxnSpPr/>
      </xdr:nvCxnSpPr>
      <xdr:spPr>
        <a:xfrm>
          <a:off x="1320800" y="13484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6" name="テキスト ボックス 385"/>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92" name="楕円 391"/>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52088</xdr:rowOff>
    </xdr:from>
    <xdr:ext cx="762000" cy="259045"/>
    <xdr:sp macro="" textlink="">
      <xdr:nvSpPr>
        <xdr:cNvPr id="393" name="公債費該当値テキスト"/>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94" name="楕円 393"/>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95" name="テキスト ボックス 394"/>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15239</xdr:rowOff>
    </xdr:from>
    <xdr:to>
      <xdr:col>15</xdr:col>
      <xdr:colOff>149225</xdr:colOff>
      <xdr:row>78</xdr:row>
      <xdr:rowOff>116839</xdr:rowOff>
    </xdr:to>
    <xdr:sp macro="" textlink="">
      <xdr:nvSpPr>
        <xdr:cNvPr id="396" name="楕円 395"/>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97" name="テキスト ボックス 396"/>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68580</xdr:rowOff>
    </xdr:from>
    <xdr:to>
      <xdr:col>11</xdr:col>
      <xdr:colOff>60325</xdr:colOff>
      <xdr:row>78</xdr:row>
      <xdr:rowOff>170180</xdr:rowOff>
    </xdr:to>
    <xdr:sp macro="" textlink="">
      <xdr:nvSpPr>
        <xdr:cNvPr id="398" name="楕円 397"/>
        <xdr:cNvSpPr/>
      </xdr:nvSpPr>
      <xdr:spPr>
        <a:xfrm>
          <a:off x="2159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154957</xdr:rowOff>
    </xdr:from>
    <xdr:ext cx="762000" cy="259045"/>
    <xdr:sp macro="" textlink="">
      <xdr:nvSpPr>
        <xdr:cNvPr id="399" name="テキスト ボックス 398"/>
        <xdr:cNvSpPr txBox="1"/>
      </xdr:nvSpPr>
      <xdr:spPr>
        <a:xfrm>
          <a:off x="1828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60961</xdr:rowOff>
    </xdr:from>
    <xdr:to>
      <xdr:col>6</xdr:col>
      <xdr:colOff>171450</xdr:colOff>
      <xdr:row>78</xdr:row>
      <xdr:rowOff>162561</xdr:rowOff>
    </xdr:to>
    <xdr:sp macro="" textlink="">
      <xdr:nvSpPr>
        <xdr:cNvPr id="400" name="楕円 399"/>
        <xdr:cNvSpPr/>
      </xdr:nvSpPr>
      <xdr:spPr>
        <a:xfrm>
          <a:off x="1270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147338</xdr:rowOff>
    </xdr:from>
    <xdr:ext cx="762000" cy="259045"/>
    <xdr:sp macro="" textlink="">
      <xdr:nvSpPr>
        <xdr:cNvPr id="401" name="テキスト ボックス 400"/>
        <xdr:cNvSpPr txBox="1"/>
      </xdr:nvSpPr>
      <xdr:spPr>
        <a:xfrm>
          <a:off x="939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公債費以外の経費は、分子の経常経費充当一般財源は前年度から</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％増加し、分母となる経常一般財源等は普通交付税や臨時財政対策債の減などにより</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％減少したため、比率は前年度から</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ポイント上昇した。</a:t>
          </a:r>
        </a:p>
        <a:p>
          <a:r>
            <a:rPr kumimoji="1" lang="ja-JP" altLang="en-US" sz="1200">
              <a:latin typeface="ＭＳ Ｐゴシック" panose="020B0600070205080204" pitchFamily="50" charset="-128"/>
              <a:ea typeface="ＭＳ Ｐゴシック" panose="020B0600070205080204" pitchFamily="50" charset="-128"/>
            </a:rPr>
            <a:t>　公債費以外の経費の比率は、類似団体平均をわずかに下回っており、今後も「第４期・県都</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あきた</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改革プラン」に位置づけた取組を推進することで、安定的で持続可能な財政運営に努める。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99568</xdr:rowOff>
    </xdr:from>
    <xdr:to>
      <xdr:col>82</xdr:col>
      <xdr:colOff>107950</xdr:colOff>
      <xdr:row>77</xdr:row>
      <xdr:rowOff>101854</xdr:rowOff>
    </xdr:to>
    <xdr:cxnSp macro="">
      <xdr:nvCxnSpPr>
        <xdr:cNvPr id="432" name="直線コネクタ 431"/>
        <xdr:cNvCxnSpPr/>
      </xdr:nvCxnSpPr>
      <xdr:spPr>
        <a:xfrm>
          <a:off x="15671800" y="1312976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3" name="公債費以外平均値テキスト"/>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99568</xdr:rowOff>
    </xdr:from>
    <xdr:to>
      <xdr:col>78</xdr:col>
      <xdr:colOff>69850</xdr:colOff>
      <xdr:row>77</xdr:row>
      <xdr:rowOff>37846</xdr:rowOff>
    </xdr:to>
    <xdr:cxnSp macro="">
      <xdr:nvCxnSpPr>
        <xdr:cNvPr id="435" name="直線コネクタ 434"/>
        <xdr:cNvCxnSpPr/>
      </xdr:nvCxnSpPr>
      <xdr:spPr>
        <a:xfrm flipV="1">
          <a:off x="14782800" y="131297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37846</xdr:rowOff>
    </xdr:to>
    <xdr:cxnSp macro="">
      <xdr:nvCxnSpPr>
        <xdr:cNvPr id="438" name="直線コネクタ 437"/>
        <xdr:cNvCxnSpPr/>
      </xdr:nvCxnSpPr>
      <xdr:spPr>
        <a:xfrm>
          <a:off x="13893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24130</xdr:rowOff>
    </xdr:to>
    <xdr:cxnSp macro="">
      <xdr:nvCxnSpPr>
        <xdr:cNvPr id="441" name="直線コネクタ 440"/>
        <xdr:cNvCxnSpPr/>
      </xdr:nvCxnSpPr>
      <xdr:spPr>
        <a:xfrm>
          <a:off x="13004800" y="1320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3" name="テキスト ボックス 442"/>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5" name="テキスト ボックス 444"/>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51" name="楕円 450"/>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67581</xdr:rowOff>
    </xdr:from>
    <xdr:ext cx="762000" cy="259045"/>
    <xdr:sp macro="" textlink="">
      <xdr:nvSpPr>
        <xdr:cNvPr id="452" name="公債費以外該当値テキスト"/>
        <xdr:cNvSpPr txBox="1"/>
      </xdr:nvSpPr>
      <xdr:spPr>
        <a:xfrm>
          <a:off x="16598900" y="130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48768</xdr:rowOff>
    </xdr:from>
    <xdr:to>
      <xdr:col>78</xdr:col>
      <xdr:colOff>120650</xdr:colOff>
      <xdr:row>76</xdr:row>
      <xdr:rowOff>150368</xdr:rowOff>
    </xdr:to>
    <xdr:sp macro="" textlink="">
      <xdr:nvSpPr>
        <xdr:cNvPr id="453" name="楕円 452"/>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54" name="テキスト ボックス 453"/>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158496</xdr:rowOff>
    </xdr:from>
    <xdr:to>
      <xdr:col>74</xdr:col>
      <xdr:colOff>31750</xdr:colOff>
      <xdr:row>77</xdr:row>
      <xdr:rowOff>88646</xdr:rowOff>
    </xdr:to>
    <xdr:sp macro="" textlink="">
      <xdr:nvSpPr>
        <xdr:cNvPr id="455" name="楕円 454"/>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56" name="テキスト ボックス 455"/>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7" name="楕円 456"/>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58" name="テキスト ボックス 45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9" name="楕円 458"/>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60" name="テキスト ボックス 45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162357</xdr:rowOff>
    </xdr:from>
    <xdr:to>
      <xdr:col>29</xdr:col>
      <xdr:colOff>127000</xdr:colOff>
      <xdr:row>16</xdr:row>
      <xdr:rowOff>39065</xdr:rowOff>
    </xdr:to>
    <xdr:cxnSp macro="">
      <xdr:nvCxnSpPr>
        <xdr:cNvPr id="50" name="直線コネクタ 49"/>
        <xdr:cNvCxnSpPr/>
      </xdr:nvCxnSpPr>
      <xdr:spPr bwMode="auto">
        <a:xfrm flipV="1">
          <a:off x="5003800" y="2781732"/>
          <a:ext cx="647700" cy="48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39065</xdr:rowOff>
    </xdr:from>
    <xdr:to>
      <xdr:col>26</xdr:col>
      <xdr:colOff>50800</xdr:colOff>
      <xdr:row>16</xdr:row>
      <xdr:rowOff>61011</xdr:rowOff>
    </xdr:to>
    <xdr:cxnSp macro="">
      <xdr:nvCxnSpPr>
        <xdr:cNvPr id="53" name="直線コネクタ 52"/>
        <xdr:cNvCxnSpPr/>
      </xdr:nvCxnSpPr>
      <xdr:spPr bwMode="auto">
        <a:xfrm flipV="1">
          <a:off x="4305300" y="2829890"/>
          <a:ext cx="698500" cy="21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61011</xdr:rowOff>
    </xdr:from>
    <xdr:to>
      <xdr:col>22</xdr:col>
      <xdr:colOff>114300</xdr:colOff>
      <xdr:row>16</xdr:row>
      <xdr:rowOff>90995</xdr:rowOff>
    </xdr:to>
    <xdr:cxnSp macro="">
      <xdr:nvCxnSpPr>
        <xdr:cNvPr id="56" name="直線コネクタ 55"/>
        <xdr:cNvCxnSpPr/>
      </xdr:nvCxnSpPr>
      <xdr:spPr bwMode="auto">
        <a:xfrm flipV="1">
          <a:off x="3606800" y="2851836"/>
          <a:ext cx="698500" cy="29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90995</xdr:rowOff>
    </xdr:from>
    <xdr:to>
      <xdr:col>18</xdr:col>
      <xdr:colOff>177800</xdr:colOff>
      <xdr:row>16</xdr:row>
      <xdr:rowOff>138430</xdr:rowOff>
    </xdr:to>
    <xdr:cxnSp macro="">
      <xdr:nvCxnSpPr>
        <xdr:cNvPr id="59" name="直線コネクタ 58"/>
        <xdr:cNvCxnSpPr/>
      </xdr:nvCxnSpPr>
      <xdr:spPr bwMode="auto">
        <a:xfrm flipV="1">
          <a:off x="2908300" y="2881820"/>
          <a:ext cx="698500" cy="47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111557</xdr:rowOff>
    </xdr:from>
    <xdr:to>
      <xdr:col>29</xdr:col>
      <xdr:colOff>177800</xdr:colOff>
      <xdr:row>16</xdr:row>
      <xdr:rowOff>41707</xdr:rowOff>
    </xdr:to>
    <xdr:sp macro="" textlink="">
      <xdr:nvSpPr>
        <xdr:cNvPr id="69" name="楕円 68"/>
        <xdr:cNvSpPr/>
      </xdr:nvSpPr>
      <xdr:spPr bwMode="auto">
        <a:xfrm>
          <a:off x="5600700" y="2730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128084</xdr:rowOff>
    </xdr:from>
    <xdr:ext cx="762000" cy="259045"/>
    <xdr:sp macro="" textlink="">
      <xdr:nvSpPr>
        <xdr:cNvPr id="70" name="人口1人当たり決算額の推移該当値テキスト130"/>
        <xdr:cNvSpPr txBox="1"/>
      </xdr:nvSpPr>
      <xdr:spPr>
        <a:xfrm>
          <a:off x="5740400" y="257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159715</xdr:rowOff>
    </xdr:from>
    <xdr:to>
      <xdr:col>26</xdr:col>
      <xdr:colOff>101600</xdr:colOff>
      <xdr:row>16</xdr:row>
      <xdr:rowOff>89865</xdr:rowOff>
    </xdr:to>
    <xdr:sp macro="" textlink="">
      <xdr:nvSpPr>
        <xdr:cNvPr id="71" name="楕円 70"/>
        <xdr:cNvSpPr/>
      </xdr:nvSpPr>
      <xdr:spPr bwMode="auto">
        <a:xfrm>
          <a:off x="4953000" y="2779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100042</xdr:rowOff>
    </xdr:from>
    <xdr:ext cx="736600" cy="259045"/>
    <xdr:sp macro="" textlink="">
      <xdr:nvSpPr>
        <xdr:cNvPr id="72" name="テキスト ボックス 71"/>
        <xdr:cNvSpPr txBox="1"/>
      </xdr:nvSpPr>
      <xdr:spPr>
        <a:xfrm>
          <a:off x="4622800" y="2547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10211</xdr:rowOff>
    </xdr:from>
    <xdr:to>
      <xdr:col>22</xdr:col>
      <xdr:colOff>165100</xdr:colOff>
      <xdr:row>16</xdr:row>
      <xdr:rowOff>111811</xdr:rowOff>
    </xdr:to>
    <xdr:sp macro="" textlink="">
      <xdr:nvSpPr>
        <xdr:cNvPr id="73" name="楕円 72"/>
        <xdr:cNvSpPr/>
      </xdr:nvSpPr>
      <xdr:spPr bwMode="auto">
        <a:xfrm>
          <a:off x="4254500" y="2801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121988</xdr:rowOff>
    </xdr:from>
    <xdr:ext cx="762000" cy="259045"/>
    <xdr:sp macro="" textlink="">
      <xdr:nvSpPr>
        <xdr:cNvPr id="74" name="テキスト ボックス 73"/>
        <xdr:cNvSpPr txBox="1"/>
      </xdr:nvSpPr>
      <xdr:spPr>
        <a:xfrm>
          <a:off x="3924300" y="256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40195</xdr:rowOff>
    </xdr:from>
    <xdr:to>
      <xdr:col>19</xdr:col>
      <xdr:colOff>38100</xdr:colOff>
      <xdr:row>16</xdr:row>
      <xdr:rowOff>141795</xdr:rowOff>
    </xdr:to>
    <xdr:sp macro="" textlink="">
      <xdr:nvSpPr>
        <xdr:cNvPr id="75" name="楕円 74"/>
        <xdr:cNvSpPr/>
      </xdr:nvSpPr>
      <xdr:spPr bwMode="auto">
        <a:xfrm>
          <a:off x="3556000" y="2831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151972</xdr:rowOff>
    </xdr:from>
    <xdr:ext cx="762000" cy="259045"/>
    <xdr:sp macro="" textlink="">
      <xdr:nvSpPr>
        <xdr:cNvPr id="76" name="テキスト ボックス 75"/>
        <xdr:cNvSpPr txBox="1"/>
      </xdr:nvSpPr>
      <xdr:spPr>
        <a:xfrm>
          <a:off x="3225800" y="259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87630</xdr:rowOff>
    </xdr:from>
    <xdr:to>
      <xdr:col>15</xdr:col>
      <xdr:colOff>101600</xdr:colOff>
      <xdr:row>17</xdr:row>
      <xdr:rowOff>17780</xdr:rowOff>
    </xdr:to>
    <xdr:sp macro="" textlink="">
      <xdr:nvSpPr>
        <xdr:cNvPr id="77" name="楕円 76"/>
        <xdr:cNvSpPr/>
      </xdr:nvSpPr>
      <xdr:spPr bwMode="auto">
        <a:xfrm>
          <a:off x="2857500" y="2878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27957</xdr:rowOff>
    </xdr:from>
    <xdr:ext cx="762000" cy="259045"/>
    <xdr:sp macro="" textlink="">
      <xdr:nvSpPr>
        <xdr:cNvPr id="78" name="テキスト ボックス 77"/>
        <xdr:cNvSpPr txBox="1"/>
      </xdr:nvSpPr>
      <xdr:spPr>
        <a:xfrm>
          <a:off x="2527300" y="264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213716</xdr:rowOff>
    </xdr:from>
    <xdr:to>
      <xdr:col>29</xdr:col>
      <xdr:colOff>127000</xdr:colOff>
      <xdr:row>34</xdr:row>
      <xdr:rowOff>227431</xdr:rowOff>
    </xdr:to>
    <xdr:cxnSp macro="">
      <xdr:nvCxnSpPr>
        <xdr:cNvPr id="111" name="直線コネクタ 110"/>
        <xdr:cNvCxnSpPr/>
      </xdr:nvCxnSpPr>
      <xdr:spPr bwMode="auto">
        <a:xfrm flipV="1">
          <a:off x="5003800" y="6481166"/>
          <a:ext cx="647700" cy="13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77385</xdr:rowOff>
    </xdr:from>
    <xdr:ext cx="762000" cy="259045"/>
    <xdr:sp macro="" textlink="">
      <xdr:nvSpPr>
        <xdr:cNvPr id="112" name="人口1人当たり決算額の推移平均値テキスト445"/>
        <xdr:cNvSpPr txBox="1"/>
      </xdr:nvSpPr>
      <xdr:spPr>
        <a:xfrm>
          <a:off x="5740400" y="6687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227431</xdr:rowOff>
    </xdr:from>
    <xdr:to>
      <xdr:col>26</xdr:col>
      <xdr:colOff>50800</xdr:colOff>
      <xdr:row>34</xdr:row>
      <xdr:rowOff>251587</xdr:rowOff>
    </xdr:to>
    <xdr:cxnSp macro="">
      <xdr:nvCxnSpPr>
        <xdr:cNvPr id="114" name="直線コネクタ 113"/>
        <xdr:cNvCxnSpPr/>
      </xdr:nvCxnSpPr>
      <xdr:spPr bwMode="auto">
        <a:xfrm flipV="1">
          <a:off x="4305300" y="6494881"/>
          <a:ext cx="698500" cy="24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198171</xdr:rowOff>
    </xdr:from>
    <xdr:to>
      <xdr:col>22</xdr:col>
      <xdr:colOff>114300</xdr:colOff>
      <xdr:row>34</xdr:row>
      <xdr:rowOff>251587</xdr:rowOff>
    </xdr:to>
    <xdr:cxnSp macro="">
      <xdr:nvCxnSpPr>
        <xdr:cNvPr id="117" name="直線コネクタ 116"/>
        <xdr:cNvCxnSpPr/>
      </xdr:nvCxnSpPr>
      <xdr:spPr bwMode="auto">
        <a:xfrm>
          <a:off x="3606800" y="6465621"/>
          <a:ext cx="698500" cy="5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198171</xdr:rowOff>
    </xdr:from>
    <xdr:to>
      <xdr:col>18</xdr:col>
      <xdr:colOff>177800</xdr:colOff>
      <xdr:row>34</xdr:row>
      <xdr:rowOff>215735</xdr:rowOff>
    </xdr:to>
    <xdr:cxnSp macro="">
      <xdr:nvCxnSpPr>
        <xdr:cNvPr id="120" name="直線コネクタ 119"/>
        <xdr:cNvCxnSpPr/>
      </xdr:nvCxnSpPr>
      <xdr:spPr bwMode="auto">
        <a:xfrm flipV="1">
          <a:off x="2908300" y="6465621"/>
          <a:ext cx="6985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203840</xdr:rowOff>
    </xdr:from>
    <xdr:ext cx="762000" cy="259045"/>
    <xdr:sp macro="" textlink="">
      <xdr:nvSpPr>
        <xdr:cNvPr id="122" name="テキスト ボックス 121"/>
        <xdr:cNvSpPr txBox="1"/>
      </xdr:nvSpPr>
      <xdr:spPr>
        <a:xfrm>
          <a:off x="32258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199382</xdr:rowOff>
    </xdr:from>
    <xdr:ext cx="762000" cy="259045"/>
    <xdr:sp macro="" textlink="">
      <xdr:nvSpPr>
        <xdr:cNvPr id="124" name="テキスト ボックス 123"/>
        <xdr:cNvSpPr txBox="1"/>
      </xdr:nvSpPr>
      <xdr:spPr>
        <a:xfrm>
          <a:off x="2527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162916</xdr:rowOff>
    </xdr:from>
    <xdr:to>
      <xdr:col>29</xdr:col>
      <xdr:colOff>177800</xdr:colOff>
      <xdr:row>34</xdr:row>
      <xdr:rowOff>264516</xdr:rowOff>
    </xdr:to>
    <xdr:sp macro="" textlink="">
      <xdr:nvSpPr>
        <xdr:cNvPr id="130" name="楕円 129"/>
        <xdr:cNvSpPr/>
      </xdr:nvSpPr>
      <xdr:spPr bwMode="auto">
        <a:xfrm>
          <a:off x="5600700" y="6430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7993</xdr:rowOff>
    </xdr:from>
    <xdr:ext cx="762000" cy="259045"/>
    <xdr:sp macro="" textlink="">
      <xdr:nvSpPr>
        <xdr:cNvPr id="131" name="人口1人当たり決算額の推移該当値テキスト445"/>
        <xdr:cNvSpPr txBox="1"/>
      </xdr:nvSpPr>
      <xdr:spPr>
        <a:xfrm>
          <a:off x="5740400" y="627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176631</xdr:rowOff>
    </xdr:from>
    <xdr:to>
      <xdr:col>26</xdr:col>
      <xdr:colOff>101600</xdr:colOff>
      <xdr:row>34</xdr:row>
      <xdr:rowOff>278231</xdr:rowOff>
    </xdr:to>
    <xdr:sp macro="" textlink="">
      <xdr:nvSpPr>
        <xdr:cNvPr id="132" name="楕円 131"/>
        <xdr:cNvSpPr/>
      </xdr:nvSpPr>
      <xdr:spPr bwMode="auto">
        <a:xfrm>
          <a:off x="4953000" y="6444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288408</xdr:rowOff>
    </xdr:from>
    <xdr:ext cx="736600" cy="259045"/>
    <xdr:sp macro="" textlink="">
      <xdr:nvSpPr>
        <xdr:cNvPr id="133" name="テキスト ボックス 132"/>
        <xdr:cNvSpPr txBox="1"/>
      </xdr:nvSpPr>
      <xdr:spPr>
        <a:xfrm>
          <a:off x="4622800" y="6212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200787</xdr:rowOff>
    </xdr:from>
    <xdr:to>
      <xdr:col>22</xdr:col>
      <xdr:colOff>165100</xdr:colOff>
      <xdr:row>34</xdr:row>
      <xdr:rowOff>302387</xdr:rowOff>
    </xdr:to>
    <xdr:sp macro="" textlink="">
      <xdr:nvSpPr>
        <xdr:cNvPr id="134" name="楕円 133"/>
        <xdr:cNvSpPr/>
      </xdr:nvSpPr>
      <xdr:spPr bwMode="auto">
        <a:xfrm>
          <a:off x="4254500" y="6468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312564</xdr:rowOff>
    </xdr:from>
    <xdr:ext cx="762000" cy="259045"/>
    <xdr:sp macro="" textlink="">
      <xdr:nvSpPr>
        <xdr:cNvPr id="135" name="テキスト ボックス 134"/>
        <xdr:cNvSpPr txBox="1"/>
      </xdr:nvSpPr>
      <xdr:spPr>
        <a:xfrm>
          <a:off x="3924300" y="623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147371</xdr:rowOff>
    </xdr:from>
    <xdr:to>
      <xdr:col>19</xdr:col>
      <xdr:colOff>38100</xdr:colOff>
      <xdr:row>34</xdr:row>
      <xdr:rowOff>248971</xdr:rowOff>
    </xdr:to>
    <xdr:sp macro="" textlink="">
      <xdr:nvSpPr>
        <xdr:cNvPr id="136" name="楕円 135"/>
        <xdr:cNvSpPr/>
      </xdr:nvSpPr>
      <xdr:spPr bwMode="auto">
        <a:xfrm>
          <a:off x="3556000" y="6414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259148</xdr:rowOff>
    </xdr:from>
    <xdr:ext cx="762000" cy="259045"/>
    <xdr:sp macro="" textlink="">
      <xdr:nvSpPr>
        <xdr:cNvPr id="137" name="テキスト ボックス 136"/>
        <xdr:cNvSpPr txBox="1"/>
      </xdr:nvSpPr>
      <xdr:spPr>
        <a:xfrm>
          <a:off x="3225800" y="61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164935</xdr:rowOff>
    </xdr:from>
    <xdr:to>
      <xdr:col>15</xdr:col>
      <xdr:colOff>101600</xdr:colOff>
      <xdr:row>34</xdr:row>
      <xdr:rowOff>266535</xdr:rowOff>
    </xdr:to>
    <xdr:sp macro="" textlink="">
      <xdr:nvSpPr>
        <xdr:cNvPr id="138" name="楕円 137"/>
        <xdr:cNvSpPr/>
      </xdr:nvSpPr>
      <xdr:spPr bwMode="auto">
        <a:xfrm>
          <a:off x="2857500" y="6432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276712</xdr:rowOff>
    </xdr:from>
    <xdr:ext cx="762000" cy="259045"/>
    <xdr:sp macro="" textlink="">
      <xdr:nvSpPr>
        <xdr:cNvPr id="139" name="テキスト ボックス 138"/>
        <xdr:cNvSpPr txBox="1"/>
      </xdr:nvSpPr>
      <xdr:spPr>
        <a:xfrm>
          <a:off x="2527300" y="620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300,470
298,814
906.07
152,422,038
149,822,795
1,836,705
73,071,998
145,080,338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139145</xdr:rowOff>
    </xdr:from>
    <xdr:to>
      <xdr:col>24</xdr:col>
      <xdr:colOff>63500</xdr:colOff>
      <xdr:row>34</xdr:row>
      <xdr:rowOff>744</xdr:rowOff>
    </xdr:to>
    <xdr:cxnSp macro="">
      <xdr:nvCxnSpPr>
        <xdr:cNvPr id="63" name="直線コネクタ 62"/>
        <xdr:cNvCxnSpPr/>
      </xdr:nvCxnSpPr>
      <xdr:spPr>
        <a:xfrm flipV="1">
          <a:off x="3797300" y="5796995"/>
          <a:ext cx="8382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131960</xdr:rowOff>
    </xdr:from>
    <xdr:to>
      <xdr:col>19</xdr:col>
      <xdr:colOff>177800</xdr:colOff>
      <xdr:row>34</xdr:row>
      <xdr:rowOff>744</xdr:rowOff>
    </xdr:to>
    <xdr:cxnSp macro="">
      <xdr:nvCxnSpPr>
        <xdr:cNvPr id="66" name="直線コネクタ 65"/>
        <xdr:cNvCxnSpPr/>
      </xdr:nvCxnSpPr>
      <xdr:spPr>
        <a:xfrm>
          <a:off x="2908300" y="5789810"/>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131960</xdr:rowOff>
    </xdr:from>
    <xdr:to>
      <xdr:col>15</xdr:col>
      <xdr:colOff>50800</xdr:colOff>
      <xdr:row>34</xdr:row>
      <xdr:rowOff>1920</xdr:rowOff>
    </xdr:to>
    <xdr:cxnSp macro="">
      <xdr:nvCxnSpPr>
        <xdr:cNvPr id="69" name="直線コネクタ 68"/>
        <xdr:cNvCxnSpPr/>
      </xdr:nvCxnSpPr>
      <xdr:spPr>
        <a:xfrm flipV="1">
          <a:off x="2019300" y="5789810"/>
          <a:ext cx="889000" cy="4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1920</xdr:rowOff>
    </xdr:from>
    <xdr:to>
      <xdr:col>10</xdr:col>
      <xdr:colOff>114300</xdr:colOff>
      <xdr:row>34</xdr:row>
      <xdr:rowOff>48750</xdr:rowOff>
    </xdr:to>
    <xdr:cxnSp macro="">
      <xdr:nvCxnSpPr>
        <xdr:cNvPr id="72" name="直線コネクタ 71"/>
        <xdr:cNvCxnSpPr/>
      </xdr:nvCxnSpPr>
      <xdr:spPr>
        <a:xfrm flipV="1">
          <a:off x="1130300" y="5831220"/>
          <a:ext cx="889000" cy="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69842</xdr:rowOff>
    </xdr:from>
    <xdr:ext cx="534377" cy="259045"/>
    <xdr:sp macro="" textlink="">
      <xdr:nvSpPr>
        <xdr:cNvPr id="76" name="テキスト ボックス 75"/>
        <xdr:cNvSpPr txBox="1"/>
      </xdr:nvSpPr>
      <xdr:spPr>
        <a:xfrm>
          <a:off x="863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88345</xdr:rowOff>
    </xdr:from>
    <xdr:to>
      <xdr:col>24</xdr:col>
      <xdr:colOff>114300</xdr:colOff>
      <xdr:row>34</xdr:row>
      <xdr:rowOff>18495</xdr:rowOff>
    </xdr:to>
    <xdr:sp macro="" textlink="">
      <xdr:nvSpPr>
        <xdr:cNvPr id="82" name="楕円 81"/>
        <xdr:cNvSpPr/>
      </xdr:nvSpPr>
      <xdr:spPr>
        <a:xfrm>
          <a:off x="4584700" y="57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111222</xdr:rowOff>
    </xdr:from>
    <xdr:ext cx="534377" cy="259045"/>
    <xdr:sp macro="" textlink="">
      <xdr:nvSpPr>
        <xdr:cNvPr id="83" name="人件費該当値テキスト"/>
        <xdr:cNvSpPr txBox="1"/>
      </xdr:nvSpPr>
      <xdr:spPr>
        <a:xfrm>
          <a:off x="4686300" y="559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121394</xdr:rowOff>
    </xdr:from>
    <xdr:to>
      <xdr:col>20</xdr:col>
      <xdr:colOff>38100</xdr:colOff>
      <xdr:row>34</xdr:row>
      <xdr:rowOff>51544</xdr:rowOff>
    </xdr:to>
    <xdr:sp macro="" textlink="">
      <xdr:nvSpPr>
        <xdr:cNvPr id="84" name="楕円 83"/>
        <xdr:cNvSpPr/>
      </xdr:nvSpPr>
      <xdr:spPr>
        <a:xfrm>
          <a:off x="3746500" y="577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68071</xdr:rowOff>
    </xdr:from>
    <xdr:ext cx="534377" cy="259045"/>
    <xdr:sp macro="" textlink="">
      <xdr:nvSpPr>
        <xdr:cNvPr id="85" name="テキスト ボックス 84"/>
        <xdr:cNvSpPr txBox="1"/>
      </xdr:nvSpPr>
      <xdr:spPr>
        <a:xfrm>
          <a:off x="3530111" y="55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81160</xdr:rowOff>
    </xdr:from>
    <xdr:to>
      <xdr:col>15</xdr:col>
      <xdr:colOff>101600</xdr:colOff>
      <xdr:row>34</xdr:row>
      <xdr:rowOff>11310</xdr:rowOff>
    </xdr:to>
    <xdr:sp macro="" textlink="">
      <xdr:nvSpPr>
        <xdr:cNvPr id="86" name="楕円 85"/>
        <xdr:cNvSpPr/>
      </xdr:nvSpPr>
      <xdr:spPr>
        <a:xfrm>
          <a:off x="2857500" y="573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27837</xdr:rowOff>
    </xdr:from>
    <xdr:ext cx="534377" cy="259045"/>
    <xdr:sp macro="" textlink="">
      <xdr:nvSpPr>
        <xdr:cNvPr id="87" name="テキスト ボックス 86"/>
        <xdr:cNvSpPr txBox="1"/>
      </xdr:nvSpPr>
      <xdr:spPr>
        <a:xfrm>
          <a:off x="2641111" y="55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122570</xdr:rowOff>
    </xdr:from>
    <xdr:to>
      <xdr:col>10</xdr:col>
      <xdr:colOff>165100</xdr:colOff>
      <xdr:row>34</xdr:row>
      <xdr:rowOff>52720</xdr:rowOff>
    </xdr:to>
    <xdr:sp macro="" textlink="">
      <xdr:nvSpPr>
        <xdr:cNvPr id="88" name="楕円 87"/>
        <xdr:cNvSpPr/>
      </xdr:nvSpPr>
      <xdr:spPr>
        <a:xfrm>
          <a:off x="1968500" y="578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69247</xdr:rowOff>
    </xdr:from>
    <xdr:ext cx="534377" cy="259045"/>
    <xdr:sp macro="" textlink="">
      <xdr:nvSpPr>
        <xdr:cNvPr id="89" name="テキスト ボックス 88"/>
        <xdr:cNvSpPr txBox="1"/>
      </xdr:nvSpPr>
      <xdr:spPr>
        <a:xfrm>
          <a:off x="1752111" y="555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169400</xdr:rowOff>
    </xdr:from>
    <xdr:to>
      <xdr:col>6</xdr:col>
      <xdr:colOff>38100</xdr:colOff>
      <xdr:row>34</xdr:row>
      <xdr:rowOff>99550</xdr:rowOff>
    </xdr:to>
    <xdr:sp macro="" textlink="">
      <xdr:nvSpPr>
        <xdr:cNvPr id="90" name="楕円 89"/>
        <xdr:cNvSpPr/>
      </xdr:nvSpPr>
      <xdr:spPr>
        <a:xfrm>
          <a:off x="1079500" y="58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116077</xdr:rowOff>
    </xdr:from>
    <xdr:ext cx="534377" cy="259045"/>
    <xdr:sp macro="" textlink="">
      <xdr:nvSpPr>
        <xdr:cNvPr id="91" name="テキスト ボックス 90"/>
        <xdr:cNvSpPr txBox="1"/>
      </xdr:nvSpPr>
      <xdr:spPr>
        <a:xfrm>
          <a:off x="863111" y="560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120764</xdr:rowOff>
    </xdr:from>
    <xdr:to>
      <xdr:col>24</xdr:col>
      <xdr:colOff>63500</xdr:colOff>
      <xdr:row>55</xdr:row>
      <xdr:rowOff>42850</xdr:rowOff>
    </xdr:to>
    <xdr:cxnSp macro="">
      <xdr:nvCxnSpPr>
        <xdr:cNvPr id="121" name="直線コネクタ 120"/>
        <xdr:cNvCxnSpPr/>
      </xdr:nvCxnSpPr>
      <xdr:spPr>
        <a:xfrm flipV="1">
          <a:off x="3797300" y="9379064"/>
          <a:ext cx="838200" cy="9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42905</xdr:rowOff>
    </xdr:from>
    <xdr:ext cx="534377" cy="259045"/>
    <xdr:sp macro="" textlink="">
      <xdr:nvSpPr>
        <xdr:cNvPr id="122" name="物件費平均値テキスト"/>
        <xdr:cNvSpPr txBox="1"/>
      </xdr:nvSpPr>
      <xdr:spPr>
        <a:xfrm>
          <a:off x="4686300" y="947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42850</xdr:rowOff>
    </xdr:from>
    <xdr:to>
      <xdr:col>19</xdr:col>
      <xdr:colOff>177800</xdr:colOff>
      <xdr:row>56</xdr:row>
      <xdr:rowOff>140957</xdr:rowOff>
    </xdr:to>
    <xdr:cxnSp macro="">
      <xdr:nvCxnSpPr>
        <xdr:cNvPr id="124" name="直線コネクタ 123"/>
        <xdr:cNvCxnSpPr/>
      </xdr:nvCxnSpPr>
      <xdr:spPr>
        <a:xfrm flipV="1">
          <a:off x="2908300" y="9472600"/>
          <a:ext cx="889000" cy="26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148556</xdr:rowOff>
    </xdr:from>
    <xdr:ext cx="534377" cy="259045"/>
    <xdr:sp macro="" textlink="">
      <xdr:nvSpPr>
        <xdr:cNvPr id="126" name="テキスト ボックス 125"/>
        <xdr:cNvSpPr txBox="1"/>
      </xdr:nvSpPr>
      <xdr:spPr>
        <a:xfrm>
          <a:off x="3530111" y="97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140957</xdr:rowOff>
    </xdr:from>
    <xdr:to>
      <xdr:col>15</xdr:col>
      <xdr:colOff>50800</xdr:colOff>
      <xdr:row>58</xdr:row>
      <xdr:rowOff>142329</xdr:rowOff>
    </xdr:to>
    <xdr:cxnSp macro="">
      <xdr:nvCxnSpPr>
        <xdr:cNvPr id="127" name="直線コネクタ 126"/>
        <xdr:cNvCxnSpPr/>
      </xdr:nvCxnSpPr>
      <xdr:spPr>
        <a:xfrm flipV="1">
          <a:off x="2019300" y="9742157"/>
          <a:ext cx="889000" cy="3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77614</xdr:rowOff>
    </xdr:from>
    <xdr:ext cx="534377" cy="259045"/>
    <xdr:sp macro="" textlink="">
      <xdr:nvSpPr>
        <xdr:cNvPr id="129" name="テキスト ボックス 128"/>
        <xdr:cNvSpPr txBox="1"/>
      </xdr:nvSpPr>
      <xdr:spPr>
        <a:xfrm>
          <a:off x="2641111" y="100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142329</xdr:rowOff>
    </xdr:from>
    <xdr:to>
      <xdr:col>10</xdr:col>
      <xdr:colOff>114300</xdr:colOff>
      <xdr:row>59</xdr:row>
      <xdr:rowOff>57061</xdr:rowOff>
    </xdr:to>
    <xdr:cxnSp macro="">
      <xdr:nvCxnSpPr>
        <xdr:cNvPr id="130" name="直線コネクタ 129"/>
        <xdr:cNvCxnSpPr/>
      </xdr:nvCxnSpPr>
      <xdr:spPr>
        <a:xfrm flipV="1">
          <a:off x="1130300" y="10086429"/>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24884</xdr:rowOff>
    </xdr:from>
    <xdr:ext cx="534377" cy="259045"/>
    <xdr:sp macro="" textlink="">
      <xdr:nvSpPr>
        <xdr:cNvPr id="132" name="テキスト ボックス 131"/>
        <xdr:cNvSpPr txBox="1"/>
      </xdr:nvSpPr>
      <xdr:spPr>
        <a:xfrm>
          <a:off x="1752111" y="10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14491</xdr:rowOff>
    </xdr:from>
    <xdr:to>
      <xdr:col>6</xdr:col>
      <xdr:colOff>38100</xdr:colOff>
      <xdr:row>59</xdr:row>
      <xdr:rowOff>116091</xdr:rowOff>
    </xdr:to>
    <xdr:sp macro="" textlink="">
      <xdr:nvSpPr>
        <xdr:cNvPr id="133" name="フローチャート: 判断 132"/>
        <xdr:cNvSpPr/>
      </xdr:nvSpPr>
      <xdr:spPr>
        <a:xfrm>
          <a:off x="1079500" y="101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107218</xdr:rowOff>
    </xdr:from>
    <xdr:ext cx="534377" cy="259045"/>
    <xdr:sp macro="" textlink="">
      <xdr:nvSpPr>
        <xdr:cNvPr id="134" name="テキスト ボックス 133"/>
        <xdr:cNvSpPr txBox="1"/>
      </xdr:nvSpPr>
      <xdr:spPr>
        <a:xfrm>
          <a:off x="863111" y="102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69964</xdr:rowOff>
    </xdr:from>
    <xdr:to>
      <xdr:col>24</xdr:col>
      <xdr:colOff>114300</xdr:colOff>
      <xdr:row>55</xdr:row>
      <xdr:rowOff>114</xdr:rowOff>
    </xdr:to>
    <xdr:sp macro="" textlink="">
      <xdr:nvSpPr>
        <xdr:cNvPr id="140" name="楕円 139"/>
        <xdr:cNvSpPr/>
      </xdr:nvSpPr>
      <xdr:spPr>
        <a:xfrm>
          <a:off x="4584700" y="932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92841</xdr:rowOff>
    </xdr:from>
    <xdr:ext cx="534377" cy="259045"/>
    <xdr:sp macro="" textlink="">
      <xdr:nvSpPr>
        <xdr:cNvPr id="141" name="物件費該当値テキスト"/>
        <xdr:cNvSpPr txBox="1"/>
      </xdr:nvSpPr>
      <xdr:spPr>
        <a:xfrm>
          <a:off x="4686300" y="917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163500</xdr:rowOff>
    </xdr:from>
    <xdr:to>
      <xdr:col>20</xdr:col>
      <xdr:colOff>38100</xdr:colOff>
      <xdr:row>55</xdr:row>
      <xdr:rowOff>93650</xdr:rowOff>
    </xdr:to>
    <xdr:sp macro="" textlink="">
      <xdr:nvSpPr>
        <xdr:cNvPr id="142" name="楕円 141"/>
        <xdr:cNvSpPr/>
      </xdr:nvSpPr>
      <xdr:spPr>
        <a:xfrm>
          <a:off x="3746500" y="94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110177</xdr:rowOff>
    </xdr:from>
    <xdr:ext cx="534377" cy="259045"/>
    <xdr:sp macro="" textlink="">
      <xdr:nvSpPr>
        <xdr:cNvPr id="143" name="テキスト ボックス 142"/>
        <xdr:cNvSpPr txBox="1"/>
      </xdr:nvSpPr>
      <xdr:spPr>
        <a:xfrm>
          <a:off x="3530111" y="919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90157</xdr:rowOff>
    </xdr:from>
    <xdr:to>
      <xdr:col>15</xdr:col>
      <xdr:colOff>101600</xdr:colOff>
      <xdr:row>57</xdr:row>
      <xdr:rowOff>20307</xdr:rowOff>
    </xdr:to>
    <xdr:sp macro="" textlink="">
      <xdr:nvSpPr>
        <xdr:cNvPr id="144" name="楕円 143"/>
        <xdr:cNvSpPr/>
      </xdr:nvSpPr>
      <xdr:spPr>
        <a:xfrm>
          <a:off x="2857500" y="96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36834</xdr:rowOff>
    </xdr:from>
    <xdr:ext cx="534377" cy="259045"/>
    <xdr:sp macro="" textlink="">
      <xdr:nvSpPr>
        <xdr:cNvPr id="145" name="テキスト ボックス 144"/>
        <xdr:cNvSpPr txBox="1"/>
      </xdr:nvSpPr>
      <xdr:spPr>
        <a:xfrm>
          <a:off x="2641111" y="946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91529</xdr:rowOff>
    </xdr:from>
    <xdr:to>
      <xdr:col>10</xdr:col>
      <xdr:colOff>165100</xdr:colOff>
      <xdr:row>59</xdr:row>
      <xdr:rowOff>21679</xdr:rowOff>
    </xdr:to>
    <xdr:sp macro="" textlink="">
      <xdr:nvSpPr>
        <xdr:cNvPr id="146" name="楕円 145"/>
        <xdr:cNvSpPr/>
      </xdr:nvSpPr>
      <xdr:spPr>
        <a:xfrm>
          <a:off x="1968500" y="100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38206</xdr:rowOff>
    </xdr:from>
    <xdr:ext cx="534377" cy="259045"/>
    <xdr:sp macro="" textlink="">
      <xdr:nvSpPr>
        <xdr:cNvPr id="147" name="テキスト ボックス 146"/>
        <xdr:cNvSpPr txBox="1"/>
      </xdr:nvSpPr>
      <xdr:spPr>
        <a:xfrm>
          <a:off x="1752111" y="981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6261</xdr:rowOff>
    </xdr:from>
    <xdr:to>
      <xdr:col>6</xdr:col>
      <xdr:colOff>38100</xdr:colOff>
      <xdr:row>59</xdr:row>
      <xdr:rowOff>107861</xdr:rowOff>
    </xdr:to>
    <xdr:sp macro="" textlink="">
      <xdr:nvSpPr>
        <xdr:cNvPr id="148" name="楕円 147"/>
        <xdr:cNvSpPr/>
      </xdr:nvSpPr>
      <xdr:spPr>
        <a:xfrm>
          <a:off x="1079500" y="101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124388</xdr:rowOff>
    </xdr:from>
    <xdr:ext cx="534377" cy="259045"/>
    <xdr:sp macro="" textlink="">
      <xdr:nvSpPr>
        <xdr:cNvPr id="149" name="テキスト ボックス 148"/>
        <xdr:cNvSpPr txBox="1"/>
      </xdr:nvSpPr>
      <xdr:spPr>
        <a:xfrm>
          <a:off x="863111" y="989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20485</xdr:rowOff>
    </xdr:from>
    <xdr:to>
      <xdr:col>24</xdr:col>
      <xdr:colOff>63500</xdr:colOff>
      <xdr:row>75</xdr:row>
      <xdr:rowOff>58376</xdr:rowOff>
    </xdr:to>
    <xdr:cxnSp macro="">
      <xdr:nvCxnSpPr>
        <xdr:cNvPr id="174" name="直線コネクタ 173"/>
        <xdr:cNvCxnSpPr/>
      </xdr:nvCxnSpPr>
      <xdr:spPr>
        <a:xfrm>
          <a:off x="3797300" y="12536335"/>
          <a:ext cx="838200" cy="38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14121</xdr:rowOff>
    </xdr:from>
    <xdr:ext cx="469744" cy="259045"/>
    <xdr:sp macro="" textlink="">
      <xdr:nvSpPr>
        <xdr:cNvPr id="175" name="維持補修費平均値テキスト"/>
        <xdr:cNvSpPr txBox="1"/>
      </xdr:nvSpPr>
      <xdr:spPr>
        <a:xfrm>
          <a:off x="4686300" y="1304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20485</xdr:rowOff>
    </xdr:from>
    <xdr:to>
      <xdr:col>19</xdr:col>
      <xdr:colOff>177800</xdr:colOff>
      <xdr:row>74</xdr:row>
      <xdr:rowOff>78778</xdr:rowOff>
    </xdr:to>
    <xdr:cxnSp macro="">
      <xdr:nvCxnSpPr>
        <xdr:cNvPr id="177" name="直線コネクタ 176"/>
        <xdr:cNvCxnSpPr/>
      </xdr:nvCxnSpPr>
      <xdr:spPr>
        <a:xfrm flipV="1">
          <a:off x="2908300" y="12536335"/>
          <a:ext cx="889000" cy="2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119905</xdr:rowOff>
    </xdr:from>
    <xdr:ext cx="469744" cy="259045"/>
    <xdr:sp macro="" textlink="">
      <xdr:nvSpPr>
        <xdr:cNvPr id="179" name="テキスト ボックス 178"/>
        <xdr:cNvSpPr txBox="1"/>
      </xdr:nvSpPr>
      <xdr:spPr>
        <a:xfrm>
          <a:off x="3562428" y="131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78778</xdr:rowOff>
    </xdr:from>
    <xdr:to>
      <xdr:col>15</xdr:col>
      <xdr:colOff>50800</xdr:colOff>
      <xdr:row>76</xdr:row>
      <xdr:rowOff>134956</xdr:rowOff>
    </xdr:to>
    <xdr:cxnSp macro="">
      <xdr:nvCxnSpPr>
        <xdr:cNvPr id="180" name="直線コネクタ 179"/>
        <xdr:cNvCxnSpPr/>
      </xdr:nvCxnSpPr>
      <xdr:spPr>
        <a:xfrm flipV="1">
          <a:off x="2019300" y="12766078"/>
          <a:ext cx="889000" cy="39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129678</xdr:rowOff>
    </xdr:from>
    <xdr:ext cx="469744" cy="259045"/>
    <xdr:sp macro="" textlink="">
      <xdr:nvSpPr>
        <xdr:cNvPr id="182" name="テキスト ボックス 181"/>
        <xdr:cNvSpPr txBox="1"/>
      </xdr:nvSpPr>
      <xdr:spPr>
        <a:xfrm>
          <a:off x="2673428" y="131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106324</xdr:rowOff>
    </xdr:from>
    <xdr:to>
      <xdr:col>10</xdr:col>
      <xdr:colOff>114300</xdr:colOff>
      <xdr:row>76</xdr:row>
      <xdr:rowOff>134956</xdr:rowOff>
    </xdr:to>
    <xdr:cxnSp macro="">
      <xdr:nvCxnSpPr>
        <xdr:cNvPr id="183" name="直線コネクタ 182"/>
        <xdr:cNvCxnSpPr/>
      </xdr:nvCxnSpPr>
      <xdr:spPr>
        <a:xfrm>
          <a:off x="1130300" y="13136524"/>
          <a:ext cx="8890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5" name="テキスト ボックス 184"/>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6" name="フローチャート: 判断 185"/>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163968</xdr:rowOff>
    </xdr:from>
    <xdr:ext cx="469744" cy="259045"/>
    <xdr:sp macro="" textlink="">
      <xdr:nvSpPr>
        <xdr:cNvPr id="187" name="テキスト ボックス 186"/>
        <xdr:cNvSpPr txBox="1"/>
      </xdr:nvSpPr>
      <xdr:spPr>
        <a:xfrm>
          <a:off x="895428" y="1319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7576</xdr:rowOff>
    </xdr:from>
    <xdr:to>
      <xdr:col>24</xdr:col>
      <xdr:colOff>114300</xdr:colOff>
      <xdr:row>75</xdr:row>
      <xdr:rowOff>109176</xdr:rowOff>
    </xdr:to>
    <xdr:sp macro="" textlink="">
      <xdr:nvSpPr>
        <xdr:cNvPr id="193" name="楕円 192"/>
        <xdr:cNvSpPr/>
      </xdr:nvSpPr>
      <xdr:spPr>
        <a:xfrm>
          <a:off x="4584700" y="1286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30453</xdr:rowOff>
    </xdr:from>
    <xdr:ext cx="469744" cy="259045"/>
    <xdr:sp macro="" textlink="">
      <xdr:nvSpPr>
        <xdr:cNvPr id="194" name="維持補修費該当値テキスト"/>
        <xdr:cNvSpPr txBox="1"/>
      </xdr:nvSpPr>
      <xdr:spPr>
        <a:xfrm>
          <a:off x="4686300" y="1271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141135</xdr:rowOff>
    </xdr:from>
    <xdr:to>
      <xdr:col>20</xdr:col>
      <xdr:colOff>38100</xdr:colOff>
      <xdr:row>73</xdr:row>
      <xdr:rowOff>71285</xdr:rowOff>
    </xdr:to>
    <xdr:sp macro="" textlink="">
      <xdr:nvSpPr>
        <xdr:cNvPr id="195" name="楕円 194"/>
        <xdr:cNvSpPr/>
      </xdr:nvSpPr>
      <xdr:spPr>
        <a:xfrm>
          <a:off x="3746500" y="124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87812</xdr:rowOff>
    </xdr:from>
    <xdr:ext cx="534377" cy="259045"/>
    <xdr:sp macro="" textlink="">
      <xdr:nvSpPr>
        <xdr:cNvPr id="196" name="テキスト ボックス 195"/>
        <xdr:cNvSpPr txBox="1"/>
      </xdr:nvSpPr>
      <xdr:spPr>
        <a:xfrm>
          <a:off x="3530111" y="1226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27978</xdr:rowOff>
    </xdr:from>
    <xdr:to>
      <xdr:col>15</xdr:col>
      <xdr:colOff>101600</xdr:colOff>
      <xdr:row>74</xdr:row>
      <xdr:rowOff>129578</xdr:rowOff>
    </xdr:to>
    <xdr:sp macro="" textlink="">
      <xdr:nvSpPr>
        <xdr:cNvPr id="197" name="楕円 196"/>
        <xdr:cNvSpPr/>
      </xdr:nvSpPr>
      <xdr:spPr>
        <a:xfrm>
          <a:off x="2857500" y="127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146105</xdr:rowOff>
    </xdr:from>
    <xdr:ext cx="534377" cy="259045"/>
    <xdr:sp macro="" textlink="">
      <xdr:nvSpPr>
        <xdr:cNvPr id="198" name="テキスト ボックス 197"/>
        <xdr:cNvSpPr txBox="1"/>
      </xdr:nvSpPr>
      <xdr:spPr>
        <a:xfrm>
          <a:off x="2641111" y="1249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84156</xdr:rowOff>
    </xdr:from>
    <xdr:to>
      <xdr:col>10</xdr:col>
      <xdr:colOff>165100</xdr:colOff>
      <xdr:row>77</xdr:row>
      <xdr:rowOff>14306</xdr:rowOff>
    </xdr:to>
    <xdr:sp macro="" textlink="">
      <xdr:nvSpPr>
        <xdr:cNvPr id="199" name="楕円 198"/>
        <xdr:cNvSpPr/>
      </xdr:nvSpPr>
      <xdr:spPr>
        <a:xfrm>
          <a:off x="1968500" y="1311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5433</xdr:rowOff>
    </xdr:from>
    <xdr:ext cx="469744" cy="259045"/>
    <xdr:sp macro="" textlink="">
      <xdr:nvSpPr>
        <xdr:cNvPr id="200" name="テキスト ボックス 199"/>
        <xdr:cNvSpPr txBox="1"/>
      </xdr:nvSpPr>
      <xdr:spPr>
        <a:xfrm>
          <a:off x="1784428" y="1320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55524</xdr:rowOff>
    </xdr:from>
    <xdr:to>
      <xdr:col>6</xdr:col>
      <xdr:colOff>38100</xdr:colOff>
      <xdr:row>76</xdr:row>
      <xdr:rowOff>157124</xdr:rowOff>
    </xdr:to>
    <xdr:sp macro="" textlink="">
      <xdr:nvSpPr>
        <xdr:cNvPr id="201" name="楕円 200"/>
        <xdr:cNvSpPr/>
      </xdr:nvSpPr>
      <xdr:spPr>
        <a:xfrm>
          <a:off x="1079500" y="130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2202</xdr:rowOff>
    </xdr:from>
    <xdr:ext cx="469744" cy="259045"/>
    <xdr:sp macro="" textlink="">
      <xdr:nvSpPr>
        <xdr:cNvPr id="202" name="テキスト ボックス 201"/>
        <xdr:cNvSpPr txBox="1"/>
      </xdr:nvSpPr>
      <xdr:spPr>
        <a:xfrm>
          <a:off x="895428"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9" name="直線コネクタ 228"/>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0" name="扶助費最小値テキスト"/>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1" name="直線コネクタ 230"/>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2" name="扶助費最大値テキスト"/>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3" name="直線コネクタ 232"/>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42295</xdr:rowOff>
    </xdr:from>
    <xdr:to>
      <xdr:col>24</xdr:col>
      <xdr:colOff>63500</xdr:colOff>
      <xdr:row>96</xdr:row>
      <xdr:rowOff>171095</xdr:rowOff>
    </xdr:to>
    <xdr:cxnSp macro="">
      <xdr:nvCxnSpPr>
        <xdr:cNvPr id="234" name="直線コネクタ 233"/>
        <xdr:cNvCxnSpPr/>
      </xdr:nvCxnSpPr>
      <xdr:spPr>
        <a:xfrm>
          <a:off x="3797300" y="16501495"/>
          <a:ext cx="838200" cy="12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5" name="扶助費平均値テキスト"/>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6" name="フローチャート: 判断 235"/>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42295</xdr:rowOff>
    </xdr:from>
    <xdr:to>
      <xdr:col>19</xdr:col>
      <xdr:colOff>177800</xdr:colOff>
      <xdr:row>97</xdr:row>
      <xdr:rowOff>151859</xdr:rowOff>
    </xdr:to>
    <xdr:cxnSp macro="">
      <xdr:nvCxnSpPr>
        <xdr:cNvPr id="237" name="直線コネクタ 236"/>
        <xdr:cNvCxnSpPr/>
      </xdr:nvCxnSpPr>
      <xdr:spPr>
        <a:xfrm flipV="1">
          <a:off x="2908300" y="16501495"/>
          <a:ext cx="889000" cy="28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8" name="フローチャート: 判断 237"/>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39" name="テキスト ボックス 238"/>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151859</xdr:rowOff>
    </xdr:from>
    <xdr:to>
      <xdr:col>15</xdr:col>
      <xdr:colOff>50800</xdr:colOff>
      <xdr:row>98</xdr:row>
      <xdr:rowOff>13133</xdr:rowOff>
    </xdr:to>
    <xdr:cxnSp macro="">
      <xdr:nvCxnSpPr>
        <xdr:cNvPr id="240" name="直線コネクタ 239"/>
        <xdr:cNvCxnSpPr/>
      </xdr:nvCxnSpPr>
      <xdr:spPr>
        <a:xfrm flipV="1">
          <a:off x="2019300" y="16782509"/>
          <a:ext cx="889000" cy="3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1" name="フローチャート: 判断 240"/>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2" name="テキスト ボックス 241"/>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13133</xdr:rowOff>
    </xdr:from>
    <xdr:to>
      <xdr:col>10</xdr:col>
      <xdr:colOff>114300</xdr:colOff>
      <xdr:row>98</xdr:row>
      <xdr:rowOff>68061</xdr:rowOff>
    </xdr:to>
    <xdr:cxnSp macro="">
      <xdr:nvCxnSpPr>
        <xdr:cNvPr id="243" name="直線コネクタ 242"/>
        <xdr:cNvCxnSpPr/>
      </xdr:nvCxnSpPr>
      <xdr:spPr>
        <a:xfrm flipV="1">
          <a:off x="1130300" y="16815233"/>
          <a:ext cx="889000" cy="5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4" name="フローチャート: 判断 243"/>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5" name="テキスト ボックス 244"/>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6" name="フローチャート: 判断 245"/>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132579</xdr:rowOff>
    </xdr:from>
    <xdr:ext cx="599010" cy="259045"/>
    <xdr:sp macro="" textlink="">
      <xdr:nvSpPr>
        <xdr:cNvPr id="247" name="テキスト ボックス 246"/>
        <xdr:cNvSpPr txBox="1"/>
      </xdr:nvSpPr>
      <xdr:spPr>
        <a:xfrm>
          <a:off x="830795" y="165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120295</xdr:rowOff>
    </xdr:from>
    <xdr:to>
      <xdr:col>24</xdr:col>
      <xdr:colOff>114300</xdr:colOff>
      <xdr:row>97</xdr:row>
      <xdr:rowOff>50445</xdr:rowOff>
    </xdr:to>
    <xdr:sp macro="" textlink="">
      <xdr:nvSpPr>
        <xdr:cNvPr id="253" name="楕円 252"/>
        <xdr:cNvSpPr/>
      </xdr:nvSpPr>
      <xdr:spPr>
        <a:xfrm>
          <a:off x="4584700" y="165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98722</xdr:rowOff>
    </xdr:from>
    <xdr:ext cx="599010" cy="259045"/>
    <xdr:sp macro="" textlink="">
      <xdr:nvSpPr>
        <xdr:cNvPr id="254" name="扶助費該当値テキスト"/>
        <xdr:cNvSpPr txBox="1"/>
      </xdr:nvSpPr>
      <xdr:spPr>
        <a:xfrm>
          <a:off x="4686300" y="1655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162945</xdr:rowOff>
    </xdr:from>
    <xdr:to>
      <xdr:col>20</xdr:col>
      <xdr:colOff>38100</xdr:colOff>
      <xdr:row>96</xdr:row>
      <xdr:rowOff>93095</xdr:rowOff>
    </xdr:to>
    <xdr:sp macro="" textlink="">
      <xdr:nvSpPr>
        <xdr:cNvPr id="255" name="楕円 254"/>
        <xdr:cNvSpPr/>
      </xdr:nvSpPr>
      <xdr:spPr>
        <a:xfrm>
          <a:off x="3746500" y="1645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84222</xdr:rowOff>
    </xdr:from>
    <xdr:ext cx="599010" cy="259045"/>
    <xdr:sp macro="" textlink="">
      <xdr:nvSpPr>
        <xdr:cNvPr id="256" name="テキスト ボックス 255"/>
        <xdr:cNvSpPr txBox="1"/>
      </xdr:nvSpPr>
      <xdr:spPr>
        <a:xfrm>
          <a:off x="3497795" y="1654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101059</xdr:rowOff>
    </xdr:from>
    <xdr:to>
      <xdr:col>15</xdr:col>
      <xdr:colOff>101600</xdr:colOff>
      <xdr:row>98</xdr:row>
      <xdr:rowOff>31209</xdr:rowOff>
    </xdr:to>
    <xdr:sp macro="" textlink="">
      <xdr:nvSpPr>
        <xdr:cNvPr id="257" name="楕円 256"/>
        <xdr:cNvSpPr/>
      </xdr:nvSpPr>
      <xdr:spPr>
        <a:xfrm>
          <a:off x="2857500" y="1673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22336</xdr:rowOff>
    </xdr:from>
    <xdr:ext cx="599010" cy="259045"/>
    <xdr:sp macro="" textlink="">
      <xdr:nvSpPr>
        <xdr:cNvPr id="258" name="テキスト ボックス 257"/>
        <xdr:cNvSpPr txBox="1"/>
      </xdr:nvSpPr>
      <xdr:spPr>
        <a:xfrm>
          <a:off x="2608795" y="1682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133783</xdr:rowOff>
    </xdr:from>
    <xdr:to>
      <xdr:col>10</xdr:col>
      <xdr:colOff>165100</xdr:colOff>
      <xdr:row>98</xdr:row>
      <xdr:rowOff>63933</xdr:rowOff>
    </xdr:to>
    <xdr:sp macro="" textlink="">
      <xdr:nvSpPr>
        <xdr:cNvPr id="259" name="楕円 258"/>
        <xdr:cNvSpPr/>
      </xdr:nvSpPr>
      <xdr:spPr>
        <a:xfrm>
          <a:off x="1968500" y="167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55060</xdr:rowOff>
    </xdr:from>
    <xdr:ext cx="599010" cy="259045"/>
    <xdr:sp macro="" textlink="">
      <xdr:nvSpPr>
        <xdr:cNvPr id="260" name="テキスト ボックス 259"/>
        <xdr:cNvSpPr txBox="1"/>
      </xdr:nvSpPr>
      <xdr:spPr>
        <a:xfrm>
          <a:off x="1719795" y="1685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17261</xdr:rowOff>
    </xdr:from>
    <xdr:to>
      <xdr:col>6</xdr:col>
      <xdr:colOff>38100</xdr:colOff>
      <xdr:row>98</xdr:row>
      <xdr:rowOff>118861</xdr:rowOff>
    </xdr:to>
    <xdr:sp macro="" textlink="">
      <xdr:nvSpPr>
        <xdr:cNvPr id="261" name="楕円 260"/>
        <xdr:cNvSpPr/>
      </xdr:nvSpPr>
      <xdr:spPr>
        <a:xfrm>
          <a:off x="1079500" y="1681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109988</xdr:rowOff>
    </xdr:from>
    <xdr:ext cx="599010" cy="259045"/>
    <xdr:sp macro="" textlink="">
      <xdr:nvSpPr>
        <xdr:cNvPr id="262" name="テキスト ボックス 261"/>
        <xdr:cNvSpPr txBox="1"/>
      </xdr:nvSpPr>
      <xdr:spPr>
        <a:xfrm>
          <a:off x="830795" y="1691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7" name="直線コネクタ 286"/>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8" name="補助費等最小値テキスト"/>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9" name="直線コネクタ 288"/>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0" name="補助費等最大値テキスト"/>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1" name="直線コネクタ 290"/>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4483</xdr:rowOff>
    </xdr:from>
    <xdr:to>
      <xdr:col>55</xdr:col>
      <xdr:colOff>0</xdr:colOff>
      <xdr:row>38</xdr:row>
      <xdr:rowOff>57341</xdr:rowOff>
    </xdr:to>
    <xdr:cxnSp macro="">
      <xdr:nvCxnSpPr>
        <xdr:cNvPr id="292" name="直線コネクタ 291"/>
        <xdr:cNvCxnSpPr/>
      </xdr:nvCxnSpPr>
      <xdr:spPr>
        <a:xfrm flipV="1">
          <a:off x="9639300" y="6519583"/>
          <a:ext cx="838200" cy="5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154944</xdr:rowOff>
    </xdr:from>
    <xdr:ext cx="534377" cy="259045"/>
    <xdr:sp macro="" textlink="">
      <xdr:nvSpPr>
        <xdr:cNvPr id="293" name="補助費等平均値テキスト"/>
        <xdr:cNvSpPr txBox="1"/>
      </xdr:nvSpPr>
      <xdr:spPr>
        <a:xfrm>
          <a:off x="10528300" y="649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4" name="フローチャート: 判断 293"/>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39725</xdr:rowOff>
    </xdr:from>
    <xdr:to>
      <xdr:col>50</xdr:col>
      <xdr:colOff>114300</xdr:colOff>
      <xdr:row>38</xdr:row>
      <xdr:rowOff>57341</xdr:rowOff>
    </xdr:to>
    <xdr:cxnSp macro="">
      <xdr:nvCxnSpPr>
        <xdr:cNvPr id="295" name="直線コネクタ 294"/>
        <xdr:cNvCxnSpPr/>
      </xdr:nvCxnSpPr>
      <xdr:spPr>
        <a:xfrm>
          <a:off x="8750300" y="5354675"/>
          <a:ext cx="889000" cy="121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6" name="フローチャート: 判断 295"/>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143489</xdr:rowOff>
    </xdr:from>
    <xdr:ext cx="534377" cy="259045"/>
    <xdr:sp macro="" textlink="">
      <xdr:nvSpPr>
        <xdr:cNvPr id="297" name="テキスト ボックス 296"/>
        <xdr:cNvSpPr txBox="1"/>
      </xdr:nvSpPr>
      <xdr:spPr>
        <a:xfrm>
          <a:off x="9372111" y="66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39725</xdr:rowOff>
    </xdr:from>
    <xdr:to>
      <xdr:col>45</xdr:col>
      <xdr:colOff>177800</xdr:colOff>
      <xdr:row>38</xdr:row>
      <xdr:rowOff>129502</xdr:rowOff>
    </xdr:to>
    <xdr:cxnSp macro="">
      <xdr:nvCxnSpPr>
        <xdr:cNvPr id="298" name="直線コネクタ 297"/>
        <xdr:cNvCxnSpPr/>
      </xdr:nvCxnSpPr>
      <xdr:spPr>
        <a:xfrm flipV="1">
          <a:off x="7861300" y="5354675"/>
          <a:ext cx="889000" cy="128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9" name="フローチャート: 判断 298"/>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102633</xdr:rowOff>
    </xdr:from>
    <xdr:ext cx="599010" cy="259045"/>
    <xdr:sp macro="" textlink="">
      <xdr:nvSpPr>
        <xdr:cNvPr id="300" name="テキスト ボックス 299"/>
        <xdr:cNvSpPr txBox="1"/>
      </xdr:nvSpPr>
      <xdr:spPr>
        <a:xfrm>
          <a:off x="8450795" y="507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128194</xdr:rowOff>
    </xdr:from>
    <xdr:to>
      <xdr:col>41</xdr:col>
      <xdr:colOff>50800</xdr:colOff>
      <xdr:row>38</xdr:row>
      <xdr:rowOff>129502</xdr:rowOff>
    </xdr:to>
    <xdr:cxnSp macro="">
      <xdr:nvCxnSpPr>
        <xdr:cNvPr id="301" name="直線コネクタ 300"/>
        <xdr:cNvCxnSpPr/>
      </xdr:nvCxnSpPr>
      <xdr:spPr>
        <a:xfrm>
          <a:off x="6972300" y="6643294"/>
          <a:ext cx="8890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2" name="フローチャート: 判断 301"/>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67174</xdr:rowOff>
    </xdr:from>
    <xdr:ext cx="534377" cy="259045"/>
    <xdr:sp macro="" textlink="">
      <xdr:nvSpPr>
        <xdr:cNvPr id="303" name="テキスト ボックス 302"/>
        <xdr:cNvSpPr txBox="1"/>
      </xdr:nvSpPr>
      <xdr:spPr>
        <a:xfrm>
          <a:off x="7594111" y="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4" name="フローチャート: 判断 303"/>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88637</xdr:rowOff>
    </xdr:from>
    <xdr:ext cx="534377" cy="259045"/>
    <xdr:sp macro="" textlink="">
      <xdr:nvSpPr>
        <xdr:cNvPr id="305" name="テキスト ボックス 304"/>
        <xdr:cNvSpPr txBox="1"/>
      </xdr:nvSpPr>
      <xdr:spPr>
        <a:xfrm>
          <a:off x="6705111" y="67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125133</xdr:rowOff>
    </xdr:from>
    <xdr:to>
      <xdr:col>55</xdr:col>
      <xdr:colOff>50800</xdr:colOff>
      <xdr:row>38</xdr:row>
      <xdr:rowOff>55283</xdr:rowOff>
    </xdr:to>
    <xdr:sp macro="" textlink="">
      <xdr:nvSpPr>
        <xdr:cNvPr id="311" name="楕円 310"/>
        <xdr:cNvSpPr/>
      </xdr:nvSpPr>
      <xdr:spPr>
        <a:xfrm>
          <a:off x="10426700" y="64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148010</xdr:rowOff>
    </xdr:from>
    <xdr:ext cx="534377" cy="259045"/>
    <xdr:sp macro="" textlink="">
      <xdr:nvSpPr>
        <xdr:cNvPr id="312" name="補助費等該当値テキスト"/>
        <xdr:cNvSpPr txBox="1"/>
      </xdr:nvSpPr>
      <xdr:spPr>
        <a:xfrm>
          <a:off x="10528300" y="632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6541</xdr:rowOff>
    </xdr:from>
    <xdr:to>
      <xdr:col>50</xdr:col>
      <xdr:colOff>165100</xdr:colOff>
      <xdr:row>38</xdr:row>
      <xdr:rowOff>108141</xdr:rowOff>
    </xdr:to>
    <xdr:sp macro="" textlink="">
      <xdr:nvSpPr>
        <xdr:cNvPr id="313" name="楕円 312"/>
        <xdr:cNvSpPr/>
      </xdr:nvSpPr>
      <xdr:spPr>
        <a:xfrm>
          <a:off x="9588500" y="65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124668</xdr:rowOff>
    </xdr:from>
    <xdr:ext cx="534377" cy="259045"/>
    <xdr:sp macro="" textlink="">
      <xdr:nvSpPr>
        <xdr:cNvPr id="314" name="テキスト ボックス 313"/>
        <xdr:cNvSpPr txBox="1"/>
      </xdr:nvSpPr>
      <xdr:spPr>
        <a:xfrm>
          <a:off x="9372111" y="629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160375</xdr:rowOff>
    </xdr:from>
    <xdr:to>
      <xdr:col>46</xdr:col>
      <xdr:colOff>38100</xdr:colOff>
      <xdr:row>31</xdr:row>
      <xdr:rowOff>90525</xdr:rowOff>
    </xdr:to>
    <xdr:sp macro="" textlink="">
      <xdr:nvSpPr>
        <xdr:cNvPr id="315" name="楕円 314"/>
        <xdr:cNvSpPr/>
      </xdr:nvSpPr>
      <xdr:spPr>
        <a:xfrm>
          <a:off x="8699500" y="5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81652</xdr:rowOff>
    </xdr:from>
    <xdr:ext cx="599010" cy="259045"/>
    <xdr:sp macro="" textlink="">
      <xdr:nvSpPr>
        <xdr:cNvPr id="316" name="テキスト ボックス 315"/>
        <xdr:cNvSpPr txBox="1"/>
      </xdr:nvSpPr>
      <xdr:spPr>
        <a:xfrm>
          <a:off x="8450795" y="539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78702</xdr:rowOff>
    </xdr:from>
    <xdr:to>
      <xdr:col>41</xdr:col>
      <xdr:colOff>101600</xdr:colOff>
      <xdr:row>39</xdr:row>
      <xdr:rowOff>8852</xdr:rowOff>
    </xdr:to>
    <xdr:sp macro="" textlink="">
      <xdr:nvSpPr>
        <xdr:cNvPr id="317" name="楕円 316"/>
        <xdr:cNvSpPr/>
      </xdr:nvSpPr>
      <xdr:spPr>
        <a:xfrm>
          <a:off x="7810500" y="659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25379</xdr:rowOff>
    </xdr:from>
    <xdr:ext cx="534377" cy="259045"/>
    <xdr:sp macro="" textlink="">
      <xdr:nvSpPr>
        <xdr:cNvPr id="318" name="テキスト ボックス 317"/>
        <xdr:cNvSpPr txBox="1"/>
      </xdr:nvSpPr>
      <xdr:spPr>
        <a:xfrm>
          <a:off x="7594111" y="636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77394</xdr:rowOff>
    </xdr:from>
    <xdr:to>
      <xdr:col>36</xdr:col>
      <xdr:colOff>165100</xdr:colOff>
      <xdr:row>39</xdr:row>
      <xdr:rowOff>7544</xdr:rowOff>
    </xdr:to>
    <xdr:sp macro="" textlink="">
      <xdr:nvSpPr>
        <xdr:cNvPr id="319" name="楕円 318"/>
        <xdr:cNvSpPr/>
      </xdr:nvSpPr>
      <xdr:spPr>
        <a:xfrm>
          <a:off x="6921500" y="65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24071</xdr:rowOff>
    </xdr:from>
    <xdr:ext cx="534377" cy="259045"/>
    <xdr:sp macro="" textlink="">
      <xdr:nvSpPr>
        <xdr:cNvPr id="320" name="テキスト ボックス 319"/>
        <xdr:cNvSpPr txBox="1"/>
      </xdr:nvSpPr>
      <xdr:spPr>
        <a:xfrm>
          <a:off x="6705111" y="636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7" name="直線コネクタ 346"/>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8" name="普通建設事業費最小値テキスト"/>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9" name="直線コネクタ 348"/>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0" name="普通建設事業費最大値テキスト"/>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1" name="直線コネクタ 350"/>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61127</xdr:rowOff>
    </xdr:from>
    <xdr:to>
      <xdr:col>55</xdr:col>
      <xdr:colOff>0</xdr:colOff>
      <xdr:row>56</xdr:row>
      <xdr:rowOff>44162</xdr:rowOff>
    </xdr:to>
    <xdr:cxnSp macro="">
      <xdr:nvCxnSpPr>
        <xdr:cNvPr id="352" name="直線コネクタ 351"/>
        <xdr:cNvCxnSpPr/>
      </xdr:nvCxnSpPr>
      <xdr:spPr>
        <a:xfrm>
          <a:off x="9639300" y="9319427"/>
          <a:ext cx="838200" cy="32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92701</xdr:rowOff>
    </xdr:from>
    <xdr:ext cx="534377" cy="259045"/>
    <xdr:sp macro="" textlink="">
      <xdr:nvSpPr>
        <xdr:cNvPr id="353" name="普通建設事業費平均値テキスト"/>
        <xdr:cNvSpPr txBox="1"/>
      </xdr:nvSpPr>
      <xdr:spPr>
        <a:xfrm>
          <a:off x="10528300" y="969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4" name="フローチャート: 判断 353"/>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61127</xdr:rowOff>
    </xdr:from>
    <xdr:to>
      <xdr:col>50</xdr:col>
      <xdr:colOff>114300</xdr:colOff>
      <xdr:row>54</xdr:row>
      <xdr:rowOff>137283</xdr:rowOff>
    </xdr:to>
    <xdr:cxnSp macro="">
      <xdr:nvCxnSpPr>
        <xdr:cNvPr id="355" name="直線コネクタ 354"/>
        <xdr:cNvCxnSpPr/>
      </xdr:nvCxnSpPr>
      <xdr:spPr>
        <a:xfrm flipV="1">
          <a:off x="8750300" y="9319427"/>
          <a:ext cx="889000" cy="7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6" name="フローチャート: 判断 355"/>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24791</xdr:rowOff>
    </xdr:from>
    <xdr:ext cx="534377" cy="259045"/>
    <xdr:sp macro="" textlink="">
      <xdr:nvSpPr>
        <xdr:cNvPr id="357" name="テキスト ボックス 356"/>
        <xdr:cNvSpPr txBox="1"/>
      </xdr:nvSpPr>
      <xdr:spPr>
        <a:xfrm>
          <a:off x="9372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137283</xdr:rowOff>
    </xdr:from>
    <xdr:to>
      <xdr:col>45</xdr:col>
      <xdr:colOff>177800</xdr:colOff>
      <xdr:row>57</xdr:row>
      <xdr:rowOff>42039</xdr:rowOff>
    </xdr:to>
    <xdr:cxnSp macro="">
      <xdr:nvCxnSpPr>
        <xdr:cNvPr id="358" name="直線コネクタ 357"/>
        <xdr:cNvCxnSpPr/>
      </xdr:nvCxnSpPr>
      <xdr:spPr>
        <a:xfrm flipV="1">
          <a:off x="7861300" y="9395583"/>
          <a:ext cx="889000" cy="4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9" name="フローチャート: 判断 358"/>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129522</xdr:rowOff>
    </xdr:from>
    <xdr:ext cx="534377" cy="259045"/>
    <xdr:sp macro="" textlink="">
      <xdr:nvSpPr>
        <xdr:cNvPr id="360" name="テキスト ボックス 359"/>
        <xdr:cNvSpPr txBox="1"/>
      </xdr:nvSpPr>
      <xdr:spPr>
        <a:xfrm>
          <a:off x="8483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42039</xdr:rowOff>
    </xdr:from>
    <xdr:to>
      <xdr:col>41</xdr:col>
      <xdr:colOff>50800</xdr:colOff>
      <xdr:row>57</xdr:row>
      <xdr:rowOff>91351</xdr:rowOff>
    </xdr:to>
    <xdr:cxnSp macro="">
      <xdr:nvCxnSpPr>
        <xdr:cNvPr id="361" name="直線コネクタ 360"/>
        <xdr:cNvCxnSpPr/>
      </xdr:nvCxnSpPr>
      <xdr:spPr>
        <a:xfrm flipV="1">
          <a:off x="6972300" y="9814689"/>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2" name="フローチャート: 判断 361"/>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3" name="テキスト ボックス 362"/>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4" name="フローチャート: 判断 363"/>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5" name="テキスト ボックス 364"/>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164812</xdr:rowOff>
    </xdr:from>
    <xdr:to>
      <xdr:col>55</xdr:col>
      <xdr:colOff>50800</xdr:colOff>
      <xdr:row>56</xdr:row>
      <xdr:rowOff>94962</xdr:rowOff>
    </xdr:to>
    <xdr:sp macro="" textlink="">
      <xdr:nvSpPr>
        <xdr:cNvPr id="371" name="楕円 370"/>
        <xdr:cNvSpPr/>
      </xdr:nvSpPr>
      <xdr:spPr>
        <a:xfrm>
          <a:off x="10426700" y="959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16239</xdr:rowOff>
    </xdr:from>
    <xdr:ext cx="534377" cy="259045"/>
    <xdr:sp macro="" textlink="">
      <xdr:nvSpPr>
        <xdr:cNvPr id="372" name="普通建設事業費該当値テキスト"/>
        <xdr:cNvSpPr txBox="1"/>
      </xdr:nvSpPr>
      <xdr:spPr>
        <a:xfrm>
          <a:off x="10528300" y="944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10327</xdr:rowOff>
    </xdr:from>
    <xdr:to>
      <xdr:col>50</xdr:col>
      <xdr:colOff>165100</xdr:colOff>
      <xdr:row>54</xdr:row>
      <xdr:rowOff>111927</xdr:rowOff>
    </xdr:to>
    <xdr:sp macro="" textlink="">
      <xdr:nvSpPr>
        <xdr:cNvPr id="373" name="楕円 372"/>
        <xdr:cNvSpPr/>
      </xdr:nvSpPr>
      <xdr:spPr>
        <a:xfrm>
          <a:off x="9588500" y="926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128454</xdr:rowOff>
    </xdr:from>
    <xdr:ext cx="534377" cy="259045"/>
    <xdr:sp macro="" textlink="">
      <xdr:nvSpPr>
        <xdr:cNvPr id="374" name="テキスト ボックス 373"/>
        <xdr:cNvSpPr txBox="1"/>
      </xdr:nvSpPr>
      <xdr:spPr>
        <a:xfrm>
          <a:off x="9372111" y="904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86483</xdr:rowOff>
    </xdr:from>
    <xdr:to>
      <xdr:col>46</xdr:col>
      <xdr:colOff>38100</xdr:colOff>
      <xdr:row>55</xdr:row>
      <xdr:rowOff>16633</xdr:rowOff>
    </xdr:to>
    <xdr:sp macro="" textlink="">
      <xdr:nvSpPr>
        <xdr:cNvPr id="375" name="楕円 374"/>
        <xdr:cNvSpPr/>
      </xdr:nvSpPr>
      <xdr:spPr>
        <a:xfrm>
          <a:off x="8699500" y="934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33160</xdr:rowOff>
    </xdr:from>
    <xdr:ext cx="534377" cy="259045"/>
    <xdr:sp macro="" textlink="">
      <xdr:nvSpPr>
        <xdr:cNvPr id="376" name="テキスト ボックス 375"/>
        <xdr:cNvSpPr txBox="1"/>
      </xdr:nvSpPr>
      <xdr:spPr>
        <a:xfrm>
          <a:off x="8483111" y="912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162689</xdr:rowOff>
    </xdr:from>
    <xdr:to>
      <xdr:col>41</xdr:col>
      <xdr:colOff>101600</xdr:colOff>
      <xdr:row>57</xdr:row>
      <xdr:rowOff>92839</xdr:rowOff>
    </xdr:to>
    <xdr:sp macro="" textlink="">
      <xdr:nvSpPr>
        <xdr:cNvPr id="377" name="楕円 376"/>
        <xdr:cNvSpPr/>
      </xdr:nvSpPr>
      <xdr:spPr>
        <a:xfrm>
          <a:off x="7810500" y="976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83966</xdr:rowOff>
    </xdr:from>
    <xdr:ext cx="534377" cy="259045"/>
    <xdr:sp macro="" textlink="">
      <xdr:nvSpPr>
        <xdr:cNvPr id="378" name="テキスト ボックス 377"/>
        <xdr:cNvSpPr txBox="1"/>
      </xdr:nvSpPr>
      <xdr:spPr>
        <a:xfrm>
          <a:off x="7594111" y="98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40551</xdr:rowOff>
    </xdr:from>
    <xdr:to>
      <xdr:col>36</xdr:col>
      <xdr:colOff>165100</xdr:colOff>
      <xdr:row>57</xdr:row>
      <xdr:rowOff>142151</xdr:rowOff>
    </xdr:to>
    <xdr:sp macro="" textlink="">
      <xdr:nvSpPr>
        <xdr:cNvPr id="379" name="楕円 378"/>
        <xdr:cNvSpPr/>
      </xdr:nvSpPr>
      <xdr:spPr>
        <a:xfrm>
          <a:off x="6921500" y="981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133278</xdr:rowOff>
    </xdr:from>
    <xdr:ext cx="534377" cy="259045"/>
    <xdr:sp macro="" textlink="">
      <xdr:nvSpPr>
        <xdr:cNvPr id="380" name="テキスト ボックス 379"/>
        <xdr:cNvSpPr txBox="1"/>
      </xdr:nvSpPr>
      <xdr:spPr>
        <a:xfrm>
          <a:off x="6705111" y="990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2" name="直線コネクタ 401"/>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3" name="普通建設事業費 （ うち新規整備　）最小値テキスト"/>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4" name="直線コネクタ 403"/>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5" name="普通建設事業費 （ うち新規整備　）最大値テキスト"/>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6" name="直線コネクタ 405"/>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141094</xdr:rowOff>
    </xdr:from>
    <xdr:to>
      <xdr:col>55</xdr:col>
      <xdr:colOff>0</xdr:colOff>
      <xdr:row>76</xdr:row>
      <xdr:rowOff>159565</xdr:rowOff>
    </xdr:to>
    <xdr:cxnSp macro="">
      <xdr:nvCxnSpPr>
        <xdr:cNvPr id="407" name="直線コネクタ 406"/>
        <xdr:cNvCxnSpPr/>
      </xdr:nvCxnSpPr>
      <xdr:spPr>
        <a:xfrm>
          <a:off x="9639300" y="13171294"/>
          <a:ext cx="8382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125917</xdr:rowOff>
    </xdr:from>
    <xdr:ext cx="534377" cy="259045"/>
    <xdr:sp macro="" textlink="">
      <xdr:nvSpPr>
        <xdr:cNvPr id="408" name="普通建設事業費 （ うち新規整備　）平均値テキスト"/>
        <xdr:cNvSpPr txBox="1"/>
      </xdr:nvSpPr>
      <xdr:spPr>
        <a:xfrm>
          <a:off x="10528300" y="1315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9" name="フローチャート: 判断 408"/>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130259</xdr:rowOff>
    </xdr:from>
    <xdr:to>
      <xdr:col>50</xdr:col>
      <xdr:colOff>114300</xdr:colOff>
      <xdr:row>76</xdr:row>
      <xdr:rowOff>141094</xdr:rowOff>
    </xdr:to>
    <xdr:cxnSp macro="">
      <xdr:nvCxnSpPr>
        <xdr:cNvPr id="410" name="直線コネクタ 409"/>
        <xdr:cNvCxnSpPr/>
      </xdr:nvCxnSpPr>
      <xdr:spPr>
        <a:xfrm>
          <a:off x="8750300" y="12989009"/>
          <a:ext cx="889000" cy="18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1" name="フローチャート: 判断 410"/>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55394</xdr:rowOff>
    </xdr:from>
    <xdr:ext cx="534377" cy="259045"/>
    <xdr:sp macro="" textlink="">
      <xdr:nvSpPr>
        <xdr:cNvPr id="412" name="テキスト ボックス 411"/>
        <xdr:cNvSpPr txBox="1"/>
      </xdr:nvSpPr>
      <xdr:spPr>
        <a:xfrm>
          <a:off x="9372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130259</xdr:rowOff>
    </xdr:from>
    <xdr:to>
      <xdr:col>45</xdr:col>
      <xdr:colOff>177800</xdr:colOff>
      <xdr:row>77</xdr:row>
      <xdr:rowOff>20256</xdr:rowOff>
    </xdr:to>
    <xdr:cxnSp macro="">
      <xdr:nvCxnSpPr>
        <xdr:cNvPr id="413" name="直線コネクタ 412"/>
        <xdr:cNvCxnSpPr/>
      </xdr:nvCxnSpPr>
      <xdr:spPr>
        <a:xfrm flipV="1">
          <a:off x="7861300" y="12989009"/>
          <a:ext cx="889000" cy="23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4" name="フローチャート: 判断 413"/>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37518</xdr:rowOff>
    </xdr:from>
    <xdr:ext cx="534377" cy="259045"/>
    <xdr:sp macro="" textlink="">
      <xdr:nvSpPr>
        <xdr:cNvPr id="415" name="テキスト ボックス 414"/>
        <xdr:cNvSpPr txBox="1"/>
      </xdr:nvSpPr>
      <xdr:spPr>
        <a:xfrm>
          <a:off x="8483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170858</xdr:rowOff>
    </xdr:from>
    <xdr:to>
      <xdr:col>41</xdr:col>
      <xdr:colOff>50800</xdr:colOff>
      <xdr:row>77</xdr:row>
      <xdr:rowOff>20256</xdr:rowOff>
    </xdr:to>
    <xdr:cxnSp macro="">
      <xdr:nvCxnSpPr>
        <xdr:cNvPr id="416" name="直線コネクタ 415"/>
        <xdr:cNvCxnSpPr/>
      </xdr:nvCxnSpPr>
      <xdr:spPr>
        <a:xfrm>
          <a:off x="6972300" y="13201058"/>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7" name="フローチャート: 判断 416"/>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64310</xdr:rowOff>
    </xdr:from>
    <xdr:ext cx="534377" cy="259045"/>
    <xdr:sp macro="" textlink="">
      <xdr:nvSpPr>
        <xdr:cNvPr id="418" name="テキスト ボックス 417"/>
        <xdr:cNvSpPr txBox="1"/>
      </xdr:nvSpPr>
      <xdr:spPr>
        <a:xfrm>
          <a:off x="7594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9" name="フローチャート: 判断 418"/>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122328</xdr:rowOff>
    </xdr:from>
    <xdr:ext cx="534377" cy="259045"/>
    <xdr:sp macro="" textlink="">
      <xdr:nvSpPr>
        <xdr:cNvPr id="420" name="テキスト ボックス 419"/>
        <xdr:cNvSpPr txBox="1"/>
      </xdr:nvSpPr>
      <xdr:spPr>
        <a:xfrm>
          <a:off x="6705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108765</xdr:rowOff>
    </xdr:from>
    <xdr:to>
      <xdr:col>55</xdr:col>
      <xdr:colOff>50800</xdr:colOff>
      <xdr:row>77</xdr:row>
      <xdr:rowOff>38915</xdr:rowOff>
    </xdr:to>
    <xdr:sp macro="" textlink="">
      <xdr:nvSpPr>
        <xdr:cNvPr id="426" name="楕円 425"/>
        <xdr:cNvSpPr/>
      </xdr:nvSpPr>
      <xdr:spPr>
        <a:xfrm>
          <a:off x="10426700" y="1313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131642</xdr:rowOff>
    </xdr:from>
    <xdr:ext cx="534377" cy="259045"/>
    <xdr:sp macro="" textlink="">
      <xdr:nvSpPr>
        <xdr:cNvPr id="427" name="普通建設事業費 （ うち新規整備　）該当値テキスト"/>
        <xdr:cNvSpPr txBox="1"/>
      </xdr:nvSpPr>
      <xdr:spPr>
        <a:xfrm>
          <a:off x="10528300" y="1299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90294</xdr:rowOff>
    </xdr:from>
    <xdr:to>
      <xdr:col>50</xdr:col>
      <xdr:colOff>165100</xdr:colOff>
      <xdr:row>77</xdr:row>
      <xdr:rowOff>20444</xdr:rowOff>
    </xdr:to>
    <xdr:sp macro="" textlink="">
      <xdr:nvSpPr>
        <xdr:cNvPr id="428" name="楕円 427"/>
        <xdr:cNvSpPr/>
      </xdr:nvSpPr>
      <xdr:spPr>
        <a:xfrm>
          <a:off x="9588500" y="1312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36971</xdr:rowOff>
    </xdr:from>
    <xdr:ext cx="534377" cy="259045"/>
    <xdr:sp macro="" textlink="">
      <xdr:nvSpPr>
        <xdr:cNvPr id="429" name="テキスト ボックス 428"/>
        <xdr:cNvSpPr txBox="1"/>
      </xdr:nvSpPr>
      <xdr:spPr>
        <a:xfrm>
          <a:off x="9372111" y="1289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79459</xdr:rowOff>
    </xdr:from>
    <xdr:to>
      <xdr:col>46</xdr:col>
      <xdr:colOff>38100</xdr:colOff>
      <xdr:row>76</xdr:row>
      <xdr:rowOff>9609</xdr:rowOff>
    </xdr:to>
    <xdr:sp macro="" textlink="">
      <xdr:nvSpPr>
        <xdr:cNvPr id="430" name="楕円 429"/>
        <xdr:cNvSpPr/>
      </xdr:nvSpPr>
      <xdr:spPr>
        <a:xfrm>
          <a:off x="8699500" y="1293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26136</xdr:rowOff>
    </xdr:from>
    <xdr:ext cx="534377" cy="259045"/>
    <xdr:sp macro="" textlink="">
      <xdr:nvSpPr>
        <xdr:cNvPr id="431" name="テキスト ボックス 430"/>
        <xdr:cNvSpPr txBox="1"/>
      </xdr:nvSpPr>
      <xdr:spPr>
        <a:xfrm>
          <a:off x="8483111" y="127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140906</xdr:rowOff>
    </xdr:from>
    <xdr:to>
      <xdr:col>41</xdr:col>
      <xdr:colOff>101600</xdr:colOff>
      <xdr:row>77</xdr:row>
      <xdr:rowOff>71056</xdr:rowOff>
    </xdr:to>
    <xdr:sp macro="" textlink="">
      <xdr:nvSpPr>
        <xdr:cNvPr id="432" name="楕円 431"/>
        <xdr:cNvSpPr/>
      </xdr:nvSpPr>
      <xdr:spPr>
        <a:xfrm>
          <a:off x="7810500" y="131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87583</xdr:rowOff>
    </xdr:from>
    <xdr:ext cx="534377" cy="259045"/>
    <xdr:sp macro="" textlink="">
      <xdr:nvSpPr>
        <xdr:cNvPr id="433" name="テキスト ボックス 432"/>
        <xdr:cNvSpPr txBox="1"/>
      </xdr:nvSpPr>
      <xdr:spPr>
        <a:xfrm>
          <a:off x="7594111" y="1294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120058</xdr:rowOff>
    </xdr:from>
    <xdr:to>
      <xdr:col>36</xdr:col>
      <xdr:colOff>165100</xdr:colOff>
      <xdr:row>77</xdr:row>
      <xdr:rowOff>50208</xdr:rowOff>
    </xdr:to>
    <xdr:sp macro="" textlink="">
      <xdr:nvSpPr>
        <xdr:cNvPr id="434" name="楕円 433"/>
        <xdr:cNvSpPr/>
      </xdr:nvSpPr>
      <xdr:spPr>
        <a:xfrm>
          <a:off x="6921500" y="1315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66736</xdr:rowOff>
    </xdr:from>
    <xdr:ext cx="534377" cy="259045"/>
    <xdr:sp macro="" textlink="">
      <xdr:nvSpPr>
        <xdr:cNvPr id="435" name="テキスト ボックス 434"/>
        <xdr:cNvSpPr txBox="1"/>
      </xdr:nvSpPr>
      <xdr:spPr>
        <a:xfrm>
          <a:off x="6705111" y="1292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7" name="直線コネクタ 456"/>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8" name="普通建設事業費 （ うち更新整備　）最小値テキスト"/>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9" name="直線コネクタ 458"/>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0" name="普通建設事業費 （ うち更新整備　）最大値テキスト"/>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1" name="直線コネクタ 460"/>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131837</xdr:rowOff>
    </xdr:from>
    <xdr:to>
      <xdr:col>55</xdr:col>
      <xdr:colOff>0</xdr:colOff>
      <xdr:row>94</xdr:row>
      <xdr:rowOff>14725</xdr:rowOff>
    </xdr:to>
    <xdr:cxnSp macro="">
      <xdr:nvCxnSpPr>
        <xdr:cNvPr id="462" name="直線コネクタ 461"/>
        <xdr:cNvCxnSpPr/>
      </xdr:nvCxnSpPr>
      <xdr:spPr>
        <a:xfrm>
          <a:off x="9639300" y="15733787"/>
          <a:ext cx="838200" cy="39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148869</xdr:rowOff>
    </xdr:from>
    <xdr:ext cx="534377" cy="259045"/>
    <xdr:sp macro="" textlink="">
      <xdr:nvSpPr>
        <xdr:cNvPr id="463" name="普通建設事業費 （ うち更新整備　）平均値テキスト"/>
        <xdr:cNvSpPr txBox="1"/>
      </xdr:nvSpPr>
      <xdr:spPr>
        <a:xfrm>
          <a:off x="10528300" y="1626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4" name="フローチャート: 判断 463"/>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131837</xdr:rowOff>
    </xdr:from>
    <xdr:to>
      <xdr:col>50</xdr:col>
      <xdr:colOff>114300</xdr:colOff>
      <xdr:row>93</xdr:row>
      <xdr:rowOff>110759</xdr:rowOff>
    </xdr:to>
    <xdr:cxnSp macro="">
      <xdr:nvCxnSpPr>
        <xdr:cNvPr id="465" name="直線コネクタ 464"/>
        <xdr:cNvCxnSpPr/>
      </xdr:nvCxnSpPr>
      <xdr:spPr>
        <a:xfrm flipV="1">
          <a:off x="8750300" y="15733787"/>
          <a:ext cx="889000" cy="32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6" name="フローチャート: 判断 465"/>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108977</xdr:rowOff>
    </xdr:from>
    <xdr:ext cx="534377" cy="259045"/>
    <xdr:sp macro="" textlink="">
      <xdr:nvSpPr>
        <xdr:cNvPr id="467" name="テキスト ボックス 466"/>
        <xdr:cNvSpPr txBox="1"/>
      </xdr:nvSpPr>
      <xdr:spPr>
        <a:xfrm>
          <a:off x="9372111" y="163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110759</xdr:rowOff>
    </xdr:from>
    <xdr:to>
      <xdr:col>45</xdr:col>
      <xdr:colOff>177800</xdr:colOff>
      <xdr:row>95</xdr:row>
      <xdr:rowOff>41379</xdr:rowOff>
    </xdr:to>
    <xdr:cxnSp macro="">
      <xdr:nvCxnSpPr>
        <xdr:cNvPr id="468" name="直線コネクタ 467"/>
        <xdr:cNvCxnSpPr/>
      </xdr:nvCxnSpPr>
      <xdr:spPr>
        <a:xfrm flipV="1">
          <a:off x="7861300" y="16055609"/>
          <a:ext cx="889000" cy="27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9" name="フローチャート: 判断 468"/>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70" name="テキスト ボックス 469"/>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41379</xdr:rowOff>
    </xdr:from>
    <xdr:to>
      <xdr:col>41</xdr:col>
      <xdr:colOff>50800</xdr:colOff>
      <xdr:row>96</xdr:row>
      <xdr:rowOff>41470</xdr:rowOff>
    </xdr:to>
    <xdr:cxnSp macro="">
      <xdr:nvCxnSpPr>
        <xdr:cNvPr id="471" name="直線コネクタ 470"/>
        <xdr:cNvCxnSpPr/>
      </xdr:nvCxnSpPr>
      <xdr:spPr>
        <a:xfrm flipV="1">
          <a:off x="6972300" y="16329129"/>
          <a:ext cx="889000" cy="17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2" name="フローチャート: 判断 471"/>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3" name="テキスト ボックス 472"/>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4" name="フローチャート: 判断 473"/>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5" name="テキスト ボックス 474"/>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135375</xdr:rowOff>
    </xdr:from>
    <xdr:to>
      <xdr:col>55</xdr:col>
      <xdr:colOff>50800</xdr:colOff>
      <xdr:row>94</xdr:row>
      <xdr:rowOff>65525</xdr:rowOff>
    </xdr:to>
    <xdr:sp macro="" textlink="">
      <xdr:nvSpPr>
        <xdr:cNvPr id="481" name="楕円 480"/>
        <xdr:cNvSpPr/>
      </xdr:nvSpPr>
      <xdr:spPr>
        <a:xfrm>
          <a:off x="10426700" y="160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158252</xdr:rowOff>
    </xdr:from>
    <xdr:ext cx="534377" cy="259045"/>
    <xdr:sp macro="" textlink="">
      <xdr:nvSpPr>
        <xdr:cNvPr id="482" name="普通建設事業費 （ うち更新整備　）該当値テキスト"/>
        <xdr:cNvSpPr txBox="1"/>
      </xdr:nvSpPr>
      <xdr:spPr>
        <a:xfrm>
          <a:off x="10528300" y="1593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81037</xdr:rowOff>
    </xdr:from>
    <xdr:to>
      <xdr:col>50</xdr:col>
      <xdr:colOff>165100</xdr:colOff>
      <xdr:row>92</xdr:row>
      <xdr:rowOff>11187</xdr:rowOff>
    </xdr:to>
    <xdr:sp macro="" textlink="">
      <xdr:nvSpPr>
        <xdr:cNvPr id="483" name="楕円 482"/>
        <xdr:cNvSpPr/>
      </xdr:nvSpPr>
      <xdr:spPr>
        <a:xfrm>
          <a:off x="9588500" y="1568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27714</xdr:rowOff>
    </xdr:from>
    <xdr:ext cx="534377" cy="259045"/>
    <xdr:sp macro="" textlink="">
      <xdr:nvSpPr>
        <xdr:cNvPr id="484" name="テキスト ボックス 483"/>
        <xdr:cNvSpPr txBox="1"/>
      </xdr:nvSpPr>
      <xdr:spPr>
        <a:xfrm>
          <a:off x="9372111" y="1545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59959</xdr:rowOff>
    </xdr:from>
    <xdr:to>
      <xdr:col>46</xdr:col>
      <xdr:colOff>38100</xdr:colOff>
      <xdr:row>93</xdr:row>
      <xdr:rowOff>161559</xdr:rowOff>
    </xdr:to>
    <xdr:sp macro="" textlink="">
      <xdr:nvSpPr>
        <xdr:cNvPr id="485" name="楕円 484"/>
        <xdr:cNvSpPr/>
      </xdr:nvSpPr>
      <xdr:spPr>
        <a:xfrm>
          <a:off x="8699500" y="160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6636</xdr:rowOff>
    </xdr:from>
    <xdr:ext cx="534377" cy="259045"/>
    <xdr:sp macro="" textlink="">
      <xdr:nvSpPr>
        <xdr:cNvPr id="486" name="テキスト ボックス 485"/>
        <xdr:cNvSpPr txBox="1"/>
      </xdr:nvSpPr>
      <xdr:spPr>
        <a:xfrm>
          <a:off x="8483111" y="1578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162029</xdr:rowOff>
    </xdr:from>
    <xdr:to>
      <xdr:col>41</xdr:col>
      <xdr:colOff>101600</xdr:colOff>
      <xdr:row>95</xdr:row>
      <xdr:rowOff>92179</xdr:rowOff>
    </xdr:to>
    <xdr:sp macro="" textlink="">
      <xdr:nvSpPr>
        <xdr:cNvPr id="487" name="楕円 486"/>
        <xdr:cNvSpPr/>
      </xdr:nvSpPr>
      <xdr:spPr>
        <a:xfrm>
          <a:off x="7810500" y="162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83306</xdr:rowOff>
    </xdr:from>
    <xdr:ext cx="534377" cy="259045"/>
    <xdr:sp macro="" textlink="">
      <xdr:nvSpPr>
        <xdr:cNvPr id="488" name="テキスト ボックス 487"/>
        <xdr:cNvSpPr txBox="1"/>
      </xdr:nvSpPr>
      <xdr:spPr>
        <a:xfrm>
          <a:off x="7594111" y="1637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162120</xdr:rowOff>
    </xdr:from>
    <xdr:to>
      <xdr:col>36</xdr:col>
      <xdr:colOff>165100</xdr:colOff>
      <xdr:row>96</xdr:row>
      <xdr:rowOff>92270</xdr:rowOff>
    </xdr:to>
    <xdr:sp macro="" textlink="">
      <xdr:nvSpPr>
        <xdr:cNvPr id="489" name="楕円 488"/>
        <xdr:cNvSpPr/>
      </xdr:nvSpPr>
      <xdr:spPr>
        <a:xfrm>
          <a:off x="6921500" y="1644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83397</xdr:rowOff>
    </xdr:from>
    <xdr:ext cx="534377" cy="259045"/>
    <xdr:sp macro="" textlink="">
      <xdr:nvSpPr>
        <xdr:cNvPr id="490" name="テキスト ボックス 489"/>
        <xdr:cNvSpPr txBox="1"/>
      </xdr:nvSpPr>
      <xdr:spPr>
        <a:xfrm>
          <a:off x="6705111" y="165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4" name="直線コネクタ 513"/>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7" name="災害復旧事業費最大値テキスト"/>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8" name="直線コネクタ 517"/>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104648</xdr:rowOff>
    </xdr:from>
    <xdr:to>
      <xdr:col>85</xdr:col>
      <xdr:colOff>127000</xdr:colOff>
      <xdr:row>38</xdr:row>
      <xdr:rowOff>143256</xdr:rowOff>
    </xdr:to>
    <xdr:cxnSp macro="">
      <xdr:nvCxnSpPr>
        <xdr:cNvPr id="519" name="直線コネクタ 518"/>
        <xdr:cNvCxnSpPr/>
      </xdr:nvCxnSpPr>
      <xdr:spPr>
        <a:xfrm>
          <a:off x="15481300" y="661974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0" name="災害復旧事業費平均値テキスト"/>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1" name="フローチャート: 判断 520"/>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47625</xdr:rowOff>
    </xdr:from>
    <xdr:to>
      <xdr:col>81</xdr:col>
      <xdr:colOff>50800</xdr:colOff>
      <xdr:row>38</xdr:row>
      <xdr:rowOff>104648</xdr:rowOff>
    </xdr:to>
    <xdr:cxnSp macro="">
      <xdr:nvCxnSpPr>
        <xdr:cNvPr id="522" name="直線コネクタ 521"/>
        <xdr:cNvCxnSpPr/>
      </xdr:nvCxnSpPr>
      <xdr:spPr>
        <a:xfrm>
          <a:off x="14592300" y="6048375"/>
          <a:ext cx="889000" cy="57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3" name="フローチャート: 判断 522"/>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4" name="テキスト ボックス 523"/>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47625</xdr:rowOff>
    </xdr:from>
    <xdr:to>
      <xdr:col>76</xdr:col>
      <xdr:colOff>114300</xdr:colOff>
      <xdr:row>37</xdr:row>
      <xdr:rowOff>91440</xdr:rowOff>
    </xdr:to>
    <xdr:cxnSp macro="">
      <xdr:nvCxnSpPr>
        <xdr:cNvPr id="525" name="直線コネクタ 524"/>
        <xdr:cNvCxnSpPr/>
      </xdr:nvCxnSpPr>
      <xdr:spPr>
        <a:xfrm flipV="1">
          <a:off x="13703300" y="6048375"/>
          <a:ext cx="889000" cy="3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6" name="フローチャート: 判断 525"/>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48531</xdr:rowOff>
    </xdr:from>
    <xdr:ext cx="469744" cy="259045"/>
    <xdr:sp macro="" textlink="">
      <xdr:nvSpPr>
        <xdr:cNvPr id="527" name="テキスト ボックス 526"/>
        <xdr:cNvSpPr txBox="1"/>
      </xdr:nvSpPr>
      <xdr:spPr>
        <a:xfrm>
          <a:off x="14357428" y="639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88265</xdr:rowOff>
    </xdr:from>
    <xdr:to>
      <xdr:col>71</xdr:col>
      <xdr:colOff>177800</xdr:colOff>
      <xdr:row>37</xdr:row>
      <xdr:rowOff>91440</xdr:rowOff>
    </xdr:to>
    <xdr:cxnSp macro="">
      <xdr:nvCxnSpPr>
        <xdr:cNvPr id="528" name="直線コネクタ 527"/>
        <xdr:cNvCxnSpPr/>
      </xdr:nvCxnSpPr>
      <xdr:spPr>
        <a:xfrm>
          <a:off x="12814300" y="6260465"/>
          <a:ext cx="889000" cy="17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9" name="フローチャート: 判断 528"/>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0" name="テキスト ボックス 529"/>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1" name="フローチャート: 判断 530"/>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156989</xdr:rowOff>
    </xdr:from>
    <xdr:ext cx="469744" cy="259045"/>
    <xdr:sp macro="" textlink="">
      <xdr:nvSpPr>
        <xdr:cNvPr id="532" name="テキスト ボックス 531"/>
        <xdr:cNvSpPr txBox="1"/>
      </xdr:nvSpPr>
      <xdr:spPr>
        <a:xfrm>
          <a:off x="12579428"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92456</xdr:rowOff>
    </xdr:from>
    <xdr:to>
      <xdr:col>85</xdr:col>
      <xdr:colOff>177800</xdr:colOff>
      <xdr:row>39</xdr:row>
      <xdr:rowOff>22606</xdr:rowOff>
    </xdr:to>
    <xdr:sp macro="" textlink="">
      <xdr:nvSpPr>
        <xdr:cNvPr id="538" name="楕円 537"/>
        <xdr:cNvSpPr/>
      </xdr:nvSpPr>
      <xdr:spPr>
        <a:xfrm>
          <a:off x="16268700" y="660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45483</xdr:rowOff>
    </xdr:from>
    <xdr:ext cx="378565" cy="259045"/>
    <xdr:sp macro="" textlink="">
      <xdr:nvSpPr>
        <xdr:cNvPr id="539" name="災害復旧事業費該当値テキスト"/>
        <xdr:cNvSpPr txBox="1"/>
      </xdr:nvSpPr>
      <xdr:spPr>
        <a:xfrm>
          <a:off x="16370300" y="656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53848</xdr:rowOff>
    </xdr:from>
    <xdr:to>
      <xdr:col>81</xdr:col>
      <xdr:colOff>101600</xdr:colOff>
      <xdr:row>38</xdr:row>
      <xdr:rowOff>155448</xdr:rowOff>
    </xdr:to>
    <xdr:sp macro="" textlink="">
      <xdr:nvSpPr>
        <xdr:cNvPr id="540" name="楕円 539"/>
        <xdr:cNvSpPr/>
      </xdr:nvSpPr>
      <xdr:spPr>
        <a:xfrm>
          <a:off x="15430500" y="65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146575</xdr:rowOff>
    </xdr:from>
    <xdr:ext cx="378565" cy="259045"/>
    <xdr:sp macro="" textlink="">
      <xdr:nvSpPr>
        <xdr:cNvPr id="541" name="テキスト ボックス 540"/>
        <xdr:cNvSpPr txBox="1"/>
      </xdr:nvSpPr>
      <xdr:spPr>
        <a:xfrm>
          <a:off x="15292017" y="666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168275</xdr:rowOff>
    </xdr:from>
    <xdr:to>
      <xdr:col>76</xdr:col>
      <xdr:colOff>165100</xdr:colOff>
      <xdr:row>35</xdr:row>
      <xdr:rowOff>98425</xdr:rowOff>
    </xdr:to>
    <xdr:sp macro="" textlink="">
      <xdr:nvSpPr>
        <xdr:cNvPr id="542" name="楕円 541"/>
        <xdr:cNvSpPr/>
      </xdr:nvSpPr>
      <xdr:spPr>
        <a:xfrm>
          <a:off x="14541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114952</xdr:rowOff>
    </xdr:from>
    <xdr:ext cx="469744" cy="259045"/>
    <xdr:sp macro="" textlink="">
      <xdr:nvSpPr>
        <xdr:cNvPr id="543" name="テキスト ボックス 542"/>
        <xdr:cNvSpPr txBox="1"/>
      </xdr:nvSpPr>
      <xdr:spPr>
        <a:xfrm>
          <a:off x="14357428" y="577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40640</xdr:rowOff>
    </xdr:from>
    <xdr:to>
      <xdr:col>72</xdr:col>
      <xdr:colOff>38100</xdr:colOff>
      <xdr:row>37</xdr:row>
      <xdr:rowOff>142240</xdr:rowOff>
    </xdr:to>
    <xdr:sp macro="" textlink="">
      <xdr:nvSpPr>
        <xdr:cNvPr id="544" name="楕円 543"/>
        <xdr:cNvSpPr/>
      </xdr:nvSpPr>
      <xdr:spPr>
        <a:xfrm>
          <a:off x="13652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133367</xdr:rowOff>
    </xdr:from>
    <xdr:ext cx="469744" cy="259045"/>
    <xdr:sp macro="" textlink="">
      <xdr:nvSpPr>
        <xdr:cNvPr id="545" name="テキスト ボックス 544"/>
        <xdr:cNvSpPr txBox="1"/>
      </xdr:nvSpPr>
      <xdr:spPr>
        <a:xfrm>
          <a:off x="13468428" y="64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37465</xdr:rowOff>
    </xdr:from>
    <xdr:to>
      <xdr:col>67</xdr:col>
      <xdr:colOff>101600</xdr:colOff>
      <xdr:row>36</xdr:row>
      <xdr:rowOff>139065</xdr:rowOff>
    </xdr:to>
    <xdr:sp macro="" textlink="">
      <xdr:nvSpPr>
        <xdr:cNvPr id="546" name="楕円 545"/>
        <xdr:cNvSpPr/>
      </xdr:nvSpPr>
      <xdr:spPr>
        <a:xfrm>
          <a:off x="12763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155592</xdr:rowOff>
    </xdr:from>
    <xdr:ext cx="469744" cy="259045"/>
    <xdr:sp macro="" textlink="">
      <xdr:nvSpPr>
        <xdr:cNvPr id="547" name="テキスト ボックス 546"/>
        <xdr:cNvSpPr txBox="1"/>
      </xdr:nvSpPr>
      <xdr:spPr>
        <a:xfrm>
          <a:off x="12579428" y="598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3" name="直線コネクタ 622"/>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4"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5" name="直線コネクタ 624"/>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6" name="公債費最大値テキスト"/>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7" name="直線コネクタ 626"/>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132875</xdr:rowOff>
    </xdr:from>
    <xdr:to>
      <xdr:col>85</xdr:col>
      <xdr:colOff>127000</xdr:colOff>
      <xdr:row>73</xdr:row>
      <xdr:rowOff>38757</xdr:rowOff>
    </xdr:to>
    <xdr:cxnSp macro="">
      <xdr:nvCxnSpPr>
        <xdr:cNvPr id="628" name="直線コネクタ 627"/>
        <xdr:cNvCxnSpPr/>
      </xdr:nvCxnSpPr>
      <xdr:spPr>
        <a:xfrm flipV="1">
          <a:off x="15481300" y="12477275"/>
          <a:ext cx="838200" cy="7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29" name="公債費平均値テキスト"/>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0" name="フローチャート: 判断 629"/>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2834</xdr:rowOff>
    </xdr:from>
    <xdr:to>
      <xdr:col>81</xdr:col>
      <xdr:colOff>50800</xdr:colOff>
      <xdr:row>73</xdr:row>
      <xdr:rowOff>38757</xdr:rowOff>
    </xdr:to>
    <xdr:cxnSp macro="">
      <xdr:nvCxnSpPr>
        <xdr:cNvPr id="631" name="直線コネクタ 630"/>
        <xdr:cNvCxnSpPr/>
      </xdr:nvCxnSpPr>
      <xdr:spPr>
        <a:xfrm>
          <a:off x="14592300" y="125186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2" name="フローチャート: 判断 631"/>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3" name="テキスト ボックス 632"/>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146199</xdr:rowOff>
    </xdr:from>
    <xdr:to>
      <xdr:col>76</xdr:col>
      <xdr:colOff>114300</xdr:colOff>
      <xdr:row>73</xdr:row>
      <xdr:rowOff>2834</xdr:rowOff>
    </xdr:to>
    <xdr:cxnSp macro="">
      <xdr:nvCxnSpPr>
        <xdr:cNvPr id="634" name="直線コネクタ 633"/>
        <xdr:cNvCxnSpPr/>
      </xdr:nvCxnSpPr>
      <xdr:spPr>
        <a:xfrm>
          <a:off x="13703300" y="12490599"/>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5" name="フローチャート: 判断 634"/>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125097</xdr:rowOff>
    </xdr:from>
    <xdr:ext cx="534377" cy="259045"/>
    <xdr:sp macro="" textlink="">
      <xdr:nvSpPr>
        <xdr:cNvPr id="636" name="テキスト ボックス 635"/>
        <xdr:cNvSpPr txBox="1"/>
      </xdr:nvSpPr>
      <xdr:spPr>
        <a:xfrm>
          <a:off x="14325111" y="12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146199</xdr:rowOff>
    </xdr:from>
    <xdr:to>
      <xdr:col>71</xdr:col>
      <xdr:colOff>177800</xdr:colOff>
      <xdr:row>72</xdr:row>
      <xdr:rowOff>165303</xdr:rowOff>
    </xdr:to>
    <xdr:cxnSp macro="">
      <xdr:nvCxnSpPr>
        <xdr:cNvPr id="637" name="直線コネクタ 636"/>
        <xdr:cNvCxnSpPr/>
      </xdr:nvCxnSpPr>
      <xdr:spPr>
        <a:xfrm flipV="1">
          <a:off x="12814300" y="12490599"/>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8" name="フローチャート: 判断 637"/>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102891</xdr:rowOff>
    </xdr:from>
    <xdr:ext cx="534377" cy="259045"/>
    <xdr:sp macro="" textlink="">
      <xdr:nvSpPr>
        <xdr:cNvPr id="639" name="テキスト ボックス 638"/>
        <xdr:cNvSpPr txBox="1"/>
      </xdr:nvSpPr>
      <xdr:spPr>
        <a:xfrm>
          <a:off x="13436111" y="127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0" name="フローチャート: 判断 639"/>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83558</xdr:rowOff>
    </xdr:from>
    <xdr:ext cx="534377" cy="259045"/>
    <xdr:sp macro="" textlink="">
      <xdr:nvSpPr>
        <xdr:cNvPr id="641" name="テキスト ボックス 640"/>
        <xdr:cNvSpPr txBox="1"/>
      </xdr:nvSpPr>
      <xdr:spPr>
        <a:xfrm>
          <a:off x="12547111" y="127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82075</xdr:rowOff>
    </xdr:from>
    <xdr:to>
      <xdr:col>85</xdr:col>
      <xdr:colOff>177800</xdr:colOff>
      <xdr:row>73</xdr:row>
      <xdr:rowOff>12225</xdr:rowOff>
    </xdr:to>
    <xdr:sp macro="" textlink="">
      <xdr:nvSpPr>
        <xdr:cNvPr id="647" name="楕円 646"/>
        <xdr:cNvSpPr/>
      </xdr:nvSpPr>
      <xdr:spPr>
        <a:xfrm>
          <a:off x="16268700" y="124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104952</xdr:rowOff>
    </xdr:from>
    <xdr:ext cx="534377" cy="259045"/>
    <xdr:sp macro="" textlink="">
      <xdr:nvSpPr>
        <xdr:cNvPr id="648" name="公債費該当値テキスト"/>
        <xdr:cNvSpPr txBox="1"/>
      </xdr:nvSpPr>
      <xdr:spPr>
        <a:xfrm>
          <a:off x="16370300" y="122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159407</xdr:rowOff>
    </xdr:from>
    <xdr:to>
      <xdr:col>81</xdr:col>
      <xdr:colOff>101600</xdr:colOff>
      <xdr:row>73</xdr:row>
      <xdr:rowOff>89557</xdr:rowOff>
    </xdr:to>
    <xdr:sp macro="" textlink="">
      <xdr:nvSpPr>
        <xdr:cNvPr id="649" name="楕円 648"/>
        <xdr:cNvSpPr/>
      </xdr:nvSpPr>
      <xdr:spPr>
        <a:xfrm>
          <a:off x="15430500" y="1250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106084</xdr:rowOff>
    </xdr:from>
    <xdr:ext cx="534377" cy="259045"/>
    <xdr:sp macro="" textlink="">
      <xdr:nvSpPr>
        <xdr:cNvPr id="650" name="テキスト ボックス 649"/>
        <xdr:cNvSpPr txBox="1"/>
      </xdr:nvSpPr>
      <xdr:spPr>
        <a:xfrm>
          <a:off x="15214111" y="1227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123484</xdr:rowOff>
    </xdr:from>
    <xdr:to>
      <xdr:col>76</xdr:col>
      <xdr:colOff>165100</xdr:colOff>
      <xdr:row>73</xdr:row>
      <xdr:rowOff>53634</xdr:rowOff>
    </xdr:to>
    <xdr:sp macro="" textlink="">
      <xdr:nvSpPr>
        <xdr:cNvPr id="651" name="楕円 650"/>
        <xdr:cNvSpPr/>
      </xdr:nvSpPr>
      <xdr:spPr>
        <a:xfrm>
          <a:off x="14541500" y="1246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70161</xdr:rowOff>
    </xdr:from>
    <xdr:ext cx="534377" cy="259045"/>
    <xdr:sp macro="" textlink="">
      <xdr:nvSpPr>
        <xdr:cNvPr id="652" name="テキスト ボックス 651"/>
        <xdr:cNvSpPr txBox="1"/>
      </xdr:nvSpPr>
      <xdr:spPr>
        <a:xfrm>
          <a:off x="14325111" y="1224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95399</xdr:rowOff>
    </xdr:from>
    <xdr:to>
      <xdr:col>72</xdr:col>
      <xdr:colOff>38100</xdr:colOff>
      <xdr:row>73</xdr:row>
      <xdr:rowOff>25549</xdr:rowOff>
    </xdr:to>
    <xdr:sp macro="" textlink="">
      <xdr:nvSpPr>
        <xdr:cNvPr id="653" name="楕円 652"/>
        <xdr:cNvSpPr/>
      </xdr:nvSpPr>
      <xdr:spPr>
        <a:xfrm>
          <a:off x="13652500" y="1243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42076</xdr:rowOff>
    </xdr:from>
    <xdr:ext cx="534377" cy="259045"/>
    <xdr:sp macro="" textlink="">
      <xdr:nvSpPr>
        <xdr:cNvPr id="654" name="テキスト ボックス 653"/>
        <xdr:cNvSpPr txBox="1"/>
      </xdr:nvSpPr>
      <xdr:spPr>
        <a:xfrm>
          <a:off x="13436111" y="1221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114503</xdr:rowOff>
    </xdr:from>
    <xdr:to>
      <xdr:col>67</xdr:col>
      <xdr:colOff>101600</xdr:colOff>
      <xdr:row>73</xdr:row>
      <xdr:rowOff>44653</xdr:rowOff>
    </xdr:to>
    <xdr:sp macro="" textlink="">
      <xdr:nvSpPr>
        <xdr:cNvPr id="655" name="楕円 654"/>
        <xdr:cNvSpPr/>
      </xdr:nvSpPr>
      <xdr:spPr>
        <a:xfrm>
          <a:off x="12763500" y="1245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61180</xdr:rowOff>
    </xdr:from>
    <xdr:ext cx="534377" cy="259045"/>
    <xdr:sp macro="" textlink="">
      <xdr:nvSpPr>
        <xdr:cNvPr id="656" name="テキスト ボックス 655"/>
        <xdr:cNvSpPr txBox="1"/>
      </xdr:nvSpPr>
      <xdr:spPr>
        <a:xfrm>
          <a:off x="12547111" y="1223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8" name="直線コネクタ 677"/>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9" name="積立金最小値テキスト"/>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0" name="直線コネクタ 679"/>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1" name="積立金最大値テキスト"/>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2" name="直線コネクタ 681"/>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79327</xdr:rowOff>
    </xdr:from>
    <xdr:to>
      <xdr:col>85</xdr:col>
      <xdr:colOff>127000</xdr:colOff>
      <xdr:row>98</xdr:row>
      <xdr:rowOff>55758</xdr:rowOff>
    </xdr:to>
    <xdr:cxnSp macro="">
      <xdr:nvCxnSpPr>
        <xdr:cNvPr id="683" name="直線コネクタ 682"/>
        <xdr:cNvCxnSpPr/>
      </xdr:nvCxnSpPr>
      <xdr:spPr>
        <a:xfrm>
          <a:off x="15481300" y="16709977"/>
          <a:ext cx="838200" cy="14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4" name="積立金平均値テキスト"/>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5" name="フローチャート: 判断 684"/>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79327</xdr:rowOff>
    </xdr:from>
    <xdr:to>
      <xdr:col>81</xdr:col>
      <xdr:colOff>50800</xdr:colOff>
      <xdr:row>97</xdr:row>
      <xdr:rowOff>100792</xdr:rowOff>
    </xdr:to>
    <xdr:cxnSp macro="">
      <xdr:nvCxnSpPr>
        <xdr:cNvPr id="686" name="直線コネクタ 685"/>
        <xdr:cNvCxnSpPr/>
      </xdr:nvCxnSpPr>
      <xdr:spPr>
        <a:xfrm flipV="1">
          <a:off x="14592300" y="16709977"/>
          <a:ext cx="889000" cy="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7" name="フローチャート: 判断 686"/>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88" name="テキスト ボックス 687"/>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100792</xdr:rowOff>
    </xdr:from>
    <xdr:to>
      <xdr:col>76</xdr:col>
      <xdr:colOff>114300</xdr:colOff>
      <xdr:row>98</xdr:row>
      <xdr:rowOff>986</xdr:rowOff>
    </xdr:to>
    <xdr:cxnSp macro="">
      <xdr:nvCxnSpPr>
        <xdr:cNvPr id="689" name="直線コネクタ 688"/>
        <xdr:cNvCxnSpPr/>
      </xdr:nvCxnSpPr>
      <xdr:spPr>
        <a:xfrm flipV="1">
          <a:off x="13703300" y="16731442"/>
          <a:ext cx="889000" cy="7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0" name="フローチャート: 判断 689"/>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8052</xdr:rowOff>
    </xdr:from>
    <xdr:ext cx="469744" cy="259045"/>
    <xdr:sp macro="" textlink="">
      <xdr:nvSpPr>
        <xdr:cNvPr id="691" name="テキスト ボックス 690"/>
        <xdr:cNvSpPr txBox="1"/>
      </xdr:nvSpPr>
      <xdr:spPr>
        <a:xfrm>
          <a:off x="14357428" y="168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154056</xdr:rowOff>
    </xdr:from>
    <xdr:to>
      <xdr:col>71</xdr:col>
      <xdr:colOff>177800</xdr:colOff>
      <xdr:row>98</xdr:row>
      <xdr:rowOff>986</xdr:rowOff>
    </xdr:to>
    <xdr:cxnSp macro="">
      <xdr:nvCxnSpPr>
        <xdr:cNvPr id="692" name="直線コネクタ 691"/>
        <xdr:cNvCxnSpPr/>
      </xdr:nvCxnSpPr>
      <xdr:spPr>
        <a:xfrm>
          <a:off x="12814300" y="16784706"/>
          <a:ext cx="8890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3" name="フローチャート: 判断 692"/>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42913</xdr:rowOff>
    </xdr:from>
    <xdr:ext cx="469744" cy="259045"/>
    <xdr:sp macro="" textlink="">
      <xdr:nvSpPr>
        <xdr:cNvPr id="694" name="テキスト ボックス 693"/>
        <xdr:cNvSpPr txBox="1"/>
      </xdr:nvSpPr>
      <xdr:spPr>
        <a:xfrm>
          <a:off x="13468428" y="168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5" name="フローチャート: 判断 694"/>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46434</xdr:rowOff>
    </xdr:from>
    <xdr:ext cx="469744" cy="259045"/>
    <xdr:sp macro="" textlink="">
      <xdr:nvSpPr>
        <xdr:cNvPr id="696" name="テキスト ボックス 695"/>
        <xdr:cNvSpPr txBox="1"/>
      </xdr:nvSpPr>
      <xdr:spPr>
        <a:xfrm>
          <a:off x="12579428" y="1684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4958</xdr:rowOff>
    </xdr:from>
    <xdr:to>
      <xdr:col>85</xdr:col>
      <xdr:colOff>177800</xdr:colOff>
      <xdr:row>98</xdr:row>
      <xdr:rowOff>106558</xdr:rowOff>
    </xdr:to>
    <xdr:sp macro="" textlink="">
      <xdr:nvSpPr>
        <xdr:cNvPr id="702" name="楕円 701"/>
        <xdr:cNvSpPr/>
      </xdr:nvSpPr>
      <xdr:spPr>
        <a:xfrm>
          <a:off x="16268700" y="1680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91335</xdr:rowOff>
    </xdr:from>
    <xdr:ext cx="469744" cy="259045"/>
    <xdr:sp macro="" textlink="">
      <xdr:nvSpPr>
        <xdr:cNvPr id="703" name="積立金該当値テキスト"/>
        <xdr:cNvSpPr txBox="1"/>
      </xdr:nvSpPr>
      <xdr:spPr>
        <a:xfrm>
          <a:off x="16370300" y="1672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28527</xdr:rowOff>
    </xdr:from>
    <xdr:to>
      <xdr:col>81</xdr:col>
      <xdr:colOff>101600</xdr:colOff>
      <xdr:row>97</xdr:row>
      <xdr:rowOff>130127</xdr:rowOff>
    </xdr:to>
    <xdr:sp macro="" textlink="">
      <xdr:nvSpPr>
        <xdr:cNvPr id="704" name="楕円 703"/>
        <xdr:cNvSpPr/>
      </xdr:nvSpPr>
      <xdr:spPr>
        <a:xfrm>
          <a:off x="15430500" y="1665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121254</xdr:rowOff>
    </xdr:from>
    <xdr:ext cx="534377" cy="259045"/>
    <xdr:sp macro="" textlink="">
      <xdr:nvSpPr>
        <xdr:cNvPr id="705" name="テキスト ボックス 704"/>
        <xdr:cNvSpPr txBox="1"/>
      </xdr:nvSpPr>
      <xdr:spPr>
        <a:xfrm>
          <a:off x="15214111" y="1675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49992</xdr:rowOff>
    </xdr:from>
    <xdr:to>
      <xdr:col>76</xdr:col>
      <xdr:colOff>165100</xdr:colOff>
      <xdr:row>97</xdr:row>
      <xdr:rowOff>151592</xdr:rowOff>
    </xdr:to>
    <xdr:sp macro="" textlink="">
      <xdr:nvSpPr>
        <xdr:cNvPr id="706" name="楕円 705"/>
        <xdr:cNvSpPr/>
      </xdr:nvSpPr>
      <xdr:spPr>
        <a:xfrm>
          <a:off x="14541500" y="166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168119</xdr:rowOff>
    </xdr:from>
    <xdr:ext cx="469744" cy="259045"/>
    <xdr:sp macro="" textlink="">
      <xdr:nvSpPr>
        <xdr:cNvPr id="707" name="テキスト ボックス 706"/>
        <xdr:cNvSpPr txBox="1"/>
      </xdr:nvSpPr>
      <xdr:spPr>
        <a:xfrm>
          <a:off x="14357428" y="1645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121636</xdr:rowOff>
    </xdr:from>
    <xdr:to>
      <xdr:col>72</xdr:col>
      <xdr:colOff>38100</xdr:colOff>
      <xdr:row>98</xdr:row>
      <xdr:rowOff>51786</xdr:rowOff>
    </xdr:to>
    <xdr:sp macro="" textlink="">
      <xdr:nvSpPr>
        <xdr:cNvPr id="708" name="楕円 707"/>
        <xdr:cNvSpPr/>
      </xdr:nvSpPr>
      <xdr:spPr>
        <a:xfrm>
          <a:off x="13652500" y="16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709" name="テキスト ボックス 708"/>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103256</xdr:rowOff>
    </xdr:from>
    <xdr:to>
      <xdr:col>67</xdr:col>
      <xdr:colOff>101600</xdr:colOff>
      <xdr:row>98</xdr:row>
      <xdr:rowOff>33406</xdr:rowOff>
    </xdr:to>
    <xdr:sp macro="" textlink="">
      <xdr:nvSpPr>
        <xdr:cNvPr id="710" name="楕円 709"/>
        <xdr:cNvSpPr/>
      </xdr:nvSpPr>
      <xdr:spPr>
        <a:xfrm>
          <a:off x="12763500" y="1673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49933</xdr:rowOff>
    </xdr:from>
    <xdr:ext cx="469744" cy="259045"/>
    <xdr:sp macro="" textlink="">
      <xdr:nvSpPr>
        <xdr:cNvPr id="711" name="テキスト ボックス 710"/>
        <xdr:cNvSpPr txBox="1"/>
      </xdr:nvSpPr>
      <xdr:spPr>
        <a:xfrm>
          <a:off x="12579428" y="1650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5" name="直線コネクタ 734"/>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8" name="投資及び出資金最大値テキスト"/>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9" name="直線コネクタ 738"/>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64262</xdr:rowOff>
    </xdr:from>
    <xdr:to>
      <xdr:col>116</xdr:col>
      <xdr:colOff>63500</xdr:colOff>
      <xdr:row>35</xdr:row>
      <xdr:rowOff>77407</xdr:rowOff>
    </xdr:to>
    <xdr:cxnSp macro="">
      <xdr:nvCxnSpPr>
        <xdr:cNvPr id="740" name="直線コネクタ 739"/>
        <xdr:cNvCxnSpPr/>
      </xdr:nvCxnSpPr>
      <xdr:spPr>
        <a:xfrm>
          <a:off x="21323300" y="6065012"/>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117810</xdr:rowOff>
    </xdr:from>
    <xdr:ext cx="469744" cy="259045"/>
    <xdr:sp macro="" textlink="">
      <xdr:nvSpPr>
        <xdr:cNvPr id="741" name="投資及び出資金平均値テキスト"/>
        <xdr:cNvSpPr txBox="1"/>
      </xdr:nvSpPr>
      <xdr:spPr>
        <a:xfrm>
          <a:off x="22212300" y="6290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2" name="フローチャート: 判断 741"/>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60642</xdr:rowOff>
    </xdr:from>
    <xdr:to>
      <xdr:col>111</xdr:col>
      <xdr:colOff>177800</xdr:colOff>
      <xdr:row>35</xdr:row>
      <xdr:rowOff>64262</xdr:rowOff>
    </xdr:to>
    <xdr:cxnSp macro="">
      <xdr:nvCxnSpPr>
        <xdr:cNvPr id="743" name="直線コネクタ 742"/>
        <xdr:cNvCxnSpPr/>
      </xdr:nvCxnSpPr>
      <xdr:spPr>
        <a:xfrm>
          <a:off x="20434300" y="6061392"/>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4" name="フローチャート: 判断 743"/>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63136</xdr:rowOff>
    </xdr:from>
    <xdr:ext cx="469744" cy="259045"/>
    <xdr:sp macro="" textlink="">
      <xdr:nvSpPr>
        <xdr:cNvPr id="745" name="テキスト ボックス 744"/>
        <xdr:cNvSpPr txBox="1"/>
      </xdr:nvSpPr>
      <xdr:spPr>
        <a:xfrm>
          <a:off x="21088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29782</xdr:rowOff>
    </xdr:from>
    <xdr:to>
      <xdr:col>107</xdr:col>
      <xdr:colOff>50800</xdr:colOff>
      <xdr:row>35</xdr:row>
      <xdr:rowOff>60642</xdr:rowOff>
    </xdr:to>
    <xdr:cxnSp macro="">
      <xdr:nvCxnSpPr>
        <xdr:cNvPr id="746" name="直線コネクタ 745"/>
        <xdr:cNvCxnSpPr/>
      </xdr:nvCxnSpPr>
      <xdr:spPr>
        <a:xfrm>
          <a:off x="19545300" y="6030532"/>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7" name="フローチャート: 判断 746"/>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63707</xdr:rowOff>
    </xdr:from>
    <xdr:ext cx="469744" cy="259045"/>
    <xdr:sp macro="" textlink="">
      <xdr:nvSpPr>
        <xdr:cNvPr id="748" name="テキスト ボックス 747"/>
        <xdr:cNvSpPr txBox="1"/>
      </xdr:nvSpPr>
      <xdr:spPr>
        <a:xfrm>
          <a:off x="20199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29782</xdr:rowOff>
    </xdr:from>
    <xdr:to>
      <xdr:col>102</xdr:col>
      <xdr:colOff>114300</xdr:colOff>
      <xdr:row>35</xdr:row>
      <xdr:rowOff>53022</xdr:rowOff>
    </xdr:to>
    <xdr:cxnSp macro="">
      <xdr:nvCxnSpPr>
        <xdr:cNvPr id="749" name="直線コネクタ 748"/>
        <xdr:cNvCxnSpPr/>
      </xdr:nvCxnSpPr>
      <xdr:spPr>
        <a:xfrm flipV="1">
          <a:off x="18656300" y="6030532"/>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0" name="フローチャート: 判断 749"/>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38561</xdr:rowOff>
    </xdr:from>
    <xdr:ext cx="469744" cy="259045"/>
    <xdr:sp macro="" textlink="">
      <xdr:nvSpPr>
        <xdr:cNvPr id="751" name="テキスト ボックス 750"/>
        <xdr:cNvSpPr txBox="1"/>
      </xdr:nvSpPr>
      <xdr:spPr>
        <a:xfrm>
          <a:off x="19310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2" name="フローチャート: 判断 751"/>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32847</xdr:rowOff>
    </xdr:from>
    <xdr:ext cx="469744" cy="259045"/>
    <xdr:sp macro="" textlink="">
      <xdr:nvSpPr>
        <xdr:cNvPr id="753" name="テキスト ボックス 752"/>
        <xdr:cNvSpPr txBox="1"/>
      </xdr:nvSpPr>
      <xdr:spPr>
        <a:xfrm>
          <a:off x="18421428" y="63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26607</xdr:rowOff>
    </xdr:from>
    <xdr:to>
      <xdr:col>116</xdr:col>
      <xdr:colOff>114300</xdr:colOff>
      <xdr:row>35</xdr:row>
      <xdr:rowOff>128207</xdr:rowOff>
    </xdr:to>
    <xdr:sp macro="" textlink="">
      <xdr:nvSpPr>
        <xdr:cNvPr id="759" name="楕円 758"/>
        <xdr:cNvSpPr/>
      </xdr:nvSpPr>
      <xdr:spPr>
        <a:xfrm>
          <a:off x="22110700" y="602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49484</xdr:rowOff>
    </xdr:from>
    <xdr:ext cx="469744" cy="259045"/>
    <xdr:sp macro="" textlink="">
      <xdr:nvSpPr>
        <xdr:cNvPr id="760" name="投資及び出資金該当値テキスト"/>
        <xdr:cNvSpPr txBox="1"/>
      </xdr:nvSpPr>
      <xdr:spPr>
        <a:xfrm>
          <a:off x="22212300" y="587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13462</xdr:rowOff>
    </xdr:from>
    <xdr:to>
      <xdr:col>112</xdr:col>
      <xdr:colOff>38100</xdr:colOff>
      <xdr:row>35</xdr:row>
      <xdr:rowOff>115062</xdr:rowOff>
    </xdr:to>
    <xdr:sp macro="" textlink="">
      <xdr:nvSpPr>
        <xdr:cNvPr id="761" name="楕円 760"/>
        <xdr:cNvSpPr/>
      </xdr:nvSpPr>
      <xdr:spPr>
        <a:xfrm>
          <a:off x="21272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131589</xdr:rowOff>
    </xdr:from>
    <xdr:ext cx="469744" cy="259045"/>
    <xdr:sp macro="" textlink="">
      <xdr:nvSpPr>
        <xdr:cNvPr id="762" name="テキスト ボックス 761"/>
        <xdr:cNvSpPr txBox="1"/>
      </xdr:nvSpPr>
      <xdr:spPr>
        <a:xfrm>
          <a:off x="21088428"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9842</xdr:rowOff>
    </xdr:from>
    <xdr:to>
      <xdr:col>107</xdr:col>
      <xdr:colOff>101600</xdr:colOff>
      <xdr:row>35</xdr:row>
      <xdr:rowOff>111442</xdr:rowOff>
    </xdr:to>
    <xdr:sp macro="" textlink="">
      <xdr:nvSpPr>
        <xdr:cNvPr id="763" name="楕円 762"/>
        <xdr:cNvSpPr/>
      </xdr:nvSpPr>
      <xdr:spPr>
        <a:xfrm>
          <a:off x="20383500" y="601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127969</xdr:rowOff>
    </xdr:from>
    <xdr:ext cx="469744" cy="259045"/>
    <xdr:sp macro="" textlink="">
      <xdr:nvSpPr>
        <xdr:cNvPr id="764" name="テキスト ボックス 763"/>
        <xdr:cNvSpPr txBox="1"/>
      </xdr:nvSpPr>
      <xdr:spPr>
        <a:xfrm>
          <a:off x="20199428" y="578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150432</xdr:rowOff>
    </xdr:from>
    <xdr:to>
      <xdr:col>102</xdr:col>
      <xdr:colOff>165100</xdr:colOff>
      <xdr:row>35</xdr:row>
      <xdr:rowOff>80582</xdr:rowOff>
    </xdr:to>
    <xdr:sp macro="" textlink="">
      <xdr:nvSpPr>
        <xdr:cNvPr id="765" name="楕円 764"/>
        <xdr:cNvSpPr/>
      </xdr:nvSpPr>
      <xdr:spPr>
        <a:xfrm>
          <a:off x="19494500" y="59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97109</xdr:rowOff>
    </xdr:from>
    <xdr:ext cx="469744" cy="259045"/>
    <xdr:sp macro="" textlink="">
      <xdr:nvSpPr>
        <xdr:cNvPr id="766" name="テキスト ボックス 765"/>
        <xdr:cNvSpPr txBox="1"/>
      </xdr:nvSpPr>
      <xdr:spPr>
        <a:xfrm>
          <a:off x="19310428" y="575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2222</xdr:rowOff>
    </xdr:from>
    <xdr:to>
      <xdr:col>98</xdr:col>
      <xdr:colOff>38100</xdr:colOff>
      <xdr:row>35</xdr:row>
      <xdr:rowOff>103822</xdr:rowOff>
    </xdr:to>
    <xdr:sp macro="" textlink="">
      <xdr:nvSpPr>
        <xdr:cNvPr id="767" name="楕円 766"/>
        <xdr:cNvSpPr/>
      </xdr:nvSpPr>
      <xdr:spPr>
        <a:xfrm>
          <a:off x="18605500" y="600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120349</xdr:rowOff>
    </xdr:from>
    <xdr:ext cx="469744" cy="259045"/>
    <xdr:sp macro="" textlink="">
      <xdr:nvSpPr>
        <xdr:cNvPr id="768" name="テキスト ボックス 767"/>
        <xdr:cNvSpPr txBox="1"/>
      </xdr:nvSpPr>
      <xdr:spPr>
        <a:xfrm>
          <a:off x="18421428" y="577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2" name="直線コネクタ 791"/>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3" name="貸付金最小値テキスト"/>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4" name="直線コネクタ 793"/>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5" name="貸付金最大値テキスト"/>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6" name="直線コネクタ 795"/>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127222</xdr:rowOff>
    </xdr:from>
    <xdr:to>
      <xdr:col>116</xdr:col>
      <xdr:colOff>63500</xdr:colOff>
      <xdr:row>56</xdr:row>
      <xdr:rowOff>139814</xdr:rowOff>
    </xdr:to>
    <xdr:cxnSp macro="">
      <xdr:nvCxnSpPr>
        <xdr:cNvPr id="797" name="直線コネクタ 796"/>
        <xdr:cNvCxnSpPr/>
      </xdr:nvCxnSpPr>
      <xdr:spPr>
        <a:xfrm>
          <a:off x="21323300" y="9728422"/>
          <a:ext cx="8382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195</xdr:rowOff>
    </xdr:from>
    <xdr:ext cx="469744" cy="259045"/>
    <xdr:sp macro="" textlink="">
      <xdr:nvSpPr>
        <xdr:cNvPr id="798" name="貸付金平均値テキスト"/>
        <xdr:cNvSpPr txBox="1"/>
      </xdr:nvSpPr>
      <xdr:spPr>
        <a:xfrm>
          <a:off x="22212300" y="9944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9" name="フローチャート: 判断 798"/>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127222</xdr:rowOff>
    </xdr:from>
    <xdr:to>
      <xdr:col>111</xdr:col>
      <xdr:colOff>177800</xdr:colOff>
      <xdr:row>56</xdr:row>
      <xdr:rowOff>129165</xdr:rowOff>
    </xdr:to>
    <xdr:cxnSp macro="">
      <xdr:nvCxnSpPr>
        <xdr:cNvPr id="800" name="直線コネクタ 799"/>
        <xdr:cNvCxnSpPr/>
      </xdr:nvCxnSpPr>
      <xdr:spPr>
        <a:xfrm flipV="1">
          <a:off x="20434300" y="9728422"/>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1" name="フローチャート: 判断 800"/>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102208</xdr:rowOff>
    </xdr:from>
    <xdr:ext cx="469744" cy="259045"/>
    <xdr:sp macro="" textlink="">
      <xdr:nvSpPr>
        <xdr:cNvPr id="802" name="テキスト ボックス 801"/>
        <xdr:cNvSpPr txBox="1"/>
      </xdr:nvSpPr>
      <xdr:spPr>
        <a:xfrm>
          <a:off x="21088428" y="100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129165</xdr:rowOff>
    </xdr:from>
    <xdr:to>
      <xdr:col>107</xdr:col>
      <xdr:colOff>50800</xdr:colOff>
      <xdr:row>56</xdr:row>
      <xdr:rowOff>133814</xdr:rowOff>
    </xdr:to>
    <xdr:cxnSp macro="">
      <xdr:nvCxnSpPr>
        <xdr:cNvPr id="803" name="直線コネクタ 802"/>
        <xdr:cNvCxnSpPr/>
      </xdr:nvCxnSpPr>
      <xdr:spPr>
        <a:xfrm flipV="1">
          <a:off x="19545300" y="9730365"/>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4" name="フローチャート: 判断 803"/>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81824</xdr:rowOff>
    </xdr:from>
    <xdr:ext cx="469744" cy="259045"/>
    <xdr:sp macro="" textlink="">
      <xdr:nvSpPr>
        <xdr:cNvPr id="805" name="テキスト ボックス 804"/>
        <xdr:cNvSpPr txBox="1"/>
      </xdr:nvSpPr>
      <xdr:spPr>
        <a:xfrm>
          <a:off x="20199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133814</xdr:rowOff>
    </xdr:from>
    <xdr:to>
      <xdr:col>102</xdr:col>
      <xdr:colOff>114300</xdr:colOff>
      <xdr:row>56</xdr:row>
      <xdr:rowOff>134176</xdr:rowOff>
    </xdr:to>
    <xdr:cxnSp macro="">
      <xdr:nvCxnSpPr>
        <xdr:cNvPr id="806" name="直線コネクタ 805"/>
        <xdr:cNvCxnSpPr/>
      </xdr:nvCxnSpPr>
      <xdr:spPr>
        <a:xfrm flipV="1">
          <a:off x="18656300" y="9735014"/>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7" name="フローチャート: 判断 806"/>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137012</xdr:rowOff>
    </xdr:from>
    <xdr:ext cx="469744" cy="259045"/>
    <xdr:sp macro="" textlink="">
      <xdr:nvSpPr>
        <xdr:cNvPr id="808" name="テキスト ボックス 807"/>
        <xdr:cNvSpPr txBox="1"/>
      </xdr:nvSpPr>
      <xdr:spPr>
        <a:xfrm>
          <a:off x="19310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9" name="フローチャート: 判断 808"/>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130287</xdr:rowOff>
    </xdr:from>
    <xdr:ext cx="469744" cy="259045"/>
    <xdr:sp macro="" textlink="">
      <xdr:nvSpPr>
        <xdr:cNvPr id="810" name="テキスト ボックス 809"/>
        <xdr:cNvSpPr txBox="1"/>
      </xdr:nvSpPr>
      <xdr:spPr>
        <a:xfrm>
          <a:off x="18421428" y="100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89014</xdr:rowOff>
    </xdr:from>
    <xdr:to>
      <xdr:col>116</xdr:col>
      <xdr:colOff>114300</xdr:colOff>
      <xdr:row>57</xdr:row>
      <xdr:rowOff>19164</xdr:rowOff>
    </xdr:to>
    <xdr:sp macro="" textlink="">
      <xdr:nvSpPr>
        <xdr:cNvPr id="816" name="楕円 815"/>
        <xdr:cNvSpPr/>
      </xdr:nvSpPr>
      <xdr:spPr>
        <a:xfrm>
          <a:off x="22110700" y="969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111891</xdr:rowOff>
    </xdr:from>
    <xdr:ext cx="534377" cy="259045"/>
    <xdr:sp macro="" textlink="">
      <xdr:nvSpPr>
        <xdr:cNvPr id="817" name="貸付金該当値テキスト"/>
        <xdr:cNvSpPr txBox="1"/>
      </xdr:nvSpPr>
      <xdr:spPr>
        <a:xfrm>
          <a:off x="22212300" y="95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76422</xdr:rowOff>
    </xdr:from>
    <xdr:to>
      <xdr:col>112</xdr:col>
      <xdr:colOff>38100</xdr:colOff>
      <xdr:row>57</xdr:row>
      <xdr:rowOff>6572</xdr:rowOff>
    </xdr:to>
    <xdr:sp macro="" textlink="">
      <xdr:nvSpPr>
        <xdr:cNvPr id="818" name="楕円 817"/>
        <xdr:cNvSpPr/>
      </xdr:nvSpPr>
      <xdr:spPr>
        <a:xfrm>
          <a:off x="21272500" y="967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23099</xdr:rowOff>
    </xdr:from>
    <xdr:ext cx="534377" cy="259045"/>
    <xdr:sp macro="" textlink="">
      <xdr:nvSpPr>
        <xdr:cNvPr id="819" name="テキスト ボックス 818"/>
        <xdr:cNvSpPr txBox="1"/>
      </xdr:nvSpPr>
      <xdr:spPr>
        <a:xfrm>
          <a:off x="21056111" y="945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78365</xdr:rowOff>
    </xdr:from>
    <xdr:to>
      <xdr:col>107</xdr:col>
      <xdr:colOff>101600</xdr:colOff>
      <xdr:row>57</xdr:row>
      <xdr:rowOff>8515</xdr:rowOff>
    </xdr:to>
    <xdr:sp macro="" textlink="">
      <xdr:nvSpPr>
        <xdr:cNvPr id="820" name="楕円 819"/>
        <xdr:cNvSpPr/>
      </xdr:nvSpPr>
      <xdr:spPr>
        <a:xfrm>
          <a:off x="20383500" y="9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25042</xdr:rowOff>
    </xdr:from>
    <xdr:ext cx="534377" cy="259045"/>
    <xdr:sp macro="" textlink="">
      <xdr:nvSpPr>
        <xdr:cNvPr id="821" name="テキスト ボックス 820"/>
        <xdr:cNvSpPr txBox="1"/>
      </xdr:nvSpPr>
      <xdr:spPr>
        <a:xfrm>
          <a:off x="20167111" y="945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83014</xdr:rowOff>
    </xdr:from>
    <xdr:to>
      <xdr:col>102</xdr:col>
      <xdr:colOff>165100</xdr:colOff>
      <xdr:row>57</xdr:row>
      <xdr:rowOff>13164</xdr:rowOff>
    </xdr:to>
    <xdr:sp macro="" textlink="">
      <xdr:nvSpPr>
        <xdr:cNvPr id="822" name="楕円 821"/>
        <xdr:cNvSpPr/>
      </xdr:nvSpPr>
      <xdr:spPr>
        <a:xfrm>
          <a:off x="19494500" y="96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29691</xdr:rowOff>
    </xdr:from>
    <xdr:ext cx="534377" cy="259045"/>
    <xdr:sp macro="" textlink="">
      <xdr:nvSpPr>
        <xdr:cNvPr id="823" name="テキスト ボックス 822"/>
        <xdr:cNvSpPr txBox="1"/>
      </xdr:nvSpPr>
      <xdr:spPr>
        <a:xfrm>
          <a:off x="19278111" y="945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83376</xdr:rowOff>
    </xdr:from>
    <xdr:to>
      <xdr:col>98</xdr:col>
      <xdr:colOff>38100</xdr:colOff>
      <xdr:row>57</xdr:row>
      <xdr:rowOff>13526</xdr:rowOff>
    </xdr:to>
    <xdr:sp macro="" textlink="">
      <xdr:nvSpPr>
        <xdr:cNvPr id="824" name="楕円 823"/>
        <xdr:cNvSpPr/>
      </xdr:nvSpPr>
      <xdr:spPr>
        <a:xfrm>
          <a:off x="18605500" y="96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30053</xdr:rowOff>
    </xdr:from>
    <xdr:ext cx="534377" cy="259045"/>
    <xdr:sp macro="" textlink="">
      <xdr:nvSpPr>
        <xdr:cNvPr id="825" name="テキスト ボックス 824"/>
        <xdr:cNvSpPr txBox="1"/>
      </xdr:nvSpPr>
      <xdr:spPr>
        <a:xfrm>
          <a:off x="18389111" y="945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0" name="直線コネクタ 849"/>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1" name="繰出金最小値テキスト"/>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2" name="直線コネクタ 851"/>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3" name="繰出金最大値テキスト"/>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4" name="直線コネクタ 853"/>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65215</xdr:rowOff>
    </xdr:from>
    <xdr:to>
      <xdr:col>116</xdr:col>
      <xdr:colOff>63500</xdr:colOff>
      <xdr:row>74</xdr:row>
      <xdr:rowOff>99085</xdr:rowOff>
    </xdr:to>
    <xdr:cxnSp macro="">
      <xdr:nvCxnSpPr>
        <xdr:cNvPr id="855" name="直線コネクタ 854"/>
        <xdr:cNvCxnSpPr/>
      </xdr:nvCxnSpPr>
      <xdr:spPr>
        <a:xfrm flipV="1">
          <a:off x="21323300" y="12752515"/>
          <a:ext cx="838200" cy="3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6" name="繰出金平均値テキスト"/>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7" name="フローチャート: 判断 856"/>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99085</xdr:rowOff>
    </xdr:from>
    <xdr:to>
      <xdr:col>111</xdr:col>
      <xdr:colOff>177800</xdr:colOff>
      <xdr:row>74</xdr:row>
      <xdr:rowOff>129794</xdr:rowOff>
    </xdr:to>
    <xdr:cxnSp macro="">
      <xdr:nvCxnSpPr>
        <xdr:cNvPr id="858" name="直線コネクタ 857"/>
        <xdr:cNvCxnSpPr/>
      </xdr:nvCxnSpPr>
      <xdr:spPr>
        <a:xfrm flipV="1">
          <a:off x="20434300" y="12786385"/>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9" name="フローチャート: 判断 858"/>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60" name="テキスト ボックス 859"/>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129794</xdr:rowOff>
    </xdr:from>
    <xdr:to>
      <xdr:col>107</xdr:col>
      <xdr:colOff>50800</xdr:colOff>
      <xdr:row>75</xdr:row>
      <xdr:rowOff>17894</xdr:rowOff>
    </xdr:to>
    <xdr:cxnSp macro="">
      <xdr:nvCxnSpPr>
        <xdr:cNvPr id="861" name="直線コネクタ 860"/>
        <xdr:cNvCxnSpPr/>
      </xdr:nvCxnSpPr>
      <xdr:spPr>
        <a:xfrm flipV="1">
          <a:off x="19545300" y="12817094"/>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2" name="フローチャート: 判断 861"/>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156557</xdr:rowOff>
    </xdr:from>
    <xdr:ext cx="534377" cy="259045"/>
    <xdr:sp macro="" textlink="">
      <xdr:nvSpPr>
        <xdr:cNvPr id="863" name="テキスト ボックス 862"/>
        <xdr:cNvSpPr txBox="1"/>
      </xdr:nvSpPr>
      <xdr:spPr>
        <a:xfrm>
          <a:off x="20167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17894</xdr:rowOff>
    </xdr:from>
    <xdr:to>
      <xdr:col>102</xdr:col>
      <xdr:colOff>114300</xdr:colOff>
      <xdr:row>75</xdr:row>
      <xdr:rowOff>51880</xdr:rowOff>
    </xdr:to>
    <xdr:cxnSp macro="">
      <xdr:nvCxnSpPr>
        <xdr:cNvPr id="864" name="直線コネクタ 863"/>
        <xdr:cNvCxnSpPr/>
      </xdr:nvCxnSpPr>
      <xdr:spPr>
        <a:xfrm flipV="1">
          <a:off x="18656300" y="12876644"/>
          <a:ext cx="8890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5" name="フローチャート: 判断 864"/>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161777</xdr:rowOff>
    </xdr:from>
    <xdr:ext cx="534377" cy="259045"/>
    <xdr:sp macro="" textlink="">
      <xdr:nvSpPr>
        <xdr:cNvPr id="866" name="テキスト ボックス 865"/>
        <xdr:cNvSpPr txBox="1"/>
      </xdr:nvSpPr>
      <xdr:spPr>
        <a:xfrm>
          <a:off x="19278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7" name="フローチャート: 判断 866"/>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4500</xdr:rowOff>
    </xdr:from>
    <xdr:ext cx="534377" cy="259045"/>
    <xdr:sp macro="" textlink="">
      <xdr:nvSpPr>
        <xdr:cNvPr id="868" name="テキスト ボックス 867"/>
        <xdr:cNvSpPr txBox="1"/>
      </xdr:nvSpPr>
      <xdr:spPr>
        <a:xfrm>
          <a:off x="18389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14415</xdr:rowOff>
    </xdr:from>
    <xdr:to>
      <xdr:col>116</xdr:col>
      <xdr:colOff>114300</xdr:colOff>
      <xdr:row>74</xdr:row>
      <xdr:rowOff>116015</xdr:rowOff>
    </xdr:to>
    <xdr:sp macro="" textlink="">
      <xdr:nvSpPr>
        <xdr:cNvPr id="874" name="楕円 873"/>
        <xdr:cNvSpPr/>
      </xdr:nvSpPr>
      <xdr:spPr>
        <a:xfrm>
          <a:off x="22110700" y="127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37292</xdr:rowOff>
    </xdr:from>
    <xdr:ext cx="534377" cy="259045"/>
    <xdr:sp macro="" textlink="">
      <xdr:nvSpPr>
        <xdr:cNvPr id="875" name="繰出金該当値テキスト"/>
        <xdr:cNvSpPr txBox="1"/>
      </xdr:nvSpPr>
      <xdr:spPr>
        <a:xfrm>
          <a:off x="22212300" y="1255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48285</xdr:rowOff>
    </xdr:from>
    <xdr:to>
      <xdr:col>112</xdr:col>
      <xdr:colOff>38100</xdr:colOff>
      <xdr:row>74</xdr:row>
      <xdr:rowOff>149885</xdr:rowOff>
    </xdr:to>
    <xdr:sp macro="" textlink="">
      <xdr:nvSpPr>
        <xdr:cNvPr id="876" name="楕円 875"/>
        <xdr:cNvSpPr/>
      </xdr:nvSpPr>
      <xdr:spPr>
        <a:xfrm>
          <a:off x="21272500" y="127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166412</xdr:rowOff>
    </xdr:from>
    <xdr:ext cx="534377" cy="259045"/>
    <xdr:sp macro="" textlink="">
      <xdr:nvSpPr>
        <xdr:cNvPr id="877" name="テキスト ボックス 876"/>
        <xdr:cNvSpPr txBox="1"/>
      </xdr:nvSpPr>
      <xdr:spPr>
        <a:xfrm>
          <a:off x="21056111" y="1251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78994</xdr:rowOff>
    </xdr:from>
    <xdr:to>
      <xdr:col>107</xdr:col>
      <xdr:colOff>101600</xdr:colOff>
      <xdr:row>75</xdr:row>
      <xdr:rowOff>9144</xdr:rowOff>
    </xdr:to>
    <xdr:sp macro="" textlink="">
      <xdr:nvSpPr>
        <xdr:cNvPr id="878" name="楕円 877"/>
        <xdr:cNvSpPr/>
      </xdr:nvSpPr>
      <xdr:spPr>
        <a:xfrm>
          <a:off x="20383500" y="127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25671</xdr:rowOff>
    </xdr:from>
    <xdr:ext cx="534377" cy="259045"/>
    <xdr:sp macro="" textlink="">
      <xdr:nvSpPr>
        <xdr:cNvPr id="879" name="テキスト ボックス 878"/>
        <xdr:cNvSpPr txBox="1"/>
      </xdr:nvSpPr>
      <xdr:spPr>
        <a:xfrm>
          <a:off x="20167111" y="1254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138544</xdr:rowOff>
    </xdr:from>
    <xdr:to>
      <xdr:col>102</xdr:col>
      <xdr:colOff>165100</xdr:colOff>
      <xdr:row>75</xdr:row>
      <xdr:rowOff>68694</xdr:rowOff>
    </xdr:to>
    <xdr:sp macro="" textlink="">
      <xdr:nvSpPr>
        <xdr:cNvPr id="880" name="楕円 879"/>
        <xdr:cNvSpPr/>
      </xdr:nvSpPr>
      <xdr:spPr>
        <a:xfrm>
          <a:off x="19494500" y="128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85221</xdr:rowOff>
    </xdr:from>
    <xdr:ext cx="534377" cy="259045"/>
    <xdr:sp macro="" textlink="">
      <xdr:nvSpPr>
        <xdr:cNvPr id="881" name="テキスト ボックス 880"/>
        <xdr:cNvSpPr txBox="1"/>
      </xdr:nvSpPr>
      <xdr:spPr>
        <a:xfrm>
          <a:off x="19278111" y="1260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1080</xdr:rowOff>
    </xdr:from>
    <xdr:to>
      <xdr:col>98</xdr:col>
      <xdr:colOff>38100</xdr:colOff>
      <xdr:row>75</xdr:row>
      <xdr:rowOff>102680</xdr:rowOff>
    </xdr:to>
    <xdr:sp macro="" textlink="">
      <xdr:nvSpPr>
        <xdr:cNvPr id="882" name="楕円 881"/>
        <xdr:cNvSpPr/>
      </xdr:nvSpPr>
      <xdr:spPr>
        <a:xfrm>
          <a:off x="18605500" y="128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119207</xdr:rowOff>
    </xdr:from>
    <xdr:ext cx="534377" cy="259045"/>
    <xdr:sp macro="" textlink="">
      <xdr:nvSpPr>
        <xdr:cNvPr id="883" name="テキスト ボックス 882"/>
        <xdr:cNvSpPr txBox="1"/>
      </xdr:nvSpPr>
      <xdr:spPr>
        <a:xfrm>
          <a:off x="18389111" y="126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人件費は、住民一人当たり</a:t>
          </a:r>
          <a:r>
            <a:rPr kumimoji="1" lang="en-US" altLang="ja-JP" sz="1100">
              <a:latin typeface="ＭＳ Ｐゴシック" panose="020B0600070205080204" pitchFamily="50" charset="-128"/>
              <a:ea typeface="ＭＳ Ｐゴシック" panose="020B0600070205080204" pitchFamily="50" charset="-128"/>
            </a:rPr>
            <a:t>70,267</a:t>
          </a:r>
          <a:r>
            <a:rPr kumimoji="1" lang="ja-JP" altLang="en-US" sz="1100">
              <a:latin typeface="ＭＳ Ｐゴシック" panose="020B0600070205080204" pitchFamily="50" charset="-128"/>
              <a:ea typeface="ＭＳ Ｐゴシック" panose="020B0600070205080204" pitchFamily="50" charset="-128"/>
            </a:rPr>
            <a:t>円であり、前年度比で</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％増加している。廃止した公営企業（ガス事業、交通事業）の職員を受け入れたことにより、類似団体平均を上回っているが、定員適正化の取組により、その差は年々縮小してきている。</a:t>
          </a:r>
        </a:p>
        <a:p>
          <a:r>
            <a:rPr kumimoji="1" lang="ja-JP" altLang="en-US" sz="1100">
              <a:latin typeface="ＭＳ Ｐゴシック" panose="020B0600070205080204" pitchFamily="50" charset="-128"/>
              <a:ea typeface="ＭＳ Ｐゴシック" panose="020B0600070205080204" pitchFamily="50" charset="-128"/>
            </a:rPr>
            <a:t>　扶助費は、住民一人当たり</a:t>
          </a:r>
          <a:r>
            <a:rPr kumimoji="1" lang="en-US" altLang="ja-JP" sz="1100">
              <a:latin typeface="ＭＳ Ｐゴシック" panose="020B0600070205080204" pitchFamily="50" charset="-128"/>
              <a:ea typeface="ＭＳ Ｐゴシック" panose="020B0600070205080204" pitchFamily="50" charset="-128"/>
            </a:rPr>
            <a:t>130,616</a:t>
          </a:r>
          <a:r>
            <a:rPr kumimoji="1" lang="ja-JP" altLang="en-US" sz="1100">
              <a:latin typeface="ＭＳ Ｐゴシック" panose="020B0600070205080204" pitchFamily="50" charset="-128"/>
              <a:ea typeface="ＭＳ Ｐゴシック" panose="020B0600070205080204" pitchFamily="50" charset="-128"/>
            </a:rPr>
            <a:t>円であり、類似団体平均と同水準である。前年度比で</a:t>
          </a:r>
          <a:r>
            <a:rPr kumimoji="1" lang="en-US" altLang="ja-JP" sz="1100">
              <a:latin typeface="ＭＳ Ｐゴシック" panose="020B0600070205080204" pitchFamily="50" charset="-128"/>
              <a:ea typeface="ＭＳ Ｐゴシック" panose="020B0600070205080204" pitchFamily="50" charset="-128"/>
            </a:rPr>
            <a:t>8.3</a:t>
          </a:r>
          <a:r>
            <a:rPr kumimoji="1" lang="ja-JP" altLang="en-US" sz="1100">
              <a:latin typeface="ＭＳ Ｐゴシック" panose="020B0600070205080204" pitchFamily="50" charset="-128"/>
              <a:ea typeface="ＭＳ Ｐゴシック" panose="020B0600070205080204" pitchFamily="50" charset="-128"/>
            </a:rPr>
            <a:t>％減少しているのは、子育て世帯臨時特別給付金などの給付事業の事業費が減となったことなどによる。</a:t>
          </a:r>
        </a:p>
        <a:p>
          <a:r>
            <a:rPr kumimoji="1" lang="ja-JP" altLang="en-US" sz="1100">
              <a:latin typeface="ＭＳ Ｐゴシック" panose="020B0600070205080204" pitchFamily="50" charset="-128"/>
              <a:ea typeface="ＭＳ Ｐゴシック" panose="020B0600070205080204" pitchFamily="50" charset="-128"/>
            </a:rPr>
            <a:t>　公債費は、住民一人当たり</a:t>
          </a:r>
          <a:r>
            <a:rPr kumimoji="1" lang="en-US" altLang="ja-JP" sz="1100">
              <a:latin typeface="ＭＳ Ｐゴシック" panose="020B0600070205080204" pitchFamily="50" charset="-128"/>
              <a:ea typeface="ＭＳ Ｐゴシック" panose="020B0600070205080204" pitchFamily="50" charset="-128"/>
            </a:rPr>
            <a:t>45,709</a:t>
          </a:r>
          <a:r>
            <a:rPr kumimoji="1" lang="ja-JP" altLang="en-US" sz="1100">
              <a:latin typeface="ＭＳ Ｐゴシック" panose="020B0600070205080204" pitchFamily="50" charset="-128"/>
              <a:ea typeface="ＭＳ Ｐゴシック" panose="020B0600070205080204" pitchFamily="50" charset="-128"/>
            </a:rPr>
            <a:t>円であり、類似団体平均を上回っている。前年度比で</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％増加しているのは、大規模事業（あきた芸術劇場整備事業）に係る地方債の償還が本格化したことなどによる。</a:t>
          </a:r>
        </a:p>
        <a:p>
          <a:r>
            <a:rPr kumimoji="1" lang="ja-JP" altLang="en-US" sz="1100">
              <a:latin typeface="ＭＳ Ｐゴシック" panose="020B0600070205080204" pitchFamily="50" charset="-128"/>
              <a:ea typeface="ＭＳ Ｐゴシック" panose="020B0600070205080204" pitchFamily="50" charset="-128"/>
            </a:rPr>
            <a:t>　維持補修費は、住民一人当たり</a:t>
          </a:r>
          <a:r>
            <a:rPr kumimoji="1" lang="en-US" altLang="ja-JP" sz="1100">
              <a:latin typeface="ＭＳ Ｐゴシック" panose="020B0600070205080204" pitchFamily="50" charset="-128"/>
              <a:ea typeface="ＭＳ Ｐゴシック" panose="020B0600070205080204" pitchFamily="50" charset="-128"/>
            </a:rPr>
            <a:t>8,423</a:t>
          </a:r>
          <a:r>
            <a:rPr kumimoji="1" lang="ja-JP" altLang="en-US" sz="1100">
              <a:latin typeface="ＭＳ Ｐゴシック" panose="020B0600070205080204" pitchFamily="50" charset="-128"/>
              <a:ea typeface="ＭＳ Ｐゴシック" panose="020B0600070205080204" pitchFamily="50" charset="-128"/>
            </a:rPr>
            <a:t>円であり、類似団体平均を上回っている。前年度比で</a:t>
          </a:r>
          <a:r>
            <a:rPr kumimoji="1" lang="en-US" altLang="ja-JP" sz="1100">
              <a:latin typeface="ＭＳ Ｐゴシック" panose="020B0600070205080204" pitchFamily="50" charset="-128"/>
              <a:ea typeface="ＭＳ Ｐゴシック" panose="020B0600070205080204" pitchFamily="50" charset="-128"/>
            </a:rPr>
            <a:t>44.2</a:t>
          </a:r>
          <a:r>
            <a:rPr kumimoji="1" lang="ja-JP" altLang="en-US" sz="1100">
              <a:latin typeface="ＭＳ Ｐゴシック" panose="020B0600070205080204" pitchFamily="50" charset="-128"/>
              <a:ea typeface="ＭＳ Ｐゴシック" panose="020B0600070205080204" pitchFamily="50" charset="-128"/>
            </a:rPr>
            <a:t>％減少しているのは、除排雪関係経費が減少したことなどによる。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54,851</a:t>
          </a:r>
          <a:r>
            <a:rPr kumimoji="1" lang="ja-JP" altLang="en-US" sz="1100">
              <a:latin typeface="ＭＳ Ｐゴシック" panose="020B0600070205080204" pitchFamily="50" charset="-128"/>
              <a:ea typeface="ＭＳ Ｐゴシック" panose="020B0600070205080204" pitchFamily="50" charset="-128"/>
            </a:rPr>
            <a:t>円であり、特に更新整備では類似団体平均を上回っている。前年度比で</a:t>
          </a:r>
          <a:r>
            <a:rPr kumimoji="1" lang="en-US" altLang="ja-JP" sz="1100">
              <a:latin typeface="ＭＳ Ｐゴシック" panose="020B0600070205080204" pitchFamily="50" charset="-128"/>
              <a:ea typeface="ＭＳ Ｐゴシック" panose="020B0600070205080204" pitchFamily="50" charset="-128"/>
            </a:rPr>
            <a:t>26.7</a:t>
          </a:r>
          <a:r>
            <a:rPr kumimoji="1" lang="ja-JP" altLang="en-US" sz="1100">
              <a:latin typeface="ＭＳ Ｐゴシック" panose="020B0600070205080204" pitchFamily="50" charset="-128"/>
              <a:ea typeface="ＭＳ Ｐゴシック" panose="020B0600070205080204" pitchFamily="50" charset="-128"/>
            </a:rPr>
            <a:t>％減少しているのは、あきた芸術劇場整備事業の進捗による事業費の減などによる。</a:t>
          </a:r>
        </a:p>
        <a:p>
          <a:r>
            <a:rPr kumimoji="1" lang="ja-JP" altLang="en-US" sz="1100">
              <a:latin typeface="ＭＳ Ｐゴシック" panose="020B0600070205080204" pitchFamily="50" charset="-128"/>
              <a:ea typeface="ＭＳ Ｐゴシック" panose="020B0600070205080204" pitchFamily="50" charset="-128"/>
            </a:rPr>
            <a:t>　積立金は、住民一人当たり</a:t>
          </a:r>
          <a:r>
            <a:rPr kumimoji="1" lang="en-US" altLang="ja-JP" sz="1100">
              <a:latin typeface="ＭＳ Ｐゴシック" panose="020B0600070205080204" pitchFamily="50" charset="-128"/>
              <a:ea typeface="ＭＳ Ｐゴシック" panose="020B0600070205080204" pitchFamily="50" charset="-128"/>
            </a:rPr>
            <a:t>3,672</a:t>
          </a:r>
          <a:r>
            <a:rPr kumimoji="1" lang="ja-JP" altLang="en-US" sz="1100">
              <a:latin typeface="ＭＳ Ｐゴシック" panose="020B0600070205080204" pitchFamily="50" charset="-128"/>
              <a:ea typeface="ＭＳ Ｐゴシック" panose="020B0600070205080204" pitchFamily="50" charset="-128"/>
            </a:rPr>
            <a:t>円であり、前年度比で</a:t>
          </a:r>
          <a:r>
            <a:rPr kumimoji="1" lang="en-US" altLang="ja-JP" sz="1100">
              <a:latin typeface="ＭＳ Ｐゴシック" panose="020B0600070205080204" pitchFamily="50" charset="-128"/>
              <a:ea typeface="ＭＳ Ｐゴシック" panose="020B0600070205080204" pitchFamily="50" charset="-128"/>
            </a:rPr>
            <a:t>63.8</a:t>
          </a:r>
          <a:r>
            <a:rPr kumimoji="1" lang="ja-JP" altLang="en-US" sz="1100">
              <a:latin typeface="ＭＳ Ｐゴシック" panose="020B0600070205080204" pitchFamily="50" charset="-128"/>
              <a:ea typeface="ＭＳ Ｐゴシック" panose="020B0600070205080204" pitchFamily="50" charset="-128"/>
            </a:rPr>
            <a:t>％減少し、類似団体平均を大きく下回った。これは、前年度よりも財政調整基金や他の特定目的基金の積立金が減少したことにによる。</a:t>
          </a:r>
        </a:p>
        <a:p>
          <a:r>
            <a:rPr kumimoji="1" lang="ja-JP" altLang="en-US" sz="1100">
              <a:latin typeface="ＭＳ Ｐゴシック" panose="020B0600070205080204" pitchFamily="50" charset="-128"/>
              <a:ea typeface="ＭＳ Ｐゴシック" panose="020B0600070205080204" pitchFamily="50" charset="-128"/>
            </a:rPr>
            <a:t>　引き続き「第４期・県都</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あきた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改革プラン」に位置づけた取組を推進し、歳出全般にわたる見直しを進めていく。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300,470
298,814
906.07
152,422,038
149,822,795
1,836,705
73,071,998
145,080,338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22352</xdr:rowOff>
    </xdr:from>
    <xdr:to>
      <xdr:col>24</xdr:col>
      <xdr:colOff>63500</xdr:colOff>
      <xdr:row>34</xdr:row>
      <xdr:rowOff>66548</xdr:rowOff>
    </xdr:to>
    <xdr:cxnSp macro="">
      <xdr:nvCxnSpPr>
        <xdr:cNvPr id="61" name="直線コネクタ 60"/>
        <xdr:cNvCxnSpPr/>
      </xdr:nvCxnSpPr>
      <xdr:spPr>
        <a:xfrm flipV="1">
          <a:off x="3797300" y="5851652"/>
          <a:ext cx="8382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20845</xdr:rowOff>
    </xdr:from>
    <xdr:ext cx="469744" cy="259045"/>
    <xdr:sp macro="" textlink="">
      <xdr:nvSpPr>
        <xdr:cNvPr id="62" name="議会費平均値テキスト"/>
        <xdr:cNvSpPr txBox="1"/>
      </xdr:nvSpPr>
      <xdr:spPr>
        <a:xfrm>
          <a:off x="4686300" y="602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63500</xdr:rowOff>
    </xdr:from>
    <xdr:to>
      <xdr:col>19</xdr:col>
      <xdr:colOff>177800</xdr:colOff>
      <xdr:row>34</xdr:row>
      <xdr:rowOff>66548</xdr:rowOff>
    </xdr:to>
    <xdr:cxnSp macro="">
      <xdr:nvCxnSpPr>
        <xdr:cNvPr id="64" name="直線コネクタ 63"/>
        <xdr:cNvCxnSpPr/>
      </xdr:nvCxnSpPr>
      <xdr:spPr>
        <a:xfrm>
          <a:off x="2908300" y="589280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145796</xdr:rowOff>
    </xdr:from>
    <xdr:to>
      <xdr:col>15</xdr:col>
      <xdr:colOff>50800</xdr:colOff>
      <xdr:row>34</xdr:row>
      <xdr:rowOff>63500</xdr:rowOff>
    </xdr:to>
    <xdr:cxnSp macro="">
      <xdr:nvCxnSpPr>
        <xdr:cNvPr id="67" name="直線コネクタ 66"/>
        <xdr:cNvCxnSpPr/>
      </xdr:nvCxnSpPr>
      <xdr:spPr>
        <a:xfrm>
          <a:off x="2019300" y="5803646"/>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63500</xdr:rowOff>
    </xdr:from>
    <xdr:to>
      <xdr:col>10</xdr:col>
      <xdr:colOff>114300</xdr:colOff>
      <xdr:row>33</xdr:row>
      <xdr:rowOff>145796</xdr:rowOff>
    </xdr:to>
    <xdr:cxnSp macro="">
      <xdr:nvCxnSpPr>
        <xdr:cNvPr id="70" name="直線コネクタ 69"/>
        <xdr:cNvCxnSpPr/>
      </xdr:nvCxnSpPr>
      <xdr:spPr>
        <a:xfrm>
          <a:off x="1130300" y="572135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74" name="テキスト ボックス 73"/>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143002</xdr:rowOff>
    </xdr:from>
    <xdr:to>
      <xdr:col>24</xdr:col>
      <xdr:colOff>114300</xdr:colOff>
      <xdr:row>34</xdr:row>
      <xdr:rowOff>73152</xdr:rowOff>
    </xdr:to>
    <xdr:sp macro="" textlink="">
      <xdr:nvSpPr>
        <xdr:cNvPr id="80" name="楕円 79"/>
        <xdr:cNvSpPr/>
      </xdr:nvSpPr>
      <xdr:spPr>
        <a:xfrm>
          <a:off x="4584700" y="58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165879</xdr:rowOff>
    </xdr:from>
    <xdr:ext cx="469744" cy="259045"/>
    <xdr:sp macro="" textlink="">
      <xdr:nvSpPr>
        <xdr:cNvPr id="81" name="議会費該当値テキスト"/>
        <xdr:cNvSpPr txBox="1"/>
      </xdr:nvSpPr>
      <xdr:spPr>
        <a:xfrm>
          <a:off x="4686300" y="565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15748</xdr:rowOff>
    </xdr:from>
    <xdr:to>
      <xdr:col>20</xdr:col>
      <xdr:colOff>38100</xdr:colOff>
      <xdr:row>34</xdr:row>
      <xdr:rowOff>117348</xdr:rowOff>
    </xdr:to>
    <xdr:sp macro="" textlink="">
      <xdr:nvSpPr>
        <xdr:cNvPr id="82" name="楕円 81"/>
        <xdr:cNvSpPr/>
      </xdr:nvSpPr>
      <xdr:spPr>
        <a:xfrm>
          <a:off x="3746500" y="58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133875</xdr:rowOff>
    </xdr:from>
    <xdr:ext cx="469744" cy="259045"/>
    <xdr:sp macro="" textlink="">
      <xdr:nvSpPr>
        <xdr:cNvPr id="83" name="テキスト ボックス 82"/>
        <xdr:cNvSpPr txBox="1"/>
      </xdr:nvSpPr>
      <xdr:spPr>
        <a:xfrm>
          <a:off x="3562428" y="562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12700</xdr:rowOff>
    </xdr:from>
    <xdr:to>
      <xdr:col>15</xdr:col>
      <xdr:colOff>101600</xdr:colOff>
      <xdr:row>34</xdr:row>
      <xdr:rowOff>114300</xdr:rowOff>
    </xdr:to>
    <xdr:sp macro="" textlink="">
      <xdr:nvSpPr>
        <xdr:cNvPr id="84" name="楕円 83"/>
        <xdr:cNvSpPr/>
      </xdr:nvSpPr>
      <xdr:spPr>
        <a:xfrm>
          <a:off x="28575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130827</xdr:rowOff>
    </xdr:from>
    <xdr:ext cx="469744" cy="259045"/>
    <xdr:sp macro="" textlink="">
      <xdr:nvSpPr>
        <xdr:cNvPr id="85" name="テキスト ボックス 84"/>
        <xdr:cNvSpPr txBox="1"/>
      </xdr:nvSpPr>
      <xdr:spPr>
        <a:xfrm>
          <a:off x="2673428"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94996</xdr:rowOff>
    </xdr:from>
    <xdr:to>
      <xdr:col>10</xdr:col>
      <xdr:colOff>165100</xdr:colOff>
      <xdr:row>34</xdr:row>
      <xdr:rowOff>25146</xdr:rowOff>
    </xdr:to>
    <xdr:sp macro="" textlink="">
      <xdr:nvSpPr>
        <xdr:cNvPr id="86" name="楕円 85"/>
        <xdr:cNvSpPr/>
      </xdr:nvSpPr>
      <xdr:spPr>
        <a:xfrm>
          <a:off x="19685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41673</xdr:rowOff>
    </xdr:from>
    <xdr:ext cx="469744" cy="259045"/>
    <xdr:sp macro="" textlink="">
      <xdr:nvSpPr>
        <xdr:cNvPr id="87" name="テキスト ボックス 86"/>
        <xdr:cNvSpPr txBox="1"/>
      </xdr:nvSpPr>
      <xdr:spPr>
        <a:xfrm>
          <a:off x="1784428" y="552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12700</xdr:rowOff>
    </xdr:from>
    <xdr:to>
      <xdr:col>6</xdr:col>
      <xdr:colOff>38100</xdr:colOff>
      <xdr:row>33</xdr:row>
      <xdr:rowOff>114300</xdr:rowOff>
    </xdr:to>
    <xdr:sp macro="" textlink="">
      <xdr:nvSpPr>
        <xdr:cNvPr id="88" name="楕円 87"/>
        <xdr:cNvSpPr/>
      </xdr:nvSpPr>
      <xdr:spPr>
        <a:xfrm>
          <a:off x="1079500" y="56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130827</xdr:rowOff>
    </xdr:from>
    <xdr:ext cx="469744" cy="259045"/>
    <xdr:sp macro="" textlink="">
      <xdr:nvSpPr>
        <xdr:cNvPr id="89" name="テキスト ボックス 88"/>
        <xdr:cNvSpPr txBox="1"/>
      </xdr:nvSpPr>
      <xdr:spPr>
        <a:xfrm>
          <a:off x="895428" y="54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3" name="テキスト ボックス 102"/>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5" name="テキスト ボックス 104"/>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7" name="テキスト ボックス 106"/>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21942</xdr:rowOff>
    </xdr:from>
    <xdr:to>
      <xdr:col>24</xdr:col>
      <xdr:colOff>62865</xdr:colOff>
      <xdr:row>58</xdr:row>
      <xdr:rowOff>99543</xdr:rowOff>
    </xdr:to>
    <xdr:cxnSp macro="">
      <xdr:nvCxnSpPr>
        <xdr:cNvPr id="117" name="直線コネクタ 116"/>
        <xdr:cNvCxnSpPr/>
      </xdr:nvCxnSpPr>
      <xdr:spPr>
        <a:xfrm flipV="1">
          <a:off x="4633595" y="9280242"/>
          <a:ext cx="1270" cy="76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103370</xdr:rowOff>
    </xdr:from>
    <xdr:ext cx="534377" cy="259045"/>
    <xdr:sp macro="" textlink="">
      <xdr:nvSpPr>
        <xdr:cNvPr id="118" name="総務費最小値テキスト"/>
        <xdr:cNvSpPr txBox="1"/>
      </xdr:nvSpPr>
      <xdr:spPr>
        <a:xfrm>
          <a:off x="4686300" y="1004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99543</xdr:rowOff>
    </xdr:from>
    <xdr:to>
      <xdr:col>24</xdr:col>
      <xdr:colOff>152400</xdr:colOff>
      <xdr:row>58</xdr:row>
      <xdr:rowOff>99543</xdr:rowOff>
    </xdr:to>
    <xdr:cxnSp macro="">
      <xdr:nvCxnSpPr>
        <xdr:cNvPr id="119" name="直線コネクタ 118"/>
        <xdr:cNvCxnSpPr/>
      </xdr:nvCxnSpPr>
      <xdr:spPr>
        <a:xfrm>
          <a:off x="4546600" y="1004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140069</xdr:rowOff>
    </xdr:from>
    <xdr:ext cx="599010" cy="259045"/>
    <xdr:sp macro="" textlink="">
      <xdr:nvSpPr>
        <xdr:cNvPr id="120" name="総務費最大値テキスト"/>
        <xdr:cNvSpPr txBox="1"/>
      </xdr:nvSpPr>
      <xdr:spPr>
        <a:xfrm>
          <a:off x="4686300" y="905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21942</xdr:rowOff>
    </xdr:from>
    <xdr:to>
      <xdr:col>24</xdr:col>
      <xdr:colOff>152400</xdr:colOff>
      <xdr:row>54</xdr:row>
      <xdr:rowOff>21942</xdr:rowOff>
    </xdr:to>
    <xdr:cxnSp macro="">
      <xdr:nvCxnSpPr>
        <xdr:cNvPr id="121" name="直線コネクタ 120"/>
        <xdr:cNvCxnSpPr/>
      </xdr:nvCxnSpPr>
      <xdr:spPr>
        <a:xfrm>
          <a:off x="4546600" y="9280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151492</xdr:rowOff>
    </xdr:from>
    <xdr:to>
      <xdr:col>24</xdr:col>
      <xdr:colOff>63500</xdr:colOff>
      <xdr:row>57</xdr:row>
      <xdr:rowOff>1054</xdr:rowOff>
    </xdr:to>
    <xdr:cxnSp macro="">
      <xdr:nvCxnSpPr>
        <xdr:cNvPr id="122" name="直線コネクタ 121"/>
        <xdr:cNvCxnSpPr/>
      </xdr:nvCxnSpPr>
      <xdr:spPr>
        <a:xfrm>
          <a:off x="3797300" y="9581242"/>
          <a:ext cx="838200" cy="19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152919</xdr:rowOff>
    </xdr:from>
    <xdr:ext cx="534377" cy="259045"/>
    <xdr:sp macro="" textlink="">
      <xdr:nvSpPr>
        <xdr:cNvPr id="123" name="総務費平均値テキスト"/>
        <xdr:cNvSpPr txBox="1"/>
      </xdr:nvSpPr>
      <xdr:spPr>
        <a:xfrm>
          <a:off x="4686300" y="9754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3042</xdr:rowOff>
    </xdr:from>
    <xdr:to>
      <xdr:col>24</xdr:col>
      <xdr:colOff>114300</xdr:colOff>
      <xdr:row>57</xdr:row>
      <xdr:rowOff>104642</xdr:rowOff>
    </xdr:to>
    <xdr:sp macro="" textlink="">
      <xdr:nvSpPr>
        <xdr:cNvPr id="124" name="フローチャート: 判断 123"/>
        <xdr:cNvSpPr/>
      </xdr:nvSpPr>
      <xdr:spPr>
        <a:xfrm>
          <a:off x="4584700" y="977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111582</xdr:rowOff>
    </xdr:from>
    <xdr:to>
      <xdr:col>19</xdr:col>
      <xdr:colOff>177800</xdr:colOff>
      <xdr:row>55</xdr:row>
      <xdr:rowOff>151492</xdr:rowOff>
    </xdr:to>
    <xdr:cxnSp macro="">
      <xdr:nvCxnSpPr>
        <xdr:cNvPr id="125" name="直線コネクタ 124"/>
        <xdr:cNvCxnSpPr/>
      </xdr:nvCxnSpPr>
      <xdr:spPr>
        <a:xfrm>
          <a:off x="2908300" y="8684082"/>
          <a:ext cx="889000" cy="89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3728</xdr:rowOff>
    </xdr:from>
    <xdr:to>
      <xdr:col>20</xdr:col>
      <xdr:colOff>38100</xdr:colOff>
      <xdr:row>57</xdr:row>
      <xdr:rowOff>105328</xdr:rowOff>
    </xdr:to>
    <xdr:sp macro="" textlink="">
      <xdr:nvSpPr>
        <xdr:cNvPr id="126" name="フローチャート: 判断 125"/>
        <xdr:cNvSpPr/>
      </xdr:nvSpPr>
      <xdr:spPr>
        <a:xfrm>
          <a:off x="3746500" y="97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96455</xdr:rowOff>
    </xdr:from>
    <xdr:ext cx="534377" cy="259045"/>
    <xdr:sp macro="" textlink="">
      <xdr:nvSpPr>
        <xdr:cNvPr id="127" name="テキスト ボックス 126"/>
        <xdr:cNvSpPr txBox="1"/>
      </xdr:nvSpPr>
      <xdr:spPr>
        <a:xfrm>
          <a:off x="3530111" y="98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111582</xdr:rowOff>
    </xdr:from>
    <xdr:to>
      <xdr:col>15</xdr:col>
      <xdr:colOff>50800</xdr:colOff>
      <xdr:row>56</xdr:row>
      <xdr:rowOff>123479</xdr:rowOff>
    </xdr:to>
    <xdr:cxnSp macro="">
      <xdr:nvCxnSpPr>
        <xdr:cNvPr id="128" name="直線コネクタ 127"/>
        <xdr:cNvCxnSpPr/>
      </xdr:nvCxnSpPr>
      <xdr:spPr>
        <a:xfrm flipV="1">
          <a:off x="2019300" y="8684082"/>
          <a:ext cx="889000" cy="104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115618</xdr:rowOff>
    </xdr:from>
    <xdr:to>
      <xdr:col>15</xdr:col>
      <xdr:colOff>101600</xdr:colOff>
      <xdr:row>52</xdr:row>
      <xdr:rowOff>45768</xdr:rowOff>
    </xdr:to>
    <xdr:sp macro="" textlink="">
      <xdr:nvSpPr>
        <xdr:cNvPr id="129" name="フローチャート: 判断 128"/>
        <xdr:cNvSpPr/>
      </xdr:nvSpPr>
      <xdr:spPr>
        <a:xfrm>
          <a:off x="2857500" y="885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36895</xdr:rowOff>
    </xdr:from>
    <xdr:ext cx="599010" cy="259045"/>
    <xdr:sp macro="" textlink="">
      <xdr:nvSpPr>
        <xdr:cNvPr id="130" name="テキスト ボックス 129"/>
        <xdr:cNvSpPr txBox="1"/>
      </xdr:nvSpPr>
      <xdr:spPr>
        <a:xfrm>
          <a:off x="2608795" y="895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123479</xdr:rowOff>
    </xdr:from>
    <xdr:to>
      <xdr:col>10</xdr:col>
      <xdr:colOff>114300</xdr:colOff>
      <xdr:row>56</xdr:row>
      <xdr:rowOff>151692</xdr:rowOff>
    </xdr:to>
    <xdr:cxnSp macro="">
      <xdr:nvCxnSpPr>
        <xdr:cNvPr id="131" name="直線コネクタ 130"/>
        <xdr:cNvCxnSpPr/>
      </xdr:nvCxnSpPr>
      <xdr:spPr>
        <a:xfrm flipV="1">
          <a:off x="1130300" y="9724679"/>
          <a:ext cx="889000" cy="2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69288</xdr:rowOff>
    </xdr:from>
    <xdr:to>
      <xdr:col>10</xdr:col>
      <xdr:colOff>165100</xdr:colOff>
      <xdr:row>57</xdr:row>
      <xdr:rowOff>170888</xdr:rowOff>
    </xdr:to>
    <xdr:sp macro="" textlink="">
      <xdr:nvSpPr>
        <xdr:cNvPr id="132" name="フローチャート: 判断 131"/>
        <xdr:cNvSpPr/>
      </xdr:nvSpPr>
      <xdr:spPr>
        <a:xfrm>
          <a:off x="1968500" y="984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162015</xdr:rowOff>
    </xdr:from>
    <xdr:ext cx="534377" cy="259045"/>
    <xdr:sp macro="" textlink="">
      <xdr:nvSpPr>
        <xdr:cNvPr id="133" name="テキスト ボックス 132"/>
        <xdr:cNvSpPr txBox="1"/>
      </xdr:nvSpPr>
      <xdr:spPr>
        <a:xfrm>
          <a:off x="1752111" y="993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91443</xdr:rowOff>
    </xdr:from>
    <xdr:to>
      <xdr:col>6</xdr:col>
      <xdr:colOff>38100</xdr:colOff>
      <xdr:row>58</xdr:row>
      <xdr:rowOff>21593</xdr:rowOff>
    </xdr:to>
    <xdr:sp macro="" textlink="">
      <xdr:nvSpPr>
        <xdr:cNvPr id="134" name="フローチャート: 判断 133"/>
        <xdr:cNvSpPr/>
      </xdr:nvSpPr>
      <xdr:spPr>
        <a:xfrm>
          <a:off x="1079500" y="98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12720</xdr:rowOff>
    </xdr:from>
    <xdr:ext cx="534377" cy="259045"/>
    <xdr:sp macro="" textlink="">
      <xdr:nvSpPr>
        <xdr:cNvPr id="135" name="テキスト ボックス 134"/>
        <xdr:cNvSpPr txBox="1"/>
      </xdr:nvSpPr>
      <xdr:spPr>
        <a:xfrm>
          <a:off x="863111" y="99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121704</xdr:rowOff>
    </xdr:from>
    <xdr:to>
      <xdr:col>24</xdr:col>
      <xdr:colOff>114300</xdr:colOff>
      <xdr:row>57</xdr:row>
      <xdr:rowOff>51854</xdr:rowOff>
    </xdr:to>
    <xdr:sp macro="" textlink="">
      <xdr:nvSpPr>
        <xdr:cNvPr id="141" name="楕円 140"/>
        <xdr:cNvSpPr/>
      </xdr:nvSpPr>
      <xdr:spPr>
        <a:xfrm>
          <a:off x="4584700" y="972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144581</xdr:rowOff>
    </xdr:from>
    <xdr:ext cx="534377" cy="259045"/>
    <xdr:sp macro="" textlink="">
      <xdr:nvSpPr>
        <xdr:cNvPr id="142" name="総務費該当値テキスト"/>
        <xdr:cNvSpPr txBox="1"/>
      </xdr:nvSpPr>
      <xdr:spPr>
        <a:xfrm>
          <a:off x="4686300" y="957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100692</xdr:rowOff>
    </xdr:from>
    <xdr:to>
      <xdr:col>20</xdr:col>
      <xdr:colOff>38100</xdr:colOff>
      <xdr:row>56</xdr:row>
      <xdr:rowOff>30842</xdr:rowOff>
    </xdr:to>
    <xdr:sp macro="" textlink="">
      <xdr:nvSpPr>
        <xdr:cNvPr id="143" name="楕円 142"/>
        <xdr:cNvSpPr/>
      </xdr:nvSpPr>
      <xdr:spPr>
        <a:xfrm>
          <a:off x="3746500" y="953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47369</xdr:rowOff>
    </xdr:from>
    <xdr:ext cx="534377" cy="259045"/>
    <xdr:sp macro="" textlink="">
      <xdr:nvSpPr>
        <xdr:cNvPr id="144" name="テキスト ボックス 143"/>
        <xdr:cNvSpPr txBox="1"/>
      </xdr:nvSpPr>
      <xdr:spPr>
        <a:xfrm>
          <a:off x="3530111" y="93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60782</xdr:rowOff>
    </xdr:from>
    <xdr:to>
      <xdr:col>15</xdr:col>
      <xdr:colOff>101600</xdr:colOff>
      <xdr:row>50</xdr:row>
      <xdr:rowOff>162382</xdr:rowOff>
    </xdr:to>
    <xdr:sp macro="" textlink="">
      <xdr:nvSpPr>
        <xdr:cNvPr id="145" name="楕円 144"/>
        <xdr:cNvSpPr/>
      </xdr:nvSpPr>
      <xdr:spPr>
        <a:xfrm>
          <a:off x="2857500" y="863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7459</xdr:rowOff>
    </xdr:from>
    <xdr:ext cx="599010" cy="259045"/>
    <xdr:sp macro="" textlink="">
      <xdr:nvSpPr>
        <xdr:cNvPr id="146" name="テキスト ボックス 145"/>
        <xdr:cNvSpPr txBox="1"/>
      </xdr:nvSpPr>
      <xdr:spPr>
        <a:xfrm>
          <a:off x="2608795" y="840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72679</xdr:rowOff>
    </xdr:from>
    <xdr:to>
      <xdr:col>10</xdr:col>
      <xdr:colOff>165100</xdr:colOff>
      <xdr:row>57</xdr:row>
      <xdr:rowOff>2829</xdr:rowOff>
    </xdr:to>
    <xdr:sp macro="" textlink="">
      <xdr:nvSpPr>
        <xdr:cNvPr id="147" name="楕円 146"/>
        <xdr:cNvSpPr/>
      </xdr:nvSpPr>
      <xdr:spPr>
        <a:xfrm>
          <a:off x="1968500" y="967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19356</xdr:rowOff>
    </xdr:from>
    <xdr:ext cx="534377" cy="259045"/>
    <xdr:sp macro="" textlink="">
      <xdr:nvSpPr>
        <xdr:cNvPr id="148" name="テキスト ボックス 147"/>
        <xdr:cNvSpPr txBox="1"/>
      </xdr:nvSpPr>
      <xdr:spPr>
        <a:xfrm>
          <a:off x="1752111" y="944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100892</xdr:rowOff>
    </xdr:from>
    <xdr:to>
      <xdr:col>6</xdr:col>
      <xdr:colOff>38100</xdr:colOff>
      <xdr:row>57</xdr:row>
      <xdr:rowOff>31042</xdr:rowOff>
    </xdr:to>
    <xdr:sp macro="" textlink="">
      <xdr:nvSpPr>
        <xdr:cNvPr id="149" name="楕円 148"/>
        <xdr:cNvSpPr/>
      </xdr:nvSpPr>
      <xdr:spPr>
        <a:xfrm>
          <a:off x="1079500" y="970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47569</xdr:rowOff>
    </xdr:from>
    <xdr:ext cx="534377" cy="259045"/>
    <xdr:sp macro="" textlink="">
      <xdr:nvSpPr>
        <xdr:cNvPr id="150" name="テキスト ボックス 149"/>
        <xdr:cNvSpPr txBox="1"/>
      </xdr:nvSpPr>
      <xdr:spPr>
        <a:xfrm>
          <a:off x="863111" y="947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3" name="直線コネクタ 172"/>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4" name="民生費最小値テキスト"/>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5" name="直線コネクタ 174"/>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6" name="民生費最大値テキスト"/>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7" name="直線コネクタ 176"/>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96010</xdr:rowOff>
    </xdr:from>
    <xdr:to>
      <xdr:col>24</xdr:col>
      <xdr:colOff>63500</xdr:colOff>
      <xdr:row>76</xdr:row>
      <xdr:rowOff>166236</xdr:rowOff>
    </xdr:to>
    <xdr:cxnSp macro="">
      <xdr:nvCxnSpPr>
        <xdr:cNvPr id="178" name="直線コネクタ 177"/>
        <xdr:cNvCxnSpPr/>
      </xdr:nvCxnSpPr>
      <xdr:spPr>
        <a:xfrm>
          <a:off x="3797300" y="13126210"/>
          <a:ext cx="838200" cy="7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55212</xdr:rowOff>
    </xdr:from>
    <xdr:ext cx="599010" cy="259045"/>
    <xdr:sp macro="" textlink="">
      <xdr:nvSpPr>
        <xdr:cNvPr id="179" name="民生費平均値テキスト"/>
        <xdr:cNvSpPr txBox="1"/>
      </xdr:nvSpPr>
      <xdr:spPr>
        <a:xfrm>
          <a:off x="4686300" y="1291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80" name="フローチャート: 判断 179"/>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96010</xdr:rowOff>
    </xdr:from>
    <xdr:to>
      <xdr:col>19</xdr:col>
      <xdr:colOff>177800</xdr:colOff>
      <xdr:row>77</xdr:row>
      <xdr:rowOff>158618</xdr:rowOff>
    </xdr:to>
    <xdr:cxnSp macro="">
      <xdr:nvCxnSpPr>
        <xdr:cNvPr id="181" name="直線コネクタ 180"/>
        <xdr:cNvCxnSpPr/>
      </xdr:nvCxnSpPr>
      <xdr:spPr>
        <a:xfrm flipV="1">
          <a:off x="2908300" y="13126210"/>
          <a:ext cx="889000" cy="23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2" name="フローチャート: 判断 181"/>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88695</xdr:rowOff>
    </xdr:from>
    <xdr:ext cx="599010" cy="259045"/>
    <xdr:sp macro="" textlink="">
      <xdr:nvSpPr>
        <xdr:cNvPr id="183" name="テキスト ボックス 182"/>
        <xdr:cNvSpPr txBox="1"/>
      </xdr:nvSpPr>
      <xdr:spPr>
        <a:xfrm>
          <a:off x="3497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158618</xdr:rowOff>
    </xdr:from>
    <xdr:to>
      <xdr:col>15</xdr:col>
      <xdr:colOff>50800</xdr:colOff>
      <xdr:row>78</xdr:row>
      <xdr:rowOff>49805</xdr:rowOff>
    </xdr:to>
    <xdr:cxnSp macro="">
      <xdr:nvCxnSpPr>
        <xdr:cNvPr id="184" name="直線コネクタ 183"/>
        <xdr:cNvCxnSpPr/>
      </xdr:nvCxnSpPr>
      <xdr:spPr>
        <a:xfrm flipV="1">
          <a:off x="2019300" y="13360268"/>
          <a:ext cx="889000" cy="6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5" name="フローチャート: 判断 184"/>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151303</xdr:rowOff>
    </xdr:from>
    <xdr:ext cx="599010" cy="259045"/>
    <xdr:sp macro="" textlink="">
      <xdr:nvSpPr>
        <xdr:cNvPr id="186" name="テキスト ボックス 185"/>
        <xdr:cNvSpPr txBox="1"/>
      </xdr:nvSpPr>
      <xdr:spPr>
        <a:xfrm>
          <a:off x="2608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49805</xdr:rowOff>
    </xdr:from>
    <xdr:to>
      <xdr:col>10</xdr:col>
      <xdr:colOff>114300</xdr:colOff>
      <xdr:row>78</xdr:row>
      <xdr:rowOff>100581</xdr:rowOff>
    </xdr:to>
    <xdr:cxnSp macro="">
      <xdr:nvCxnSpPr>
        <xdr:cNvPr id="187" name="直線コネクタ 186"/>
        <xdr:cNvCxnSpPr/>
      </xdr:nvCxnSpPr>
      <xdr:spPr>
        <a:xfrm flipV="1">
          <a:off x="1130300" y="13422905"/>
          <a:ext cx="889000" cy="5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8" name="フローチャート: 判断 187"/>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36848</xdr:rowOff>
    </xdr:from>
    <xdr:ext cx="599010" cy="259045"/>
    <xdr:sp macro="" textlink="">
      <xdr:nvSpPr>
        <xdr:cNvPr id="189" name="テキスト ボックス 188"/>
        <xdr:cNvSpPr txBox="1"/>
      </xdr:nvSpPr>
      <xdr:spPr>
        <a:xfrm>
          <a:off x="1719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90" name="フローチャート: 判断 189"/>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85202</xdr:rowOff>
    </xdr:from>
    <xdr:ext cx="599010" cy="259045"/>
    <xdr:sp macro="" textlink="">
      <xdr:nvSpPr>
        <xdr:cNvPr id="191" name="テキスト ボックス 190"/>
        <xdr:cNvSpPr txBox="1"/>
      </xdr:nvSpPr>
      <xdr:spPr>
        <a:xfrm>
          <a:off x="830795" y="1311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115436</xdr:rowOff>
    </xdr:from>
    <xdr:to>
      <xdr:col>24</xdr:col>
      <xdr:colOff>114300</xdr:colOff>
      <xdr:row>77</xdr:row>
      <xdr:rowOff>45586</xdr:rowOff>
    </xdr:to>
    <xdr:sp macro="" textlink="">
      <xdr:nvSpPr>
        <xdr:cNvPr id="197" name="楕円 196"/>
        <xdr:cNvSpPr/>
      </xdr:nvSpPr>
      <xdr:spPr>
        <a:xfrm>
          <a:off x="4584700" y="1314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93863</xdr:rowOff>
    </xdr:from>
    <xdr:ext cx="599010" cy="259045"/>
    <xdr:sp macro="" textlink="">
      <xdr:nvSpPr>
        <xdr:cNvPr id="198" name="民生費該当値テキスト"/>
        <xdr:cNvSpPr txBox="1"/>
      </xdr:nvSpPr>
      <xdr:spPr>
        <a:xfrm>
          <a:off x="4686300" y="1312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45210</xdr:rowOff>
    </xdr:from>
    <xdr:to>
      <xdr:col>20</xdr:col>
      <xdr:colOff>38100</xdr:colOff>
      <xdr:row>76</xdr:row>
      <xdr:rowOff>146810</xdr:rowOff>
    </xdr:to>
    <xdr:sp macro="" textlink="">
      <xdr:nvSpPr>
        <xdr:cNvPr id="199" name="楕円 198"/>
        <xdr:cNvSpPr/>
      </xdr:nvSpPr>
      <xdr:spPr>
        <a:xfrm>
          <a:off x="3746500" y="130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137937</xdr:rowOff>
    </xdr:from>
    <xdr:ext cx="599010" cy="259045"/>
    <xdr:sp macro="" textlink="">
      <xdr:nvSpPr>
        <xdr:cNvPr id="200" name="テキスト ボックス 199"/>
        <xdr:cNvSpPr txBox="1"/>
      </xdr:nvSpPr>
      <xdr:spPr>
        <a:xfrm>
          <a:off x="3497795" y="1316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107818</xdr:rowOff>
    </xdr:from>
    <xdr:to>
      <xdr:col>15</xdr:col>
      <xdr:colOff>101600</xdr:colOff>
      <xdr:row>78</xdr:row>
      <xdr:rowOff>37968</xdr:rowOff>
    </xdr:to>
    <xdr:sp macro="" textlink="">
      <xdr:nvSpPr>
        <xdr:cNvPr id="201" name="楕円 200"/>
        <xdr:cNvSpPr/>
      </xdr:nvSpPr>
      <xdr:spPr>
        <a:xfrm>
          <a:off x="2857500" y="133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29095</xdr:rowOff>
    </xdr:from>
    <xdr:ext cx="599010" cy="259045"/>
    <xdr:sp macro="" textlink="">
      <xdr:nvSpPr>
        <xdr:cNvPr id="202" name="テキスト ボックス 201"/>
        <xdr:cNvSpPr txBox="1"/>
      </xdr:nvSpPr>
      <xdr:spPr>
        <a:xfrm>
          <a:off x="2608795" y="134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170455</xdr:rowOff>
    </xdr:from>
    <xdr:to>
      <xdr:col>10</xdr:col>
      <xdr:colOff>165100</xdr:colOff>
      <xdr:row>78</xdr:row>
      <xdr:rowOff>100605</xdr:rowOff>
    </xdr:to>
    <xdr:sp macro="" textlink="">
      <xdr:nvSpPr>
        <xdr:cNvPr id="203" name="楕円 202"/>
        <xdr:cNvSpPr/>
      </xdr:nvSpPr>
      <xdr:spPr>
        <a:xfrm>
          <a:off x="1968500" y="1337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91732</xdr:rowOff>
    </xdr:from>
    <xdr:ext cx="599010" cy="259045"/>
    <xdr:sp macro="" textlink="">
      <xdr:nvSpPr>
        <xdr:cNvPr id="204" name="テキスト ボックス 203"/>
        <xdr:cNvSpPr txBox="1"/>
      </xdr:nvSpPr>
      <xdr:spPr>
        <a:xfrm>
          <a:off x="1719795" y="1346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49781</xdr:rowOff>
    </xdr:from>
    <xdr:to>
      <xdr:col>6</xdr:col>
      <xdr:colOff>38100</xdr:colOff>
      <xdr:row>78</xdr:row>
      <xdr:rowOff>151381</xdr:rowOff>
    </xdr:to>
    <xdr:sp macro="" textlink="">
      <xdr:nvSpPr>
        <xdr:cNvPr id="205" name="楕円 204"/>
        <xdr:cNvSpPr/>
      </xdr:nvSpPr>
      <xdr:spPr>
        <a:xfrm>
          <a:off x="1079500" y="1342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142508</xdr:rowOff>
    </xdr:from>
    <xdr:ext cx="599010" cy="259045"/>
    <xdr:sp macro="" textlink="">
      <xdr:nvSpPr>
        <xdr:cNvPr id="206" name="テキスト ボックス 205"/>
        <xdr:cNvSpPr txBox="1"/>
      </xdr:nvSpPr>
      <xdr:spPr>
        <a:xfrm>
          <a:off x="830795" y="1351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9" name="直線コネクタ 228"/>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30" name="衛生費最小値テキスト"/>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31" name="直線コネクタ 230"/>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2" name="衛生費最大値テキスト"/>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3" name="直線コネクタ 232"/>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8026</xdr:rowOff>
    </xdr:from>
    <xdr:to>
      <xdr:col>24</xdr:col>
      <xdr:colOff>63500</xdr:colOff>
      <xdr:row>95</xdr:row>
      <xdr:rowOff>76789</xdr:rowOff>
    </xdr:to>
    <xdr:cxnSp macro="">
      <xdr:nvCxnSpPr>
        <xdr:cNvPr id="234" name="直線コネクタ 233"/>
        <xdr:cNvCxnSpPr/>
      </xdr:nvCxnSpPr>
      <xdr:spPr>
        <a:xfrm flipV="1">
          <a:off x="3797300" y="16295776"/>
          <a:ext cx="838200" cy="6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5" name="衛生費平均値テキスト"/>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6" name="フローチャート: 判断 235"/>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76789</xdr:rowOff>
    </xdr:from>
    <xdr:to>
      <xdr:col>19</xdr:col>
      <xdr:colOff>177800</xdr:colOff>
      <xdr:row>97</xdr:row>
      <xdr:rowOff>84539</xdr:rowOff>
    </xdr:to>
    <xdr:cxnSp macro="">
      <xdr:nvCxnSpPr>
        <xdr:cNvPr id="237" name="直線コネクタ 236"/>
        <xdr:cNvCxnSpPr/>
      </xdr:nvCxnSpPr>
      <xdr:spPr>
        <a:xfrm flipV="1">
          <a:off x="2908300" y="16364539"/>
          <a:ext cx="889000" cy="35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8" name="フローチャート: 判断 237"/>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113003</xdr:rowOff>
    </xdr:from>
    <xdr:ext cx="534377" cy="259045"/>
    <xdr:sp macro="" textlink="">
      <xdr:nvSpPr>
        <xdr:cNvPr id="239" name="テキスト ボックス 238"/>
        <xdr:cNvSpPr txBox="1"/>
      </xdr:nvSpPr>
      <xdr:spPr>
        <a:xfrm>
          <a:off x="3530111" y="160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84539</xdr:rowOff>
    </xdr:from>
    <xdr:to>
      <xdr:col>15</xdr:col>
      <xdr:colOff>50800</xdr:colOff>
      <xdr:row>97</xdr:row>
      <xdr:rowOff>92015</xdr:rowOff>
    </xdr:to>
    <xdr:cxnSp macro="">
      <xdr:nvCxnSpPr>
        <xdr:cNvPr id="240" name="直線コネクタ 239"/>
        <xdr:cNvCxnSpPr/>
      </xdr:nvCxnSpPr>
      <xdr:spPr>
        <a:xfrm flipV="1">
          <a:off x="2019300" y="16715189"/>
          <a:ext cx="8890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41" name="フローチャート: 判断 240"/>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20672</xdr:rowOff>
    </xdr:from>
    <xdr:ext cx="534377" cy="259045"/>
    <xdr:sp macro="" textlink="">
      <xdr:nvSpPr>
        <xdr:cNvPr id="242" name="テキスト ボックス 241"/>
        <xdr:cNvSpPr txBox="1"/>
      </xdr:nvSpPr>
      <xdr:spPr>
        <a:xfrm>
          <a:off x="2641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92015</xdr:rowOff>
    </xdr:from>
    <xdr:to>
      <xdr:col>10</xdr:col>
      <xdr:colOff>114300</xdr:colOff>
      <xdr:row>97</xdr:row>
      <xdr:rowOff>119218</xdr:rowOff>
    </xdr:to>
    <xdr:cxnSp macro="">
      <xdr:nvCxnSpPr>
        <xdr:cNvPr id="243" name="直線コネクタ 242"/>
        <xdr:cNvCxnSpPr/>
      </xdr:nvCxnSpPr>
      <xdr:spPr>
        <a:xfrm flipV="1">
          <a:off x="1130300" y="16722665"/>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4" name="フローチャート: 判断 243"/>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36606</xdr:rowOff>
    </xdr:from>
    <xdr:ext cx="534377" cy="259045"/>
    <xdr:sp macro="" textlink="">
      <xdr:nvSpPr>
        <xdr:cNvPr id="245" name="テキスト ボックス 244"/>
        <xdr:cNvSpPr txBox="1"/>
      </xdr:nvSpPr>
      <xdr:spPr>
        <a:xfrm>
          <a:off x="1752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105200</xdr:rowOff>
    </xdr:from>
    <xdr:to>
      <xdr:col>6</xdr:col>
      <xdr:colOff>38100</xdr:colOff>
      <xdr:row>97</xdr:row>
      <xdr:rowOff>35350</xdr:rowOff>
    </xdr:to>
    <xdr:sp macro="" textlink="">
      <xdr:nvSpPr>
        <xdr:cNvPr id="246" name="フローチャート: 判断 245"/>
        <xdr:cNvSpPr/>
      </xdr:nvSpPr>
      <xdr:spPr>
        <a:xfrm>
          <a:off x="1079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51877</xdr:rowOff>
    </xdr:from>
    <xdr:ext cx="534377" cy="259045"/>
    <xdr:sp macro="" textlink="">
      <xdr:nvSpPr>
        <xdr:cNvPr id="247" name="テキスト ボックス 246"/>
        <xdr:cNvSpPr txBox="1"/>
      </xdr:nvSpPr>
      <xdr:spPr>
        <a:xfrm>
          <a:off x="863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128676</xdr:rowOff>
    </xdr:from>
    <xdr:to>
      <xdr:col>24</xdr:col>
      <xdr:colOff>114300</xdr:colOff>
      <xdr:row>95</xdr:row>
      <xdr:rowOff>58826</xdr:rowOff>
    </xdr:to>
    <xdr:sp macro="" textlink="">
      <xdr:nvSpPr>
        <xdr:cNvPr id="253" name="楕円 252"/>
        <xdr:cNvSpPr/>
      </xdr:nvSpPr>
      <xdr:spPr>
        <a:xfrm>
          <a:off x="4584700" y="162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107103</xdr:rowOff>
    </xdr:from>
    <xdr:ext cx="534377" cy="259045"/>
    <xdr:sp macro="" textlink="">
      <xdr:nvSpPr>
        <xdr:cNvPr id="254" name="衛生費該当値テキスト"/>
        <xdr:cNvSpPr txBox="1"/>
      </xdr:nvSpPr>
      <xdr:spPr>
        <a:xfrm>
          <a:off x="4686300" y="1622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25989</xdr:rowOff>
    </xdr:from>
    <xdr:to>
      <xdr:col>20</xdr:col>
      <xdr:colOff>38100</xdr:colOff>
      <xdr:row>95</xdr:row>
      <xdr:rowOff>127589</xdr:rowOff>
    </xdr:to>
    <xdr:sp macro="" textlink="">
      <xdr:nvSpPr>
        <xdr:cNvPr id="255" name="楕円 254"/>
        <xdr:cNvSpPr/>
      </xdr:nvSpPr>
      <xdr:spPr>
        <a:xfrm>
          <a:off x="3746500" y="163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118716</xdr:rowOff>
    </xdr:from>
    <xdr:ext cx="534377" cy="259045"/>
    <xdr:sp macro="" textlink="">
      <xdr:nvSpPr>
        <xdr:cNvPr id="256" name="テキスト ボックス 255"/>
        <xdr:cNvSpPr txBox="1"/>
      </xdr:nvSpPr>
      <xdr:spPr>
        <a:xfrm>
          <a:off x="3530111" y="1640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33739</xdr:rowOff>
    </xdr:from>
    <xdr:to>
      <xdr:col>15</xdr:col>
      <xdr:colOff>101600</xdr:colOff>
      <xdr:row>97</xdr:row>
      <xdr:rowOff>135339</xdr:rowOff>
    </xdr:to>
    <xdr:sp macro="" textlink="">
      <xdr:nvSpPr>
        <xdr:cNvPr id="257" name="楕円 256"/>
        <xdr:cNvSpPr/>
      </xdr:nvSpPr>
      <xdr:spPr>
        <a:xfrm>
          <a:off x="2857500" y="166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126466</xdr:rowOff>
    </xdr:from>
    <xdr:ext cx="534377" cy="259045"/>
    <xdr:sp macro="" textlink="">
      <xdr:nvSpPr>
        <xdr:cNvPr id="258" name="テキスト ボックス 257"/>
        <xdr:cNvSpPr txBox="1"/>
      </xdr:nvSpPr>
      <xdr:spPr>
        <a:xfrm>
          <a:off x="2641111" y="167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41215</xdr:rowOff>
    </xdr:from>
    <xdr:to>
      <xdr:col>10</xdr:col>
      <xdr:colOff>165100</xdr:colOff>
      <xdr:row>97</xdr:row>
      <xdr:rowOff>142815</xdr:rowOff>
    </xdr:to>
    <xdr:sp macro="" textlink="">
      <xdr:nvSpPr>
        <xdr:cNvPr id="259" name="楕円 258"/>
        <xdr:cNvSpPr/>
      </xdr:nvSpPr>
      <xdr:spPr>
        <a:xfrm>
          <a:off x="1968500" y="1667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133942</xdr:rowOff>
    </xdr:from>
    <xdr:ext cx="534377" cy="259045"/>
    <xdr:sp macro="" textlink="">
      <xdr:nvSpPr>
        <xdr:cNvPr id="260" name="テキスト ボックス 259"/>
        <xdr:cNvSpPr txBox="1"/>
      </xdr:nvSpPr>
      <xdr:spPr>
        <a:xfrm>
          <a:off x="1752111" y="1676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68418</xdr:rowOff>
    </xdr:from>
    <xdr:to>
      <xdr:col>6</xdr:col>
      <xdr:colOff>38100</xdr:colOff>
      <xdr:row>97</xdr:row>
      <xdr:rowOff>170018</xdr:rowOff>
    </xdr:to>
    <xdr:sp macro="" textlink="">
      <xdr:nvSpPr>
        <xdr:cNvPr id="261" name="楕円 260"/>
        <xdr:cNvSpPr/>
      </xdr:nvSpPr>
      <xdr:spPr>
        <a:xfrm>
          <a:off x="1079500" y="1669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161145</xdr:rowOff>
    </xdr:from>
    <xdr:ext cx="534377" cy="259045"/>
    <xdr:sp macro="" textlink="">
      <xdr:nvSpPr>
        <xdr:cNvPr id="262" name="テキスト ボックス 261"/>
        <xdr:cNvSpPr txBox="1"/>
      </xdr:nvSpPr>
      <xdr:spPr>
        <a:xfrm>
          <a:off x="863111" y="1679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4" name="直線コネクタ 283"/>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7" name="労働費最大値テキスト"/>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8" name="直線コネクタ 287"/>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86208</xdr:rowOff>
    </xdr:from>
    <xdr:to>
      <xdr:col>55</xdr:col>
      <xdr:colOff>0</xdr:colOff>
      <xdr:row>32</xdr:row>
      <xdr:rowOff>65176</xdr:rowOff>
    </xdr:to>
    <xdr:cxnSp macro="">
      <xdr:nvCxnSpPr>
        <xdr:cNvPr id="289" name="直線コネクタ 288"/>
        <xdr:cNvCxnSpPr/>
      </xdr:nvCxnSpPr>
      <xdr:spPr>
        <a:xfrm>
          <a:off x="9639300" y="5401158"/>
          <a:ext cx="838200" cy="15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93387</xdr:rowOff>
    </xdr:from>
    <xdr:ext cx="378565" cy="259045"/>
    <xdr:sp macro="" textlink="">
      <xdr:nvSpPr>
        <xdr:cNvPr id="290" name="労働費平均値テキスト"/>
        <xdr:cNvSpPr txBox="1"/>
      </xdr:nvSpPr>
      <xdr:spPr>
        <a:xfrm>
          <a:off x="10528300" y="6265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1" name="フローチャート: 判断 290"/>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86208</xdr:rowOff>
    </xdr:from>
    <xdr:to>
      <xdr:col>50</xdr:col>
      <xdr:colOff>114300</xdr:colOff>
      <xdr:row>31</xdr:row>
      <xdr:rowOff>105410</xdr:rowOff>
    </xdr:to>
    <xdr:cxnSp macro="">
      <xdr:nvCxnSpPr>
        <xdr:cNvPr id="292" name="直線コネクタ 291"/>
        <xdr:cNvCxnSpPr/>
      </xdr:nvCxnSpPr>
      <xdr:spPr>
        <a:xfrm flipV="1">
          <a:off x="8750300" y="5401158"/>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3" name="フローチャート: 判断 292"/>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21150</xdr:rowOff>
    </xdr:from>
    <xdr:ext cx="378565" cy="259045"/>
    <xdr:sp macro="" textlink="">
      <xdr:nvSpPr>
        <xdr:cNvPr id="294" name="テキスト ボックス 293"/>
        <xdr:cNvSpPr txBox="1"/>
      </xdr:nvSpPr>
      <xdr:spPr>
        <a:xfrm>
          <a:off x="9450017" y="63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105410</xdr:rowOff>
    </xdr:from>
    <xdr:to>
      <xdr:col>45</xdr:col>
      <xdr:colOff>177800</xdr:colOff>
      <xdr:row>33</xdr:row>
      <xdr:rowOff>102667</xdr:rowOff>
    </xdr:to>
    <xdr:cxnSp macro="">
      <xdr:nvCxnSpPr>
        <xdr:cNvPr id="295" name="直線コネクタ 294"/>
        <xdr:cNvCxnSpPr/>
      </xdr:nvCxnSpPr>
      <xdr:spPr>
        <a:xfrm flipV="1">
          <a:off x="7861300" y="5420360"/>
          <a:ext cx="889000" cy="3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6" name="フローチャート: 判断 295"/>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17949</xdr:rowOff>
    </xdr:from>
    <xdr:ext cx="378565" cy="259045"/>
    <xdr:sp macro="" textlink="">
      <xdr:nvSpPr>
        <xdr:cNvPr id="297" name="テキスト ボックス 296"/>
        <xdr:cNvSpPr txBox="1"/>
      </xdr:nvSpPr>
      <xdr:spPr>
        <a:xfrm>
          <a:off x="8561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102667</xdr:rowOff>
    </xdr:from>
    <xdr:to>
      <xdr:col>41</xdr:col>
      <xdr:colOff>50800</xdr:colOff>
      <xdr:row>34</xdr:row>
      <xdr:rowOff>44602</xdr:rowOff>
    </xdr:to>
    <xdr:cxnSp macro="">
      <xdr:nvCxnSpPr>
        <xdr:cNvPr id="298" name="直線コネクタ 297"/>
        <xdr:cNvCxnSpPr/>
      </xdr:nvCxnSpPr>
      <xdr:spPr>
        <a:xfrm flipV="1">
          <a:off x="6972300" y="5760517"/>
          <a:ext cx="889000" cy="1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9" name="フローチャート: 判断 298"/>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32123</xdr:rowOff>
    </xdr:from>
    <xdr:ext cx="378565" cy="259045"/>
    <xdr:sp macro="" textlink="">
      <xdr:nvSpPr>
        <xdr:cNvPr id="300" name="テキスト ボックス 299"/>
        <xdr:cNvSpPr txBox="1"/>
      </xdr:nvSpPr>
      <xdr:spPr>
        <a:xfrm>
          <a:off x="7672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1" name="フローチャート: 判断 300"/>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55897</xdr:rowOff>
    </xdr:from>
    <xdr:ext cx="378565" cy="259045"/>
    <xdr:sp macro="" textlink="">
      <xdr:nvSpPr>
        <xdr:cNvPr id="302" name="テキスト ボックス 301"/>
        <xdr:cNvSpPr txBox="1"/>
      </xdr:nvSpPr>
      <xdr:spPr>
        <a:xfrm>
          <a:off x="6783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14376</xdr:rowOff>
    </xdr:from>
    <xdr:to>
      <xdr:col>55</xdr:col>
      <xdr:colOff>50800</xdr:colOff>
      <xdr:row>32</xdr:row>
      <xdr:rowOff>115976</xdr:rowOff>
    </xdr:to>
    <xdr:sp macro="" textlink="">
      <xdr:nvSpPr>
        <xdr:cNvPr id="308" name="楕円 307"/>
        <xdr:cNvSpPr/>
      </xdr:nvSpPr>
      <xdr:spPr>
        <a:xfrm>
          <a:off x="10426700" y="550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37253</xdr:rowOff>
    </xdr:from>
    <xdr:ext cx="469744" cy="259045"/>
    <xdr:sp macro="" textlink="">
      <xdr:nvSpPr>
        <xdr:cNvPr id="309" name="労働費該当値テキスト"/>
        <xdr:cNvSpPr txBox="1"/>
      </xdr:nvSpPr>
      <xdr:spPr>
        <a:xfrm>
          <a:off x="10528300" y="535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35408</xdr:rowOff>
    </xdr:from>
    <xdr:to>
      <xdr:col>50</xdr:col>
      <xdr:colOff>165100</xdr:colOff>
      <xdr:row>31</xdr:row>
      <xdr:rowOff>137008</xdr:rowOff>
    </xdr:to>
    <xdr:sp macro="" textlink="">
      <xdr:nvSpPr>
        <xdr:cNvPr id="310" name="楕円 309"/>
        <xdr:cNvSpPr/>
      </xdr:nvSpPr>
      <xdr:spPr>
        <a:xfrm>
          <a:off x="9588500" y="535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153535</xdr:rowOff>
    </xdr:from>
    <xdr:ext cx="469744" cy="259045"/>
    <xdr:sp macro="" textlink="">
      <xdr:nvSpPr>
        <xdr:cNvPr id="311" name="テキスト ボックス 310"/>
        <xdr:cNvSpPr txBox="1"/>
      </xdr:nvSpPr>
      <xdr:spPr>
        <a:xfrm>
          <a:off x="9404428" y="512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54610</xdr:rowOff>
    </xdr:from>
    <xdr:to>
      <xdr:col>46</xdr:col>
      <xdr:colOff>38100</xdr:colOff>
      <xdr:row>31</xdr:row>
      <xdr:rowOff>156210</xdr:rowOff>
    </xdr:to>
    <xdr:sp macro="" textlink="">
      <xdr:nvSpPr>
        <xdr:cNvPr id="312" name="楕円 311"/>
        <xdr:cNvSpPr/>
      </xdr:nvSpPr>
      <xdr:spPr>
        <a:xfrm>
          <a:off x="8699500" y="536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1287</xdr:rowOff>
    </xdr:from>
    <xdr:ext cx="469744" cy="259045"/>
    <xdr:sp macro="" textlink="">
      <xdr:nvSpPr>
        <xdr:cNvPr id="313" name="テキスト ボックス 312"/>
        <xdr:cNvSpPr txBox="1"/>
      </xdr:nvSpPr>
      <xdr:spPr>
        <a:xfrm>
          <a:off x="8515428" y="514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51867</xdr:rowOff>
    </xdr:from>
    <xdr:to>
      <xdr:col>41</xdr:col>
      <xdr:colOff>101600</xdr:colOff>
      <xdr:row>33</xdr:row>
      <xdr:rowOff>153467</xdr:rowOff>
    </xdr:to>
    <xdr:sp macro="" textlink="">
      <xdr:nvSpPr>
        <xdr:cNvPr id="314" name="楕円 313"/>
        <xdr:cNvSpPr/>
      </xdr:nvSpPr>
      <xdr:spPr>
        <a:xfrm>
          <a:off x="7810500" y="570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169994</xdr:rowOff>
    </xdr:from>
    <xdr:ext cx="469744" cy="259045"/>
    <xdr:sp macro="" textlink="">
      <xdr:nvSpPr>
        <xdr:cNvPr id="315" name="テキスト ボックス 314"/>
        <xdr:cNvSpPr txBox="1"/>
      </xdr:nvSpPr>
      <xdr:spPr>
        <a:xfrm>
          <a:off x="7626428" y="548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165252</xdr:rowOff>
    </xdr:from>
    <xdr:to>
      <xdr:col>36</xdr:col>
      <xdr:colOff>165100</xdr:colOff>
      <xdr:row>34</xdr:row>
      <xdr:rowOff>95402</xdr:rowOff>
    </xdr:to>
    <xdr:sp macro="" textlink="">
      <xdr:nvSpPr>
        <xdr:cNvPr id="316" name="楕円 315"/>
        <xdr:cNvSpPr/>
      </xdr:nvSpPr>
      <xdr:spPr>
        <a:xfrm>
          <a:off x="6921500" y="582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111929</xdr:rowOff>
    </xdr:from>
    <xdr:ext cx="469744" cy="259045"/>
    <xdr:sp macro="" textlink="">
      <xdr:nvSpPr>
        <xdr:cNvPr id="317" name="テキスト ボックス 316"/>
        <xdr:cNvSpPr txBox="1"/>
      </xdr:nvSpPr>
      <xdr:spPr>
        <a:xfrm>
          <a:off x="6737428" y="559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3" name="テキスト ボックス 332"/>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7" name="直線コネクタ 336"/>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8" name="農林水産業費最小値テキスト"/>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9" name="直線コネクタ 338"/>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0" name="農林水産業費最大値テキスト"/>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1" name="直線コネクタ 340"/>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82436</xdr:rowOff>
    </xdr:from>
    <xdr:to>
      <xdr:col>55</xdr:col>
      <xdr:colOff>0</xdr:colOff>
      <xdr:row>54</xdr:row>
      <xdr:rowOff>127470</xdr:rowOff>
    </xdr:to>
    <xdr:cxnSp macro="">
      <xdr:nvCxnSpPr>
        <xdr:cNvPr id="342" name="直線コネクタ 341"/>
        <xdr:cNvCxnSpPr/>
      </xdr:nvCxnSpPr>
      <xdr:spPr>
        <a:xfrm>
          <a:off x="9639300" y="9340736"/>
          <a:ext cx="8382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3" name="農林水産業費平均値テキスト"/>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4" name="フローチャート: 判断 343"/>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82436</xdr:rowOff>
    </xdr:from>
    <xdr:to>
      <xdr:col>50</xdr:col>
      <xdr:colOff>114300</xdr:colOff>
      <xdr:row>55</xdr:row>
      <xdr:rowOff>42373</xdr:rowOff>
    </xdr:to>
    <xdr:cxnSp macro="">
      <xdr:nvCxnSpPr>
        <xdr:cNvPr id="345" name="直線コネクタ 344"/>
        <xdr:cNvCxnSpPr/>
      </xdr:nvCxnSpPr>
      <xdr:spPr>
        <a:xfrm flipV="1">
          <a:off x="8750300" y="9340736"/>
          <a:ext cx="889000" cy="13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6" name="フローチャート: 判断 345"/>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47" name="テキスト ボックス 346"/>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31000</xdr:rowOff>
    </xdr:from>
    <xdr:to>
      <xdr:col>45</xdr:col>
      <xdr:colOff>177800</xdr:colOff>
      <xdr:row>55</xdr:row>
      <xdr:rowOff>42373</xdr:rowOff>
    </xdr:to>
    <xdr:cxnSp macro="">
      <xdr:nvCxnSpPr>
        <xdr:cNvPr id="348" name="直線コネクタ 347"/>
        <xdr:cNvCxnSpPr/>
      </xdr:nvCxnSpPr>
      <xdr:spPr>
        <a:xfrm>
          <a:off x="7861300" y="9460750"/>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9" name="フローチャート: 判断 348"/>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86701</xdr:rowOff>
    </xdr:from>
    <xdr:ext cx="469744" cy="259045"/>
    <xdr:sp macro="" textlink="">
      <xdr:nvSpPr>
        <xdr:cNvPr id="350" name="テキスト ボックス 349"/>
        <xdr:cNvSpPr txBox="1"/>
      </xdr:nvSpPr>
      <xdr:spPr>
        <a:xfrm>
          <a:off x="8515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31000</xdr:rowOff>
    </xdr:from>
    <xdr:to>
      <xdr:col>41</xdr:col>
      <xdr:colOff>50800</xdr:colOff>
      <xdr:row>55</xdr:row>
      <xdr:rowOff>64376</xdr:rowOff>
    </xdr:to>
    <xdr:cxnSp macro="">
      <xdr:nvCxnSpPr>
        <xdr:cNvPr id="351" name="直線コネクタ 350"/>
        <xdr:cNvCxnSpPr/>
      </xdr:nvCxnSpPr>
      <xdr:spPr>
        <a:xfrm flipV="1">
          <a:off x="6972300" y="9460750"/>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2" name="フローチャート: 判断 351"/>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103846</xdr:rowOff>
    </xdr:from>
    <xdr:ext cx="469744" cy="259045"/>
    <xdr:sp macro="" textlink="">
      <xdr:nvSpPr>
        <xdr:cNvPr id="353" name="テキスト ボックス 352"/>
        <xdr:cNvSpPr txBox="1"/>
      </xdr:nvSpPr>
      <xdr:spPr>
        <a:xfrm>
          <a:off x="7626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4" name="フローチャート: 判断 353"/>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107275</xdr:rowOff>
    </xdr:from>
    <xdr:ext cx="469744" cy="259045"/>
    <xdr:sp macro="" textlink="">
      <xdr:nvSpPr>
        <xdr:cNvPr id="355" name="テキスト ボックス 354"/>
        <xdr:cNvSpPr txBox="1"/>
      </xdr:nvSpPr>
      <xdr:spPr>
        <a:xfrm>
          <a:off x="6737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76670</xdr:rowOff>
    </xdr:from>
    <xdr:to>
      <xdr:col>55</xdr:col>
      <xdr:colOff>50800</xdr:colOff>
      <xdr:row>55</xdr:row>
      <xdr:rowOff>6820</xdr:rowOff>
    </xdr:to>
    <xdr:sp macro="" textlink="">
      <xdr:nvSpPr>
        <xdr:cNvPr id="361" name="楕円 360"/>
        <xdr:cNvSpPr/>
      </xdr:nvSpPr>
      <xdr:spPr>
        <a:xfrm>
          <a:off x="10426700" y="933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99547</xdr:rowOff>
    </xdr:from>
    <xdr:ext cx="534377" cy="259045"/>
    <xdr:sp macro="" textlink="">
      <xdr:nvSpPr>
        <xdr:cNvPr id="362" name="農林水産業費該当値テキスト"/>
        <xdr:cNvSpPr txBox="1"/>
      </xdr:nvSpPr>
      <xdr:spPr>
        <a:xfrm>
          <a:off x="10528300" y="918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31636</xdr:rowOff>
    </xdr:from>
    <xdr:to>
      <xdr:col>50</xdr:col>
      <xdr:colOff>165100</xdr:colOff>
      <xdr:row>54</xdr:row>
      <xdr:rowOff>133236</xdr:rowOff>
    </xdr:to>
    <xdr:sp macro="" textlink="">
      <xdr:nvSpPr>
        <xdr:cNvPr id="363" name="楕円 362"/>
        <xdr:cNvSpPr/>
      </xdr:nvSpPr>
      <xdr:spPr>
        <a:xfrm>
          <a:off x="9588500" y="928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149763</xdr:rowOff>
    </xdr:from>
    <xdr:ext cx="534377" cy="259045"/>
    <xdr:sp macro="" textlink="">
      <xdr:nvSpPr>
        <xdr:cNvPr id="364" name="テキスト ボックス 363"/>
        <xdr:cNvSpPr txBox="1"/>
      </xdr:nvSpPr>
      <xdr:spPr>
        <a:xfrm>
          <a:off x="9372111" y="906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163023</xdr:rowOff>
    </xdr:from>
    <xdr:to>
      <xdr:col>46</xdr:col>
      <xdr:colOff>38100</xdr:colOff>
      <xdr:row>55</xdr:row>
      <xdr:rowOff>93173</xdr:rowOff>
    </xdr:to>
    <xdr:sp macro="" textlink="">
      <xdr:nvSpPr>
        <xdr:cNvPr id="365" name="楕円 364"/>
        <xdr:cNvSpPr/>
      </xdr:nvSpPr>
      <xdr:spPr>
        <a:xfrm>
          <a:off x="8699500" y="94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109700</xdr:rowOff>
    </xdr:from>
    <xdr:ext cx="469744" cy="259045"/>
    <xdr:sp macro="" textlink="">
      <xdr:nvSpPr>
        <xdr:cNvPr id="366" name="テキスト ボックス 365"/>
        <xdr:cNvSpPr txBox="1"/>
      </xdr:nvSpPr>
      <xdr:spPr>
        <a:xfrm>
          <a:off x="8515428" y="919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151650</xdr:rowOff>
    </xdr:from>
    <xdr:to>
      <xdr:col>41</xdr:col>
      <xdr:colOff>101600</xdr:colOff>
      <xdr:row>55</xdr:row>
      <xdr:rowOff>81800</xdr:rowOff>
    </xdr:to>
    <xdr:sp macro="" textlink="">
      <xdr:nvSpPr>
        <xdr:cNvPr id="367" name="楕円 366"/>
        <xdr:cNvSpPr/>
      </xdr:nvSpPr>
      <xdr:spPr>
        <a:xfrm>
          <a:off x="7810500" y="94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98327</xdr:rowOff>
    </xdr:from>
    <xdr:ext cx="469744" cy="259045"/>
    <xdr:sp macro="" textlink="">
      <xdr:nvSpPr>
        <xdr:cNvPr id="368" name="テキスト ボックス 367"/>
        <xdr:cNvSpPr txBox="1"/>
      </xdr:nvSpPr>
      <xdr:spPr>
        <a:xfrm>
          <a:off x="7626428" y="918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13576</xdr:rowOff>
    </xdr:from>
    <xdr:to>
      <xdr:col>36</xdr:col>
      <xdr:colOff>165100</xdr:colOff>
      <xdr:row>55</xdr:row>
      <xdr:rowOff>115176</xdr:rowOff>
    </xdr:to>
    <xdr:sp macro="" textlink="">
      <xdr:nvSpPr>
        <xdr:cNvPr id="369" name="楕円 368"/>
        <xdr:cNvSpPr/>
      </xdr:nvSpPr>
      <xdr:spPr>
        <a:xfrm>
          <a:off x="6921500" y="944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131703</xdr:rowOff>
    </xdr:from>
    <xdr:ext cx="469744" cy="259045"/>
    <xdr:sp macro="" textlink="">
      <xdr:nvSpPr>
        <xdr:cNvPr id="370" name="テキスト ボックス 369"/>
        <xdr:cNvSpPr txBox="1"/>
      </xdr:nvSpPr>
      <xdr:spPr>
        <a:xfrm>
          <a:off x="6737428" y="921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6" name="直線コネクタ 395"/>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7" name="商工費最小値テキスト"/>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8" name="直線コネクタ 397"/>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9" name="商工費最大値テキスト"/>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0" name="直線コネクタ 399"/>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93326</xdr:rowOff>
    </xdr:from>
    <xdr:to>
      <xdr:col>55</xdr:col>
      <xdr:colOff>0</xdr:colOff>
      <xdr:row>76</xdr:row>
      <xdr:rowOff>93523</xdr:rowOff>
    </xdr:to>
    <xdr:cxnSp macro="">
      <xdr:nvCxnSpPr>
        <xdr:cNvPr id="401" name="直線コネクタ 400"/>
        <xdr:cNvCxnSpPr/>
      </xdr:nvCxnSpPr>
      <xdr:spPr>
        <a:xfrm>
          <a:off x="9639300" y="13123526"/>
          <a:ext cx="8382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100931</xdr:rowOff>
    </xdr:from>
    <xdr:ext cx="534377" cy="259045"/>
    <xdr:sp macro="" textlink="">
      <xdr:nvSpPr>
        <xdr:cNvPr id="402" name="商工費平均値テキスト"/>
        <xdr:cNvSpPr txBox="1"/>
      </xdr:nvSpPr>
      <xdr:spPr>
        <a:xfrm>
          <a:off x="10528300" y="13302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3" name="フローチャート: 判断 402"/>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151930</xdr:rowOff>
    </xdr:from>
    <xdr:to>
      <xdr:col>50</xdr:col>
      <xdr:colOff>114300</xdr:colOff>
      <xdr:row>76</xdr:row>
      <xdr:rowOff>93326</xdr:rowOff>
    </xdr:to>
    <xdr:cxnSp macro="">
      <xdr:nvCxnSpPr>
        <xdr:cNvPr id="404" name="直線コネクタ 403"/>
        <xdr:cNvCxnSpPr/>
      </xdr:nvCxnSpPr>
      <xdr:spPr>
        <a:xfrm>
          <a:off x="8750300" y="13010680"/>
          <a:ext cx="889000" cy="11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5" name="フローチャート: 判断 404"/>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16708</xdr:rowOff>
    </xdr:from>
    <xdr:ext cx="534377" cy="259045"/>
    <xdr:sp macro="" textlink="">
      <xdr:nvSpPr>
        <xdr:cNvPr id="406" name="テキスト ボックス 405"/>
        <xdr:cNvSpPr txBox="1"/>
      </xdr:nvSpPr>
      <xdr:spPr>
        <a:xfrm>
          <a:off x="9372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151930</xdr:rowOff>
    </xdr:from>
    <xdr:to>
      <xdr:col>45</xdr:col>
      <xdr:colOff>177800</xdr:colOff>
      <xdr:row>76</xdr:row>
      <xdr:rowOff>134736</xdr:rowOff>
    </xdr:to>
    <xdr:cxnSp macro="">
      <xdr:nvCxnSpPr>
        <xdr:cNvPr id="407" name="直線コネクタ 406"/>
        <xdr:cNvCxnSpPr/>
      </xdr:nvCxnSpPr>
      <xdr:spPr>
        <a:xfrm flipV="1">
          <a:off x="7861300" y="13010680"/>
          <a:ext cx="889000" cy="15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8" name="フローチャート: 判断 407"/>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161641</xdr:rowOff>
    </xdr:from>
    <xdr:ext cx="534377" cy="259045"/>
    <xdr:sp macro="" textlink="">
      <xdr:nvSpPr>
        <xdr:cNvPr id="409" name="テキスト ボックス 408"/>
        <xdr:cNvSpPr txBox="1"/>
      </xdr:nvSpPr>
      <xdr:spPr>
        <a:xfrm>
          <a:off x="8483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134736</xdr:rowOff>
    </xdr:from>
    <xdr:to>
      <xdr:col>41</xdr:col>
      <xdr:colOff>50800</xdr:colOff>
      <xdr:row>76</xdr:row>
      <xdr:rowOff>158837</xdr:rowOff>
    </xdr:to>
    <xdr:cxnSp macro="">
      <xdr:nvCxnSpPr>
        <xdr:cNvPr id="410" name="直線コネクタ 409"/>
        <xdr:cNvCxnSpPr/>
      </xdr:nvCxnSpPr>
      <xdr:spPr>
        <a:xfrm flipV="1">
          <a:off x="6972300" y="13164936"/>
          <a:ext cx="889000" cy="2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1" name="フローチャート: 判断 410"/>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130861</xdr:rowOff>
    </xdr:from>
    <xdr:ext cx="534377" cy="259045"/>
    <xdr:sp macro="" textlink="">
      <xdr:nvSpPr>
        <xdr:cNvPr id="412" name="テキスト ボックス 411"/>
        <xdr:cNvSpPr txBox="1"/>
      </xdr:nvSpPr>
      <xdr:spPr>
        <a:xfrm>
          <a:off x="7594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3" name="フローチャート: 判断 412"/>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142194</xdr:rowOff>
    </xdr:from>
    <xdr:ext cx="534377" cy="259045"/>
    <xdr:sp macro="" textlink="">
      <xdr:nvSpPr>
        <xdr:cNvPr id="414" name="テキスト ボックス 413"/>
        <xdr:cNvSpPr txBox="1"/>
      </xdr:nvSpPr>
      <xdr:spPr>
        <a:xfrm>
          <a:off x="6705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42723</xdr:rowOff>
    </xdr:from>
    <xdr:to>
      <xdr:col>55</xdr:col>
      <xdr:colOff>50800</xdr:colOff>
      <xdr:row>76</xdr:row>
      <xdr:rowOff>144323</xdr:rowOff>
    </xdr:to>
    <xdr:sp macro="" textlink="">
      <xdr:nvSpPr>
        <xdr:cNvPr id="420" name="楕円 419"/>
        <xdr:cNvSpPr/>
      </xdr:nvSpPr>
      <xdr:spPr>
        <a:xfrm>
          <a:off x="10426700" y="130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65600</xdr:rowOff>
    </xdr:from>
    <xdr:ext cx="534377" cy="259045"/>
    <xdr:sp macro="" textlink="">
      <xdr:nvSpPr>
        <xdr:cNvPr id="421" name="商工費該当値テキスト"/>
        <xdr:cNvSpPr txBox="1"/>
      </xdr:nvSpPr>
      <xdr:spPr>
        <a:xfrm>
          <a:off x="10528300" y="1292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42526</xdr:rowOff>
    </xdr:from>
    <xdr:to>
      <xdr:col>50</xdr:col>
      <xdr:colOff>165100</xdr:colOff>
      <xdr:row>76</xdr:row>
      <xdr:rowOff>144126</xdr:rowOff>
    </xdr:to>
    <xdr:sp macro="" textlink="">
      <xdr:nvSpPr>
        <xdr:cNvPr id="422" name="楕円 421"/>
        <xdr:cNvSpPr/>
      </xdr:nvSpPr>
      <xdr:spPr>
        <a:xfrm>
          <a:off x="9588500" y="130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160654</xdr:rowOff>
    </xdr:from>
    <xdr:ext cx="534377" cy="259045"/>
    <xdr:sp macro="" textlink="">
      <xdr:nvSpPr>
        <xdr:cNvPr id="423" name="テキスト ボックス 422"/>
        <xdr:cNvSpPr txBox="1"/>
      </xdr:nvSpPr>
      <xdr:spPr>
        <a:xfrm>
          <a:off x="9372111" y="1284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101130</xdr:rowOff>
    </xdr:from>
    <xdr:to>
      <xdr:col>46</xdr:col>
      <xdr:colOff>38100</xdr:colOff>
      <xdr:row>76</xdr:row>
      <xdr:rowOff>31280</xdr:rowOff>
    </xdr:to>
    <xdr:sp macro="" textlink="">
      <xdr:nvSpPr>
        <xdr:cNvPr id="424" name="楕円 423"/>
        <xdr:cNvSpPr/>
      </xdr:nvSpPr>
      <xdr:spPr>
        <a:xfrm>
          <a:off x="8699500" y="129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47807</xdr:rowOff>
    </xdr:from>
    <xdr:ext cx="534377" cy="259045"/>
    <xdr:sp macro="" textlink="">
      <xdr:nvSpPr>
        <xdr:cNvPr id="425" name="テキスト ボックス 424"/>
        <xdr:cNvSpPr txBox="1"/>
      </xdr:nvSpPr>
      <xdr:spPr>
        <a:xfrm>
          <a:off x="8483111" y="127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83936</xdr:rowOff>
    </xdr:from>
    <xdr:to>
      <xdr:col>41</xdr:col>
      <xdr:colOff>101600</xdr:colOff>
      <xdr:row>77</xdr:row>
      <xdr:rowOff>14086</xdr:rowOff>
    </xdr:to>
    <xdr:sp macro="" textlink="">
      <xdr:nvSpPr>
        <xdr:cNvPr id="426" name="楕円 425"/>
        <xdr:cNvSpPr/>
      </xdr:nvSpPr>
      <xdr:spPr>
        <a:xfrm>
          <a:off x="7810500" y="131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30613</xdr:rowOff>
    </xdr:from>
    <xdr:ext cx="534377" cy="259045"/>
    <xdr:sp macro="" textlink="">
      <xdr:nvSpPr>
        <xdr:cNvPr id="427" name="テキスト ボックス 426"/>
        <xdr:cNvSpPr txBox="1"/>
      </xdr:nvSpPr>
      <xdr:spPr>
        <a:xfrm>
          <a:off x="7594111" y="1288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108037</xdr:rowOff>
    </xdr:from>
    <xdr:to>
      <xdr:col>36</xdr:col>
      <xdr:colOff>165100</xdr:colOff>
      <xdr:row>77</xdr:row>
      <xdr:rowOff>38187</xdr:rowOff>
    </xdr:to>
    <xdr:sp macro="" textlink="">
      <xdr:nvSpPr>
        <xdr:cNvPr id="428" name="楕円 427"/>
        <xdr:cNvSpPr/>
      </xdr:nvSpPr>
      <xdr:spPr>
        <a:xfrm>
          <a:off x="6921500" y="1313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54714</xdr:rowOff>
    </xdr:from>
    <xdr:ext cx="534377" cy="259045"/>
    <xdr:sp macro="" textlink="">
      <xdr:nvSpPr>
        <xdr:cNvPr id="429" name="テキスト ボックス 428"/>
        <xdr:cNvSpPr txBox="1"/>
      </xdr:nvSpPr>
      <xdr:spPr>
        <a:xfrm>
          <a:off x="6705111" y="1291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6" name="直線コネクタ 455"/>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7" name="土木費最小値テキスト"/>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8" name="直線コネクタ 457"/>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9" name="土木費最大値テキスト"/>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0" name="直線コネクタ 459"/>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33254</xdr:rowOff>
    </xdr:from>
    <xdr:to>
      <xdr:col>55</xdr:col>
      <xdr:colOff>0</xdr:colOff>
      <xdr:row>96</xdr:row>
      <xdr:rowOff>3879</xdr:rowOff>
    </xdr:to>
    <xdr:cxnSp macro="">
      <xdr:nvCxnSpPr>
        <xdr:cNvPr id="461" name="直線コネクタ 460"/>
        <xdr:cNvCxnSpPr/>
      </xdr:nvCxnSpPr>
      <xdr:spPr>
        <a:xfrm>
          <a:off x="9639300" y="16321004"/>
          <a:ext cx="838200" cy="1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2" name="土木費平均値テキスト"/>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3" name="フローチャート: 判断 462"/>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33254</xdr:rowOff>
    </xdr:from>
    <xdr:to>
      <xdr:col>50</xdr:col>
      <xdr:colOff>114300</xdr:colOff>
      <xdr:row>95</xdr:row>
      <xdr:rowOff>68230</xdr:rowOff>
    </xdr:to>
    <xdr:cxnSp macro="">
      <xdr:nvCxnSpPr>
        <xdr:cNvPr id="464" name="直線コネクタ 463"/>
        <xdr:cNvCxnSpPr/>
      </xdr:nvCxnSpPr>
      <xdr:spPr>
        <a:xfrm flipV="1">
          <a:off x="8750300" y="16321004"/>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5" name="フローチャート: 判断 464"/>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107707</xdr:rowOff>
    </xdr:from>
    <xdr:ext cx="534377" cy="259045"/>
    <xdr:sp macro="" textlink="">
      <xdr:nvSpPr>
        <xdr:cNvPr id="466" name="テキスト ボックス 465"/>
        <xdr:cNvSpPr txBox="1"/>
      </xdr:nvSpPr>
      <xdr:spPr>
        <a:xfrm>
          <a:off x="9372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68230</xdr:rowOff>
    </xdr:from>
    <xdr:to>
      <xdr:col>45</xdr:col>
      <xdr:colOff>177800</xdr:colOff>
      <xdr:row>97</xdr:row>
      <xdr:rowOff>547</xdr:rowOff>
    </xdr:to>
    <xdr:cxnSp macro="">
      <xdr:nvCxnSpPr>
        <xdr:cNvPr id="467" name="直線コネクタ 466"/>
        <xdr:cNvCxnSpPr/>
      </xdr:nvCxnSpPr>
      <xdr:spPr>
        <a:xfrm flipV="1">
          <a:off x="7861300" y="16355980"/>
          <a:ext cx="889000" cy="27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8" name="フローチャート: 判断 467"/>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75458</xdr:rowOff>
    </xdr:from>
    <xdr:ext cx="534377" cy="259045"/>
    <xdr:sp macro="" textlink="">
      <xdr:nvSpPr>
        <xdr:cNvPr id="469" name="テキスト ボックス 468"/>
        <xdr:cNvSpPr txBox="1"/>
      </xdr:nvSpPr>
      <xdr:spPr>
        <a:xfrm>
          <a:off x="8483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141497</xdr:rowOff>
    </xdr:from>
    <xdr:to>
      <xdr:col>41</xdr:col>
      <xdr:colOff>50800</xdr:colOff>
      <xdr:row>97</xdr:row>
      <xdr:rowOff>547</xdr:rowOff>
    </xdr:to>
    <xdr:cxnSp macro="">
      <xdr:nvCxnSpPr>
        <xdr:cNvPr id="470" name="直線コネクタ 469"/>
        <xdr:cNvCxnSpPr/>
      </xdr:nvCxnSpPr>
      <xdr:spPr>
        <a:xfrm>
          <a:off x="6972300" y="16600697"/>
          <a:ext cx="889000" cy="3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1" name="フローチャート: 判断 470"/>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97829</xdr:rowOff>
    </xdr:from>
    <xdr:ext cx="534377" cy="259045"/>
    <xdr:sp macro="" textlink="">
      <xdr:nvSpPr>
        <xdr:cNvPr id="472" name="テキスト ボックス 471"/>
        <xdr:cNvSpPr txBox="1"/>
      </xdr:nvSpPr>
      <xdr:spPr>
        <a:xfrm>
          <a:off x="7594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3" name="フローチャート: 判断 472"/>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102891</xdr:rowOff>
    </xdr:from>
    <xdr:ext cx="534377" cy="259045"/>
    <xdr:sp macro="" textlink="">
      <xdr:nvSpPr>
        <xdr:cNvPr id="474" name="テキスト ボックス 473"/>
        <xdr:cNvSpPr txBox="1"/>
      </xdr:nvSpPr>
      <xdr:spPr>
        <a:xfrm>
          <a:off x="6705111" y="16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124529</xdr:rowOff>
    </xdr:from>
    <xdr:to>
      <xdr:col>55</xdr:col>
      <xdr:colOff>50800</xdr:colOff>
      <xdr:row>96</xdr:row>
      <xdr:rowOff>54679</xdr:rowOff>
    </xdr:to>
    <xdr:sp macro="" textlink="">
      <xdr:nvSpPr>
        <xdr:cNvPr id="480" name="楕円 479"/>
        <xdr:cNvSpPr/>
      </xdr:nvSpPr>
      <xdr:spPr>
        <a:xfrm>
          <a:off x="10426700" y="1641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147406</xdr:rowOff>
    </xdr:from>
    <xdr:ext cx="534377" cy="259045"/>
    <xdr:sp macro="" textlink="">
      <xdr:nvSpPr>
        <xdr:cNvPr id="481" name="土木費該当値テキスト"/>
        <xdr:cNvSpPr txBox="1"/>
      </xdr:nvSpPr>
      <xdr:spPr>
        <a:xfrm>
          <a:off x="10528300" y="1626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153904</xdr:rowOff>
    </xdr:from>
    <xdr:to>
      <xdr:col>50</xdr:col>
      <xdr:colOff>165100</xdr:colOff>
      <xdr:row>95</xdr:row>
      <xdr:rowOff>84054</xdr:rowOff>
    </xdr:to>
    <xdr:sp macro="" textlink="">
      <xdr:nvSpPr>
        <xdr:cNvPr id="482" name="楕円 481"/>
        <xdr:cNvSpPr/>
      </xdr:nvSpPr>
      <xdr:spPr>
        <a:xfrm>
          <a:off x="9588500" y="162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100581</xdr:rowOff>
    </xdr:from>
    <xdr:ext cx="534377" cy="259045"/>
    <xdr:sp macro="" textlink="">
      <xdr:nvSpPr>
        <xdr:cNvPr id="483" name="テキスト ボックス 482"/>
        <xdr:cNvSpPr txBox="1"/>
      </xdr:nvSpPr>
      <xdr:spPr>
        <a:xfrm>
          <a:off x="9372111" y="1604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17430</xdr:rowOff>
    </xdr:from>
    <xdr:to>
      <xdr:col>46</xdr:col>
      <xdr:colOff>38100</xdr:colOff>
      <xdr:row>95</xdr:row>
      <xdr:rowOff>119030</xdr:rowOff>
    </xdr:to>
    <xdr:sp macro="" textlink="">
      <xdr:nvSpPr>
        <xdr:cNvPr id="484" name="楕円 483"/>
        <xdr:cNvSpPr/>
      </xdr:nvSpPr>
      <xdr:spPr>
        <a:xfrm>
          <a:off x="8699500" y="163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135557</xdr:rowOff>
    </xdr:from>
    <xdr:ext cx="534377" cy="259045"/>
    <xdr:sp macro="" textlink="">
      <xdr:nvSpPr>
        <xdr:cNvPr id="485" name="テキスト ボックス 484"/>
        <xdr:cNvSpPr txBox="1"/>
      </xdr:nvSpPr>
      <xdr:spPr>
        <a:xfrm>
          <a:off x="8483111" y="16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121197</xdr:rowOff>
    </xdr:from>
    <xdr:to>
      <xdr:col>41</xdr:col>
      <xdr:colOff>101600</xdr:colOff>
      <xdr:row>97</xdr:row>
      <xdr:rowOff>51347</xdr:rowOff>
    </xdr:to>
    <xdr:sp macro="" textlink="">
      <xdr:nvSpPr>
        <xdr:cNvPr id="486" name="楕円 485"/>
        <xdr:cNvSpPr/>
      </xdr:nvSpPr>
      <xdr:spPr>
        <a:xfrm>
          <a:off x="7810500" y="165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67874</xdr:rowOff>
    </xdr:from>
    <xdr:ext cx="534377" cy="259045"/>
    <xdr:sp macro="" textlink="">
      <xdr:nvSpPr>
        <xdr:cNvPr id="487" name="テキスト ボックス 486"/>
        <xdr:cNvSpPr txBox="1"/>
      </xdr:nvSpPr>
      <xdr:spPr>
        <a:xfrm>
          <a:off x="7594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90697</xdr:rowOff>
    </xdr:from>
    <xdr:to>
      <xdr:col>36</xdr:col>
      <xdr:colOff>165100</xdr:colOff>
      <xdr:row>97</xdr:row>
      <xdr:rowOff>20847</xdr:rowOff>
    </xdr:to>
    <xdr:sp macro="" textlink="">
      <xdr:nvSpPr>
        <xdr:cNvPr id="488" name="楕円 487"/>
        <xdr:cNvSpPr/>
      </xdr:nvSpPr>
      <xdr:spPr>
        <a:xfrm>
          <a:off x="6921500" y="165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37374</xdr:rowOff>
    </xdr:from>
    <xdr:ext cx="534377" cy="259045"/>
    <xdr:sp macro="" textlink="">
      <xdr:nvSpPr>
        <xdr:cNvPr id="489" name="テキスト ボックス 488"/>
        <xdr:cNvSpPr txBox="1"/>
      </xdr:nvSpPr>
      <xdr:spPr>
        <a:xfrm>
          <a:off x="6705111" y="1632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6" name="直線コネクタ 515"/>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7" name="消防費最小値テキスト"/>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8" name="直線コネクタ 517"/>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9" name="消防費最大値テキスト"/>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0" name="直線コネクタ 519"/>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19685</xdr:rowOff>
    </xdr:from>
    <xdr:to>
      <xdr:col>85</xdr:col>
      <xdr:colOff>127000</xdr:colOff>
      <xdr:row>35</xdr:row>
      <xdr:rowOff>143945</xdr:rowOff>
    </xdr:to>
    <xdr:cxnSp macro="">
      <xdr:nvCxnSpPr>
        <xdr:cNvPr id="521" name="直線コネクタ 520"/>
        <xdr:cNvCxnSpPr/>
      </xdr:nvCxnSpPr>
      <xdr:spPr>
        <a:xfrm flipV="1">
          <a:off x="15481300" y="5677535"/>
          <a:ext cx="838200" cy="46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2" name="消防費平均値テキスト"/>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3" name="フローチャート: 判断 522"/>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43361</xdr:rowOff>
    </xdr:from>
    <xdr:to>
      <xdr:col>81</xdr:col>
      <xdr:colOff>50800</xdr:colOff>
      <xdr:row>35</xdr:row>
      <xdr:rowOff>143945</xdr:rowOff>
    </xdr:to>
    <xdr:cxnSp macro="">
      <xdr:nvCxnSpPr>
        <xdr:cNvPr id="524" name="直線コネクタ 523"/>
        <xdr:cNvCxnSpPr/>
      </xdr:nvCxnSpPr>
      <xdr:spPr>
        <a:xfrm>
          <a:off x="14592300" y="6044111"/>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5" name="フローチャート: 判断 524"/>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26" name="テキスト ボックス 525"/>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43361</xdr:rowOff>
    </xdr:from>
    <xdr:to>
      <xdr:col>76</xdr:col>
      <xdr:colOff>114300</xdr:colOff>
      <xdr:row>35</xdr:row>
      <xdr:rowOff>71773</xdr:rowOff>
    </xdr:to>
    <xdr:cxnSp macro="">
      <xdr:nvCxnSpPr>
        <xdr:cNvPr id="527" name="直線コネクタ 526"/>
        <xdr:cNvCxnSpPr/>
      </xdr:nvCxnSpPr>
      <xdr:spPr>
        <a:xfrm flipV="1">
          <a:off x="13703300" y="6044111"/>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8" name="フローチャート: 判断 527"/>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29" name="テキスト ボックス 528"/>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71773</xdr:rowOff>
    </xdr:from>
    <xdr:to>
      <xdr:col>71</xdr:col>
      <xdr:colOff>177800</xdr:colOff>
      <xdr:row>35</xdr:row>
      <xdr:rowOff>100675</xdr:rowOff>
    </xdr:to>
    <xdr:cxnSp macro="">
      <xdr:nvCxnSpPr>
        <xdr:cNvPr id="530" name="直線コネクタ 529"/>
        <xdr:cNvCxnSpPr/>
      </xdr:nvCxnSpPr>
      <xdr:spPr>
        <a:xfrm flipV="1">
          <a:off x="12814300" y="6072523"/>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1" name="フローチャート: 判断 530"/>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125947</xdr:rowOff>
    </xdr:from>
    <xdr:ext cx="534377" cy="259045"/>
    <xdr:sp macro="" textlink="">
      <xdr:nvSpPr>
        <xdr:cNvPr id="532" name="テキスト ボックス 531"/>
        <xdr:cNvSpPr txBox="1"/>
      </xdr:nvSpPr>
      <xdr:spPr>
        <a:xfrm>
          <a:off x="13436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3" name="フローチャート: 判断 532"/>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xdr:rowOff>
    </xdr:from>
    <xdr:ext cx="534377" cy="259045"/>
    <xdr:sp macro="" textlink="">
      <xdr:nvSpPr>
        <xdr:cNvPr id="534" name="テキスト ボックス 533"/>
        <xdr:cNvSpPr txBox="1"/>
      </xdr:nvSpPr>
      <xdr:spPr>
        <a:xfrm>
          <a:off x="12547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140335</xdr:rowOff>
    </xdr:from>
    <xdr:to>
      <xdr:col>85</xdr:col>
      <xdr:colOff>177800</xdr:colOff>
      <xdr:row>33</xdr:row>
      <xdr:rowOff>70485</xdr:rowOff>
    </xdr:to>
    <xdr:sp macro="" textlink="">
      <xdr:nvSpPr>
        <xdr:cNvPr id="540" name="楕円 539"/>
        <xdr:cNvSpPr/>
      </xdr:nvSpPr>
      <xdr:spPr>
        <a:xfrm>
          <a:off x="16268700" y="562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163212</xdr:rowOff>
    </xdr:from>
    <xdr:ext cx="534377" cy="259045"/>
    <xdr:sp macro="" textlink="">
      <xdr:nvSpPr>
        <xdr:cNvPr id="541" name="消防費該当値テキスト"/>
        <xdr:cNvSpPr txBox="1"/>
      </xdr:nvSpPr>
      <xdr:spPr>
        <a:xfrm>
          <a:off x="16370300" y="54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93145</xdr:rowOff>
    </xdr:from>
    <xdr:to>
      <xdr:col>81</xdr:col>
      <xdr:colOff>101600</xdr:colOff>
      <xdr:row>36</xdr:row>
      <xdr:rowOff>23295</xdr:rowOff>
    </xdr:to>
    <xdr:sp macro="" textlink="">
      <xdr:nvSpPr>
        <xdr:cNvPr id="542" name="楕円 541"/>
        <xdr:cNvSpPr/>
      </xdr:nvSpPr>
      <xdr:spPr>
        <a:xfrm>
          <a:off x="15430500" y="609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14422</xdr:rowOff>
    </xdr:from>
    <xdr:ext cx="534377" cy="259045"/>
    <xdr:sp macro="" textlink="">
      <xdr:nvSpPr>
        <xdr:cNvPr id="543" name="テキスト ボックス 542"/>
        <xdr:cNvSpPr txBox="1"/>
      </xdr:nvSpPr>
      <xdr:spPr>
        <a:xfrm>
          <a:off x="15214111" y="618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164011</xdr:rowOff>
    </xdr:from>
    <xdr:to>
      <xdr:col>76</xdr:col>
      <xdr:colOff>165100</xdr:colOff>
      <xdr:row>35</xdr:row>
      <xdr:rowOff>94161</xdr:rowOff>
    </xdr:to>
    <xdr:sp macro="" textlink="">
      <xdr:nvSpPr>
        <xdr:cNvPr id="544" name="楕円 543"/>
        <xdr:cNvSpPr/>
      </xdr:nvSpPr>
      <xdr:spPr>
        <a:xfrm>
          <a:off x="14541500" y="59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110688</xdr:rowOff>
    </xdr:from>
    <xdr:ext cx="534377" cy="259045"/>
    <xdr:sp macro="" textlink="">
      <xdr:nvSpPr>
        <xdr:cNvPr id="545" name="テキスト ボックス 544"/>
        <xdr:cNvSpPr txBox="1"/>
      </xdr:nvSpPr>
      <xdr:spPr>
        <a:xfrm>
          <a:off x="14325111" y="57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20973</xdr:rowOff>
    </xdr:from>
    <xdr:to>
      <xdr:col>72</xdr:col>
      <xdr:colOff>38100</xdr:colOff>
      <xdr:row>35</xdr:row>
      <xdr:rowOff>122573</xdr:rowOff>
    </xdr:to>
    <xdr:sp macro="" textlink="">
      <xdr:nvSpPr>
        <xdr:cNvPr id="546" name="楕円 545"/>
        <xdr:cNvSpPr/>
      </xdr:nvSpPr>
      <xdr:spPr>
        <a:xfrm>
          <a:off x="13652500" y="60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139100</xdr:rowOff>
    </xdr:from>
    <xdr:ext cx="534377" cy="259045"/>
    <xdr:sp macro="" textlink="">
      <xdr:nvSpPr>
        <xdr:cNvPr id="547" name="テキスト ボックス 546"/>
        <xdr:cNvSpPr txBox="1"/>
      </xdr:nvSpPr>
      <xdr:spPr>
        <a:xfrm>
          <a:off x="13436111" y="579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49875</xdr:rowOff>
    </xdr:from>
    <xdr:to>
      <xdr:col>67</xdr:col>
      <xdr:colOff>101600</xdr:colOff>
      <xdr:row>35</xdr:row>
      <xdr:rowOff>151475</xdr:rowOff>
    </xdr:to>
    <xdr:sp macro="" textlink="">
      <xdr:nvSpPr>
        <xdr:cNvPr id="548" name="楕円 547"/>
        <xdr:cNvSpPr/>
      </xdr:nvSpPr>
      <xdr:spPr>
        <a:xfrm>
          <a:off x="12763500" y="605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168002</xdr:rowOff>
    </xdr:from>
    <xdr:ext cx="534377" cy="259045"/>
    <xdr:sp macro="" textlink="">
      <xdr:nvSpPr>
        <xdr:cNvPr id="549" name="テキスト ボックス 548"/>
        <xdr:cNvSpPr txBox="1"/>
      </xdr:nvSpPr>
      <xdr:spPr>
        <a:xfrm>
          <a:off x="12547111" y="582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4" name="直線コネクタ 573"/>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5" name="教育費最小値テキスト"/>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6" name="直線コネクタ 575"/>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7" name="教育費最大値テキスト"/>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8" name="直線コネクタ 577"/>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53232</xdr:rowOff>
    </xdr:from>
    <xdr:to>
      <xdr:col>85</xdr:col>
      <xdr:colOff>127000</xdr:colOff>
      <xdr:row>55</xdr:row>
      <xdr:rowOff>154711</xdr:rowOff>
    </xdr:to>
    <xdr:cxnSp macro="">
      <xdr:nvCxnSpPr>
        <xdr:cNvPr id="579" name="直線コネクタ 578"/>
        <xdr:cNvCxnSpPr/>
      </xdr:nvCxnSpPr>
      <xdr:spPr>
        <a:xfrm>
          <a:off x="15481300" y="9482982"/>
          <a:ext cx="838200" cy="10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0" name="教育費平均値テキスト"/>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1" name="フローチャート: 判断 580"/>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53232</xdr:rowOff>
    </xdr:from>
    <xdr:to>
      <xdr:col>81</xdr:col>
      <xdr:colOff>50800</xdr:colOff>
      <xdr:row>55</xdr:row>
      <xdr:rowOff>102038</xdr:rowOff>
    </xdr:to>
    <xdr:cxnSp macro="">
      <xdr:nvCxnSpPr>
        <xdr:cNvPr id="582" name="直線コネクタ 581"/>
        <xdr:cNvCxnSpPr/>
      </xdr:nvCxnSpPr>
      <xdr:spPr>
        <a:xfrm flipV="1">
          <a:off x="14592300" y="9482982"/>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3" name="フローチャート: 判断 582"/>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84" name="テキスト ボックス 583"/>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102038</xdr:rowOff>
    </xdr:from>
    <xdr:to>
      <xdr:col>76</xdr:col>
      <xdr:colOff>114300</xdr:colOff>
      <xdr:row>56</xdr:row>
      <xdr:rowOff>101657</xdr:rowOff>
    </xdr:to>
    <xdr:cxnSp macro="">
      <xdr:nvCxnSpPr>
        <xdr:cNvPr id="585" name="直線コネクタ 584"/>
        <xdr:cNvCxnSpPr/>
      </xdr:nvCxnSpPr>
      <xdr:spPr>
        <a:xfrm flipV="1">
          <a:off x="13703300" y="9531788"/>
          <a:ext cx="889000" cy="1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6" name="フローチャート: 判断 585"/>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59802</xdr:rowOff>
    </xdr:from>
    <xdr:ext cx="534377" cy="259045"/>
    <xdr:sp macro="" textlink="">
      <xdr:nvSpPr>
        <xdr:cNvPr id="587" name="テキスト ボックス 586"/>
        <xdr:cNvSpPr txBox="1"/>
      </xdr:nvSpPr>
      <xdr:spPr>
        <a:xfrm>
          <a:off x="1432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101657</xdr:rowOff>
    </xdr:from>
    <xdr:to>
      <xdr:col>71</xdr:col>
      <xdr:colOff>177800</xdr:colOff>
      <xdr:row>56</xdr:row>
      <xdr:rowOff>132842</xdr:rowOff>
    </xdr:to>
    <xdr:cxnSp macro="">
      <xdr:nvCxnSpPr>
        <xdr:cNvPr id="588" name="直線コネクタ 587"/>
        <xdr:cNvCxnSpPr/>
      </xdr:nvCxnSpPr>
      <xdr:spPr>
        <a:xfrm flipV="1">
          <a:off x="12814300" y="9702857"/>
          <a:ext cx="889000" cy="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89" name="フローチャート: 判断 588"/>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90" name="テキスト ボックス 589"/>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1" name="フローチャート: 判断 590"/>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48582</xdr:rowOff>
    </xdr:from>
    <xdr:ext cx="534377" cy="259045"/>
    <xdr:sp macro="" textlink="">
      <xdr:nvSpPr>
        <xdr:cNvPr id="592" name="テキスト ボックス 591"/>
        <xdr:cNvSpPr txBox="1"/>
      </xdr:nvSpPr>
      <xdr:spPr>
        <a:xfrm>
          <a:off x="12547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103911</xdr:rowOff>
    </xdr:from>
    <xdr:to>
      <xdr:col>85</xdr:col>
      <xdr:colOff>177800</xdr:colOff>
      <xdr:row>56</xdr:row>
      <xdr:rowOff>34061</xdr:rowOff>
    </xdr:to>
    <xdr:sp macro="" textlink="">
      <xdr:nvSpPr>
        <xdr:cNvPr id="598" name="楕円 597"/>
        <xdr:cNvSpPr/>
      </xdr:nvSpPr>
      <xdr:spPr>
        <a:xfrm>
          <a:off x="16268700" y="953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126788</xdr:rowOff>
    </xdr:from>
    <xdr:ext cx="534377" cy="259045"/>
    <xdr:sp macro="" textlink="">
      <xdr:nvSpPr>
        <xdr:cNvPr id="599" name="教育費該当値テキスト"/>
        <xdr:cNvSpPr txBox="1"/>
      </xdr:nvSpPr>
      <xdr:spPr>
        <a:xfrm>
          <a:off x="16370300" y="938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2432</xdr:rowOff>
    </xdr:from>
    <xdr:to>
      <xdr:col>81</xdr:col>
      <xdr:colOff>101600</xdr:colOff>
      <xdr:row>55</xdr:row>
      <xdr:rowOff>104032</xdr:rowOff>
    </xdr:to>
    <xdr:sp macro="" textlink="">
      <xdr:nvSpPr>
        <xdr:cNvPr id="600" name="楕円 599"/>
        <xdr:cNvSpPr/>
      </xdr:nvSpPr>
      <xdr:spPr>
        <a:xfrm>
          <a:off x="15430500" y="943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120559</xdr:rowOff>
    </xdr:from>
    <xdr:ext cx="534377" cy="259045"/>
    <xdr:sp macro="" textlink="">
      <xdr:nvSpPr>
        <xdr:cNvPr id="601" name="テキスト ボックス 600"/>
        <xdr:cNvSpPr txBox="1"/>
      </xdr:nvSpPr>
      <xdr:spPr>
        <a:xfrm>
          <a:off x="15214111" y="92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51238</xdr:rowOff>
    </xdr:from>
    <xdr:to>
      <xdr:col>76</xdr:col>
      <xdr:colOff>165100</xdr:colOff>
      <xdr:row>55</xdr:row>
      <xdr:rowOff>152838</xdr:rowOff>
    </xdr:to>
    <xdr:sp macro="" textlink="">
      <xdr:nvSpPr>
        <xdr:cNvPr id="602" name="楕円 601"/>
        <xdr:cNvSpPr/>
      </xdr:nvSpPr>
      <xdr:spPr>
        <a:xfrm>
          <a:off x="14541500" y="94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169365</xdr:rowOff>
    </xdr:from>
    <xdr:ext cx="534377" cy="259045"/>
    <xdr:sp macro="" textlink="">
      <xdr:nvSpPr>
        <xdr:cNvPr id="603" name="テキスト ボックス 602"/>
        <xdr:cNvSpPr txBox="1"/>
      </xdr:nvSpPr>
      <xdr:spPr>
        <a:xfrm>
          <a:off x="14325111" y="9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50857</xdr:rowOff>
    </xdr:from>
    <xdr:to>
      <xdr:col>72</xdr:col>
      <xdr:colOff>38100</xdr:colOff>
      <xdr:row>56</xdr:row>
      <xdr:rowOff>152457</xdr:rowOff>
    </xdr:to>
    <xdr:sp macro="" textlink="">
      <xdr:nvSpPr>
        <xdr:cNvPr id="604" name="楕円 603"/>
        <xdr:cNvSpPr/>
      </xdr:nvSpPr>
      <xdr:spPr>
        <a:xfrm>
          <a:off x="13652500" y="96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143584</xdr:rowOff>
    </xdr:from>
    <xdr:ext cx="534377" cy="259045"/>
    <xdr:sp macro="" textlink="">
      <xdr:nvSpPr>
        <xdr:cNvPr id="605" name="テキスト ボックス 604"/>
        <xdr:cNvSpPr txBox="1"/>
      </xdr:nvSpPr>
      <xdr:spPr>
        <a:xfrm>
          <a:off x="13436111" y="974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82042</xdr:rowOff>
    </xdr:from>
    <xdr:to>
      <xdr:col>67</xdr:col>
      <xdr:colOff>101600</xdr:colOff>
      <xdr:row>57</xdr:row>
      <xdr:rowOff>12192</xdr:rowOff>
    </xdr:to>
    <xdr:sp macro="" textlink="">
      <xdr:nvSpPr>
        <xdr:cNvPr id="606" name="楕円 605"/>
        <xdr:cNvSpPr/>
      </xdr:nvSpPr>
      <xdr:spPr>
        <a:xfrm>
          <a:off x="12763500" y="968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28719</xdr:rowOff>
    </xdr:from>
    <xdr:ext cx="534377" cy="259045"/>
    <xdr:sp macro="" textlink="">
      <xdr:nvSpPr>
        <xdr:cNvPr id="607" name="テキスト ボックス 606"/>
        <xdr:cNvSpPr txBox="1"/>
      </xdr:nvSpPr>
      <xdr:spPr>
        <a:xfrm>
          <a:off x="12547111" y="94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3" name="テキスト ボックス 622"/>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5" name="テキスト ボックス 624"/>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1" name="直線コネクタ 630"/>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4" name="災害復旧費最大値テキスト"/>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5" name="直線コネクタ 634"/>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104648</xdr:rowOff>
    </xdr:from>
    <xdr:to>
      <xdr:col>85</xdr:col>
      <xdr:colOff>127000</xdr:colOff>
      <xdr:row>78</xdr:row>
      <xdr:rowOff>143256</xdr:rowOff>
    </xdr:to>
    <xdr:cxnSp macro="">
      <xdr:nvCxnSpPr>
        <xdr:cNvPr id="636" name="直線コネクタ 635"/>
        <xdr:cNvCxnSpPr/>
      </xdr:nvCxnSpPr>
      <xdr:spPr>
        <a:xfrm>
          <a:off x="15481300" y="1347774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7" name="災害復旧費平均値テキスト"/>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8" name="フローチャート: 判断 637"/>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47625</xdr:rowOff>
    </xdr:from>
    <xdr:to>
      <xdr:col>81</xdr:col>
      <xdr:colOff>50800</xdr:colOff>
      <xdr:row>78</xdr:row>
      <xdr:rowOff>104648</xdr:rowOff>
    </xdr:to>
    <xdr:cxnSp macro="">
      <xdr:nvCxnSpPr>
        <xdr:cNvPr id="639" name="直線コネクタ 638"/>
        <xdr:cNvCxnSpPr/>
      </xdr:nvCxnSpPr>
      <xdr:spPr>
        <a:xfrm>
          <a:off x="14592300" y="12906375"/>
          <a:ext cx="889000" cy="57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0" name="フローチャート: 判断 639"/>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1" name="テキスト ボックス 640"/>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47625</xdr:rowOff>
    </xdr:from>
    <xdr:to>
      <xdr:col>76</xdr:col>
      <xdr:colOff>114300</xdr:colOff>
      <xdr:row>77</xdr:row>
      <xdr:rowOff>91439</xdr:rowOff>
    </xdr:to>
    <xdr:cxnSp macro="">
      <xdr:nvCxnSpPr>
        <xdr:cNvPr id="642" name="直線コネクタ 641"/>
        <xdr:cNvCxnSpPr/>
      </xdr:nvCxnSpPr>
      <xdr:spPr>
        <a:xfrm flipV="1">
          <a:off x="13703300" y="12906375"/>
          <a:ext cx="889000" cy="38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3" name="フローチャート: 判断 642"/>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48531</xdr:rowOff>
    </xdr:from>
    <xdr:ext cx="469744" cy="259045"/>
    <xdr:sp macro="" textlink="">
      <xdr:nvSpPr>
        <xdr:cNvPr id="644" name="テキスト ボックス 643"/>
        <xdr:cNvSpPr txBox="1"/>
      </xdr:nvSpPr>
      <xdr:spPr>
        <a:xfrm>
          <a:off x="14357428" y="132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88264</xdr:rowOff>
    </xdr:from>
    <xdr:to>
      <xdr:col>71</xdr:col>
      <xdr:colOff>177800</xdr:colOff>
      <xdr:row>77</xdr:row>
      <xdr:rowOff>91439</xdr:rowOff>
    </xdr:to>
    <xdr:cxnSp macro="">
      <xdr:nvCxnSpPr>
        <xdr:cNvPr id="645" name="直線コネクタ 644"/>
        <xdr:cNvCxnSpPr/>
      </xdr:nvCxnSpPr>
      <xdr:spPr>
        <a:xfrm>
          <a:off x="12814300" y="13118464"/>
          <a:ext cx="889000" cy="17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6" name="フローチャート: 判断 645"/>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7" name="テキスト ボックス 646"/>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48" name="フローチャート: 判断 647"/>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156990</xdr:rowOff>
    </xdr:from>
    <xdr:ext cx="469744" cy="259045"/>
    <xdr:sp macro="" textlink="">
      <xdr:nvSpPr>
        <xdr:cNvPr id="649" name="テキスト ボックス 648"/>
        <xdr:cNvSpPr txBox="1"/>
      </xdr:nvSpPr>
      <xdr:spPr>
        <a:xfrm>
          <a:off x="12579428" y="1335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92456</xdr:rowOff>
    </xdr:from>
    <xdr:to>
      <xdr:col>85</xdr:col>
      <xdr:colOff>177800</xdr:colOff>
      <xdr:row>79</xdr:row>
      <xdr:rowOff>22606</xdr:rowOff>
    </xdr:to>
    <xdr:sp macro="" textlink="">
      <xdr:nvSpPr>
        <xdr:cNvPr id="655" name="楕円 654"/>
        <xdr:cNvSpPr/>
      </xdr:nvSpPr>
      <xdr:spPr>
        <a:xfrm>
          <a:off x="16268700" y="134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45483</xdr:rowOff>
    </xdr:from>
    <xdr:ext cx="378565" cy="259045"/>
    <xdr:sp macro="" textlink="">
      <xdr:nvSpPr>
        <xdr:cNvPr id="656" name="災害復旧費該当値テキスト"/>
        <xdr:cNvSpPr txBox="1"/>
      </xdr:nvSpPr>
      <xdr:spPr>
        <a:xfrm>
          <a:off x="16370300" y="13418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53848</xdr:rowOff>
    </xdr:from>
    <xdr:to>
      <xdr:col>81</xdr:col>
      <xdr:colOff>101600</xdr:colOff>
      <xdr:row>78</xdr:row>
      <xdr:rowOff>155448</xdr:rowOff>
    </xdr:to>
    <xdr:sp macro="" textlink="">
      <xdr:nvSpPr>
        <xdr:cNvPr id="657" name="楕円 656"/>
        <xdr:cNvSpPr/>
      </xdr:nvSpPr>
      <xdr:spPr>
        <a:xfrm>
          <a:off x="15430500" y="134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146575</xdr:rowOff>
    </xdr:from>
    <xdr:ext cx="378565" cy="259045"/>
    <xdr:sp macro="" textlink="">
      <xdr:nvSpPr>
        <xdr:cNvPr id="658" name="テキスト ボックス 657"/>
        <xdr:cNvSpPr txBox="1"/>
      </xdr:nvSpPr>
      <xdr:spPr>
        <a:xfrm>
          <a:off x="15292017" y="13519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168275</xdr:rowOff>
    </xdr:from>
    <xdr:to>
      <xdr:col>76</xdr:col>
      <xdr:colOff>165100</xdr:colOff>
      <xdr:row>75</xdr:row>
      <xdr:rowOff>98425</xdr:rowOff>
    </xdr:to>
    <xdr:sp macro="" textlink="">
      <xdr:nvSpPr>
        <xdr:cNvPr id="659" name="楕円 658"/>
        <xdr:cNvSpPr/>
      </xdr:nvSpPr>
      <xdr:spPr>
        <a:xfrm>
          <a:off x="14541500" y="1285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114952</xdr:rowOff>
    </xdr:from>
    <xdr:ext cx="469744" cy="259045"/>
    <xdr:sp macro="" textlink="">
      <xdr:nvSpPr>
        <xdr:cNvPr id="660" name="テキスト ボックス 659"/>
        <xdr:cNvSpPr txBox="1"/>
      </xdr:nvSpPr>
      <xdr:spPr>
        <a:xfrm>
          <a:off x="14357428" y="1263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40639</xdr:rowOff>
    </xdr:from>
    <xdr:to>
      <xdr:col>72</xdr:col>
      <xdr:colOff>38100</xdr:colOff>
      <xdr:row>77</xdr:row>
      <xdr:rowOff>142239</xdr:rowOff>
    </xdr:to>
    <xdr:sp macro="" textlink="">
      <xdr:nvSpPr>
        <xdr:cNvPr id="661" name="楕円 660"/>
        <xdr:cNvSpPr/>
      </xdr:nvSpPr>
      <xdr:spPr>
        <a:xfrm>
          <a:off x="13652500" y="132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133366</xdr:rowOff>
    </xdr:from>
    <xdr:ext cx="469744" cy="259045"/>
    <xdr:sp macro="" textlink="">
      <xdr:nvSpPr>
        <xdr:cNvPr id="662" name="テキスト ボックス 661"/>
        <xdr:cNvSpPr txBox="1"/>
      </xdr:nvSpPr>
      <xdr:spPr>
        <a:xfrm>
          <a:off x="13468428"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37464</xdr:rowOff>
    </xdr:from>
    <xdr:to>
      <xdr:col>67</xdr:col>
      <xdr:colOff>101600</xdr:colOff>
      <xdr:row>76</xdr:row>
      <xdr:rowOff>139064</xdr:rowOff>
    </xdr:to>
    <xdr:sp macro="" textlink="">
      <xdr:nvSpPr>
        <xdr:cNvPr id="663" name="楕円 662"/>
        <xdr:cNvSpPr/>
      </xdr:nvSpPr>
      <xdr:spPr>
        <a:xfrm>
          <a:off x="12763500" y="1306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155592</xdr:rowOff>
    </xdr:from>
    <xdr:ext cx="469744" cy="259045"/>
    <xdr:sp macro="" textlink="">
      <xdr:nvSpPr>
        <xdr:cNvPr id="664" name="テキスト ボックス 663"/>
        <xdr:cNvSpPr txBox="1"/>
      </xdr:nvSpPr>
      <xdr:spPr>
        <a:xfrm>
          <a:off x="12579428" y="1284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7" name="テキスト ボックス 686"/>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1" name="直線コネクタ 690"/>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2"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3" name="直線コネクタ 692"/>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4" name="公債費最大値テキスト"/>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5" name="直線コネクタ 694"/>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132874</xdr:rowOff>
    </xdr:from>
    <xdr:to>
      <xdr:col>85</xdr:col>
      <xdr:colOff>127000</xdr:colOff>
      <xdr:row>93</xdr:row>
      <xdr:rowOff>38757</xdr:rowOff>
    </xdr:to>
    <xdr:cxnSp macro="">
      <xdr:nvCxnSpPr>
        <xdr:cNvPr id="696" name="直線コネクタ 695"/>
        <xdr:cNvCxnSpPr/>
      </xdr:nvCxnSpPr>
      <xdr:spPr>
        <a:xfrm flipV="1">
          <a:off x="15481300" y="15906274"/>
          <a:ext cx="838200" cy="7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7" name="公債費平均値テキスト"/>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8" name="フローチャート: 判断 697"/>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2834</xdr:rowOff>
    </xdr:from>
    <xdr:to>
      <xdr:col>81</xdr:col>
      <xdr:colOff>50800</xdr:colOff>
      <xdr:row>93</xdr:row>
      <xdr:rowOff>38757</xdr:rowOff>
    </xdr:to>
    <xdr:cxnSp macro="">
      <xdr:nvCxnSpPr>
        <xdr:cNvPr id="699" name="直線コネクタ 698"/>
        <xdr:cNvCxnSpPr/>
      </xdr:nvCxnSpPr>
      <xdr:spPr>
        <a:xfrm>
          <a:off x="14592300" y="159476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0" name="フローチャート: 判断 699"/>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701" name="テキスト ボックス 700"/>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146199</xdr:rowOff>
    </xdr:from>
    <xdr:to>
      <xdr:col>76</xdr:col>
      <xdr:colOff>114300</xdr:colOff>
      <xdr:row>93</xdr:row>
      <xdr:rowOff>2834</xdr:rowOff>
    </xdr:to>
    <xdr:cxnSp macro="">
      <xdr:nvCxnSpPr>
        <xdr:cNvPr id="702" name="直線コネクタ 701"/>
        <xdr:cNvCxnSpPr/>
      </xdr:nvCxnSpPr>
      <xdr:spPr>
        <a:xfrm>
          <a:off x="13703300" y="15919599"/>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3" name="フローチャート: 判断 702"/>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125065</xdr:rowOff>
    </xdr:from>
    <xdr:ext cx="534377" cy="259045"/>
    <xdr:sp macro="" textlink="">
      <xdr:nvSpPr>
        <xdr:cNvPr id="704" name="テキスト ボックス 703"/>
        <xdr:cNvSpPr txBox="1"/>
      </xdr:nvSpPr>
      <xdr:spPr>
        <a:xfrm>
          <a:off x="14325111" y="162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146199</xdr:rowOff>
    </xdr:from>
    <xdr:to>
      <xdr:col>71</xdr:col>
      <xdr:colOff>177800</xdr:colOff>
      <xdr:row>92</xdr:row>
      <xdr:rowOff>165303</xdr:rowOff>
    </xdr:to>
    <xdr:cxnSp macro="">
      <xdr:nvCxnSpPr>
        <xdr:cNvPr id="705" name="直線コネクタ 704"/>
        <xdr:cNvCxnSpPr/>
      </xdr:nvCxnSpPr>
      <xdr:spPr>
        <a:xfrm flipV="1">
          <a:off x="12814300" y="15919599"/>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6" name="フローチャート: 判断 705"/>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102858</xdr:rowOff>
    </xdr:from>
    <xdr:ext cx="534377" cy="259045"/>
    <xdr:sp macro="" textlink="">
      <xdr:nvSpPr>
        <xdr:cNvPr id="707" name="テキスト ボックス 706"/>
        <xdr:cNvSpPr txBox="1"/>
      </xdr:nvSpPr>
      <xdr:spPr>
        <a:xfrm>
          <a:off x="13436111" y="16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08" name="フローチャート: 判断 707"/>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83362</xdr:rowOff>
    </xdr:from>
    <xdr:ext cx="534377" cy="259045"/>
    <xdr:sp macro="" textlink="">
      <xdr:nvSpPr>
        <xdr:cNvPr id="709" name="テキスト ボックス 708"/>
        <xdr:cNvSpPr txBox="1"/>
      </xdr:nvSpPr>
      <xdr:spPr>
        <a:xfrm>
          <a:off x="12547111" y="161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82074</xdr:rowOff>
    </xdr:from>
    <xdr:to>
      <xdr:col>85</xdr:col>
      <xdr:colOff>177800</xdr:colOff>
      <xdr:row>93</xdr:row>
      <xdr:rowOff>12224</xdr:rowOff>
    </xdr:to>
    <xdr:sp macro="" textlink="">
      <xdr:nvSpPr>
        <xdr:cNvPr id="715" name="楕円 714"/>
        <xdr:cNvSpPr/>
      </xdr:nvSpPr>
      <xdr:spPr>
        <a:xfrm>
          <a:off x="16268700" y="1585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104951</xdr:rowOff>
    </xdr:from>
    <xdr:ext cx="534377" cy="259045"/>
    <xdr:sp macro="" textlink="">
      <xdr:nvSpPr>
        <xdr:cNvPr id="716" name="公債費該当値テキスト"/>
        <xdr:cNvSpPr txBox="1"/>
      </xdr:nvSpPr>
      <xdr:spPr>
        <a:xfrm>
          <a:off x="16370300" y="1570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159407</xdr:rowOff>
    </xdr:from>
    <xdr:to>
      <xdr:col>81</xdr:col>
      <xdr:colOff>101600</xdr:colOff>
      <xdr:row>93</xdr:row>
      <xdr:rowOff>89557</xdr:rowOff>
    </xdr:to>
    <xdr:sp macro="" textlink="">
      <xdr:nvSpPr>
        <xdr:cNvPr id="717" name="楕円 716"/>
        <xdr:cNvSpPr/>
      </xdr:nvSpPr>
      <xdr:spPr>
        <a:xfrm>
          <a:off x="15430500" y="1593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106084</xdr:rowOff>
    </xdr:from>
    <xdr:ext cx="534377" cy="259045"/>
    <xdr:sp macro="" textlink="">
      <xdr:nvSpPr>
        <xdr:cNvPr id="718" name="テキスト ボックス 717"/>
        <xdr:cNvSpPr txBox="1"/>
      </xdr:nvSpPr>
      <xdr:spPr>
        <a:xfrm>
          <a:off x="15214111" y="1570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123484</xdr:rowOff>
    </xdr:from>
    <xdr:to>
      <xdr:col>76</xdr:col>
      <xdr:colOff>165100</xdr:colOff>
      <xdr:row>93</xdr:row>
      <xdr:rowOff>53634</xdr:rowOff>
    </xdr:to>
    <xdr:sp macro="" textlink="">
      <xdr:nvSpPr>
        <xdr:cNvPr id="719" name="楕円 718"/>
        <xdr:cNvSpPr/>
      </xdr:nvSpPr>
      <xdr:spPr>
        <a:xfrm>
          <a:off x="14541500" y="1589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70161</xdr:rowOff>
    </xdr:from>
    <xdr:ext cx="534377" cy="259045"/>
    <xdr:sp macro="" textlink="">
      <xdr:nvSpPr>
        <xdr:cNvPr id="720" name="テキスト ボックス 719"/>
        <xdr:cNvSpPr txBox="1"/>
      </xdr:nvSpPr>
      <xdr:spPr>
        <a:xfrm>
          <a:off x="14325111" y="1567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95399</xdr:rowOff>
    </xdr:from>
    <xdr:to>
      <xdr:col>72</xdr:col>
      <xdr:colOff>38100</xdr:colOff>
      <xdr:row>93</xdr:row>
      <xdr:rowOff>25549</xdr:rowOff>
    </xdr:to>
    <xdr:sp macro="" textlink="">
      <xdr:nvSpPr>
        <xdr:cNvPr id="721" name="楕円 720"/>
        <xdr:cNvSpPr/>
      </xdr:nvSpPr>
      <xdr:spPr>
        <a:xfrm>
          <a:off x="13652500" y="1586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42076</xdr:rowOff>
    </xdr:from>
    <xdr:ext cx="534377" cy="259045"/>
    <xdr:sp macro="" textlink="">
      <xdr:nvSpPr>
        <xdr:cNvPr id="722" name="テキスト ボックス 721"/>
        <xdr:cNvSpPr txBox="1"/>
      </xdr:nvSpPr>
      <xdr:spPr>
        <a:xfrm>
          <a:off x="13436111" y="1564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114503</xdr:rowOff>
    </xdr:from>
    <xdr:to>
      <xdr:col>67</xdr:col>
      <xdr:colOff>101600</xdr:colOff>
      <xdr:row>93</xdr:row>
      <xdr:rowOff>44653</xdr:rowOff>
    </xdr:to>
    <xdr:sp macro="" textlink="">
      <xdr:nvSpPr>
        <xdr:cNvPr id="723" name="楕円 722"/>
        <xdr:cNvSpPr/>
      </xdr:nvSpPr>
      <xdr:spPr>
        <a:xfrm>
          <a:off x="12763500" y="158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61180</xdr:rowOff>
    </xdr:from>
    <xdr:ext cx="534377" cy="259045"/>
    <xdr:sp macro="" textlink="">
      <xdr:nvSpPr>
        <xdr:cNvPr id="724" name="テキスト ボックス 723"/>
        <xdr:cNvSpPr txBox="1"/>
      </xdr:nvSpPr>
      <xdr:spPr>
        <a:xfrm>
          <a:off x="12547111" y="1566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8" name="テキスト ボックス 73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8" name="直線コネクタ 747"/>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9" name="諸支出金最小値テキスト"/>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1" name="諸支出金最大値テキスト"/>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2" name="直線コネクタ 751"/>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43269</xdr:rowOff>
    </xdr:from>
    <xdr:to>
      <xdr:col>116</xdr:col>
      <xdr:colOff>63500</xdr:colOff>
      <xdr:row>39</xdr:row>
      <xdr:rowOff>44069</xdr:rowOff>
    </xdr:to>
    <xdr:cxnSp macro="">
      <xdr:nvCxnSpPr>
        <xdr:cNvPr id="753" name="直線コネクタ 752"/>
        <xdr:cNvCxnSpPr/>
      </xdr:nvCxnSpPr>
      <xdr:spPr>
        <a:xfrm>
          <a:off x="21323300" y="6729819"/>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4" name="諸支出金平均値テキスト"/>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5" name="フローチャート: 判断 754"/>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43269</xdr:rowOff>
    </xdr:from>
    <xdr:to>
      <xdr:col>111</xdr:col>
      <xdr:colOff>177800</xdr:colOff>
      <xdr:row>39</xdr:row>
      <xdr:rowOff>44069</xdr:rowOff>
    </xdr:to>
    <xdr:cxnSp macro="">
      <xdr:nvCxnSpPr>
        <xdr:cNvPr id="756" name="直線コネクタ 755"/>
        <xdr:cNvCxnSpPr/>
      </xdr:nvCxnSpPr>
      <xdr:spPr>
        <a:xfrm flipV="1">
          <a:off x="20434300" y="672981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7" name="フローチャート: 判断 756"/>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8" name="テキスト ボックス 757"/>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44069</xdr:rowOff>
    </xdr:from>
    <xdr:to>
      <xdr:col>107</xdr:col>
      <xdr:colOff>50800</xdr:colOff>
      <xdr:row>39</xdr:row>
      <xdr:rowOff>44069</xdr:rowOff>
    </xdr:to>
    <xdr:cxnSp macro="">
      <xdr:nvCxnSpPr>
        <xdr:cNvPr id="759" name="直線コネクタ 758"/>
        <xdr:cNvCxnSpPr/>
      </xdr:nvCxnSpPr>
      <xdr:spPr>
        <a:xfrm>
          <a:off x="19545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0" name="フローチャート: 判断 759"/>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1" name="テキスト ボックス 760"/>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26276</xdr:rowOff>
    </xdr:from>
    <xdr:to>
      <xdr:col>102</xdr:col>
      <xdr:colOff>114300</xdr:colOff>
      <xdr:row>39</xdr:row>
      <xdr:rowOff>44069</xdr:rowOff>
    </xdr:to>
    <xdr:cxnSp macro="">
      <xdr:nvCxnSpPr>
        <xdr:cNvPr id="762" name="直線コネクタ 761"/>
        <xdr:cNvCxnSpPr/>
      </xdr:nvCxnSpPr>
      <xdr:spPr>
        <a:xfrm>
          <a:off x="18656300" y="6712826"/>
          <a:ext cx="8890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3" name="フローチャート: 判断 762"/>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4" name="テキスト ボックス 763"/>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5" name="フローチャート: 判断 764"/>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75252</xdr:rowOff>
    </xdr:from>
    <xdr:ext cx="378565" cy="259045"/>
    <xdr:sp macro="" textlink="">
      <xdr:nvSpPr>
        <xdr:cNvPr id="766" name="テキスト ボックス 765"/>
        <xdr:cNvSpPr txBox="1"/>
      </xdr:nvSpPr>
      <xdr:spPr>
        <a:xfrm>
          <a:off x="18467017" y="6761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72" name="楕円 771"/>
        <xdr:cNvSpPr/>
      </xdr:nvSpPr>
      <xdr:spPr>
        <a:xfrm>
          <a:off x="22110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313932" cy="259045"/>
    <xdr:sp macro="" textlink="">
      <xdr:nvSpPr>
        <xdr:cNvPr id="773" name="諸支出金該当値テキスト"/>
        <xdr:cNvSpPr txBox="1"/>
      </xdr:nvSpPr>
      <xdr:spPr>
        <a:xfrm>
          <a:off x="22212300" y="6620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163919</xdr:rowOff>
    </xdr:from>
    <xdr:to>
      <xdr:col>112</xdr:col>
      <xdr:colOff>38100</xdr:colOff>
      <xdr:row>39</xdr:row>
      <xdr:rowOff>94069</xdr:rowOff>
    </xdr:to>
    <xdr:sp macro="" textlink="">
      <xdr:nvSpPr>
        <xdr:cNvPr id="774" name="楕円 773"/>
        <xdr:cNvSpPr/>
      </xdr:nvSpPr>
      <xdr:spPr>
        <a:xfrm>
          <a:off x="21272500" y="66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85196</xdr:rowOff>
    </xdr:from>
    <xdr:ext cx="313932" cy="259045"/>
    <xdr:sp macro="" textlink="">
      <xdr:nvSpPr>
        <xdr:cNvPr id="775" name="テキスト ボックス 774"/>
        <xdr:cNvSpPr txBox="1"/>
      </xdr:nvSpPr>
      <xdr:spPr>
        <a:xfrm>
          <a:off x="21166333" y="6771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164719</xdr:rowOff>
    </xdr:from>
    <xdr:to>
      <xdr:col>107</xdr:col>
      <xdr:colOff>101600</xdr:colOff>
      <xdr:row>39</xdr:row>
      <xdr:rowOff>94869</xdr:rowOff>
    </xdr:to>
    <xdr:sp macro="" textlink="">
      <xdr:nvSpPr>
        <xdr:cNvPr id="776" name="楕円 775"/>
        <xdr:cNvSpPr/>
      </xdr:nvSpPr>
      <xdr:spPr>
        <a:xfrm>
          <a:off x="20383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85996</xdr:rowOff>
    </xdr:from>
    <xdr:ext cx="313932" cy="259045"/>
    <xdr:sp macro="" textlink="">
      <xdr:nvSpPr>
        <xdr:cNvPr id="777" name="テキスト ボックス 776"/>
        <xdr:cNvSpPr txBox="1"/>
      </xdr:nvSpPr>
      <xdr:spPr>
        <a:xfrm>
          <a:off x="20277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164719</xdr:rowOff>
    </xdr:from>
    <xdr:to>
      <xdr:col>102</xdr:col>
      <xdr:colOff>165100</xdr:colOff>
      <xdr:row>39</xdr:row>
      <xdr:rowOff>94869</xdr:rowOff>
    </xdr:to>
    <xdr:sp macro="" textlink="">
      <xdr:nvSpPr>
        <xdr:cNvPr id="778" name="楕円 777"/>
        <xdr:cNvSpPr/>
      </xdr:nvSpPr>
      <xdr:spPr>
        <a:xfrm>
          <a:off x="19494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85996</xdr:rowOff>
    </xdr:from>
    <xdr:ext cx="313932" cy="259045"/>
    <xdr:sp macro="" textlink="">
      <xdr:nvSpPr>
        <xdr:cNvPr id="779" name="テキスト ボックス 778"/>
        <xdr:cNvSpPr txBox="1"/>
      </xdr:nvSpPr>
      <xdr:spPr>
        <a:xfrm>
          <a:off x="19388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146926</xdr:rowOff>
    </xdr:from>
    <xdr:to>
      <xdr:col>98</xdr:col>
      <xdr:colOff>38100</xdr:colOff>
      <xdr:row>39</xdr:row>
      <xdr:rowOff>77076</xdr:rowOff>
    </xdr:to>
    <xdr:sp macro="" textlink="">
      <xdr:nvSpPr>
        <xdr:cNvPr id="780" name="楕円 779"/>
        <xdr:cNvSpPr/>
      </xdr:nvSpPr>
      <xdr:spPr>
        <a:xfrm>
          <a:off x="18605500" y="666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93603</xdr:rowOff>
    </xdr:from>
    <xdr:ext cx="378565" cy="259045"/>
    <xdr:sp macro="" textlink="">
      <xdr:nvSpPr>
        <xdr:cNvPr id="781" name="テキスト ボックス 780"/>
        <xdr:cNvSpPr txBox="1"/>
      </xdr:nvSpPr>
      <xdr:spPr>
        <a:xfrm>
          <a:off x="18467017" y="6437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50,556</a:t>
          </a:r>
          <a:r>
            <a:rPr kumimoji="1" lang="ja-JP" altLang="en-US" sz="1300">
              <a:latin typeface="ＭＳ Ｐゴシック" panose="020B0600070205080204" pitchFamily="50" charset="-128"/>
              <a:ea typeface="ＭＳ Ｐゴシック" panose="020B0600070205080204" pitchFamily="50" charset="-128"/>
            </a:rPr>
            <a:t>円であり、これまで類似団体平均を上回っていたが、４年度は同水準である。前年度比で</a:t>
          </a:r>
          <a:r>
            <a:rPr kumimoji="1" lang="en-US" altLang="ja-JP" sz="1300">
              <a:latin typeface="ＭＳ Ｐゴシック" panose="020B0600070205080204" pitchFamily="50" charset="-128"/>
              <a:ea typeface="ＭＳ Ｐゴシック" panose="020B0600070205080204" pitchFamily="50" charset="-128"/>
            </a:rPr>
            <a:t>28.6</a:t>
          </a:r>
          <a:r>
            <a:rPr kumimoji="1" lang="ja-JP" altLang="en-US" sz="1300">
              <a:latin typeface="ＭＳ Ｐゴシック" panose="020B0600070205080204" pitchFamily="50" charset="-128"/>
              <a:ea typeface="ＭＳ Ｐゴシック" panose="020B0600070205080204" pitchFamily="50" charset="-128"/>
            </a:rPr>
            <a:t>％減少しているのは、あきた芸術劇場整備事業の進捗による事業費の減などによる。</a:t>
          </a:r>
        </a:p>
        <a:p>
          <a:r>
            <a:rPr kumimoji="1" lang="ja-JP" altLang="en-US" sz="1300">
              <a:latin typeface="ＭＳ Ｐゴシック" panose="020B0600070205080204" pitchFamily="50" charset="-128"/>
              <a:ea typeface="ＭＳ Ｐゴシック" panose="020B0600070205080204" pitchFamily="50" charset="-128"/>
            </a:rPr>
            <a:t>　労働費は、住民一人当たり</a:t>
          </a:r>
          <a:r>
            <a:rPr kumimoji="1" lang="en-US" altLang="ja-JP" sz="1300">
              <a:latin typeface="ＭＳ Ｐゴシック" panose="020B0600070205080204" pitchFamily="50" charset="-128"/>
              <a:ea typeface="ＭＳ Ｐゴシック" panose="020B0600070205080204" pitchFamily="50" charset="-128"/>
            </a:rPr>
            <a:t>2,413</a:t>
          </a:r>
          <a:r>
            <a:rPr kumimoji="1" lang="ja-JP" altLang="en-US" sz="1300">
              <a:latin typeface="ＭＳ Ｐゴシック" panose="020B0600070205080204" pitchFamily="50" charset="-128"/>
              <a:ea typeface="ＭＳ Ｐゴシック" panose="020B0600070205080204" pitchFamily="50" charset="-128"/>
            </a:rPr>
            <a:t>円であり、類似団体平均を大きく上回っている。前年度比で</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％減少しているのは、新型コロナウイルス感染症に伴う勤労者特別融資事業の終了による減などによる。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57,318</a:t>
          </a:r>
          <a:r>
            <a:rPr kumimoji="1" lang="ja-JP" altLang="en-US" sz="1300">
              <a:latin typeface="ＭＳ Ｐゴシック" panose="020B0600070205080204" pitchFamily="50" charset="-128"/>
              <a:ea typeface="ＭＳ Ｐゴシック" panose="020B0600070205080204" pitchFamily="50" charset="-128"/>
            </a:rPr>
            <a:t>円であり、類似団体平均を上回っている。前年度比で</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％減少しているのは、除排雪関係経費や土地区画整理事業の事業費が減となったことなどによる。</a:t>
          </a: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14,785</a:t>
          </a:r>
          <a:r>
            <a:rPr kumimoji="1" lang="ja-JP" altLang="en-US" sz="1300">
              <a:latin typeface="ＭＳ Ｐゴシック" panose="020B0600070205080204" pitchFamily="50" charset="-128"/>
              <a:ea typeface="ＭＳ Ｐゴシック" panose="020B0600070205080204" pitchFamily="50" charset="-128"/>
            </a:rPr>
            <a:t>円であり、これまで類似団体平均と同水準であったが、４年度は大きく上回っている。前年度比で</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％増加しているのは、消防庁舎改修事業や消防人件費の増などによる。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50,212</a:t>
          </a:r>
          <a:r>
            <a:rPr kumimoji="1" lang="ja-JP" altLang="en-US" sz="1300">
              <a:latin typeface="ＭＳ Ｐゴシック" panose="020B0600070205080204" pitchFamily="50" charset="-128"/>
              <a:ea typeface="ＭＳ Ｐゴシック" panose="020B0600070205080204" pitchFamily="50" charset="-128"/>
            </a:rPr>
            <a:t>円であり、前年度は類似団体平均を上回っていたが、４年度は同水準である。前年度比で</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％減少しているのは、市立中学校空調設備導入事業や秋田城跡史跡公園連絡橋整備事業が終了したことなどによる。</a:t>
          </a:r>
        </a:p>
        <a:p>
          <a:r>
            <a:rPr kumimoji="1" lang="ja-JP" altLang="en-US" sz="1300">
              <a:latin typeface="ＭＳ Ｐゴシック" panose="020B0600070205080204" pitchFamily="50" charset="-128"/>
              <a:ea typeface="ＭＳ Ｐゴシック" panose="020B0600070205080204" pitchFamily="50" charset="-128"/>
            </a:rPr>
            <a:t>　引き続き「第４期・県都</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あきた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改革プラン」に位置づけた取組を推進し、歳出全般にわたる見直しを進めていく。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財政調整基金残高は、補正予算の収支調整のための取崩額が増加したことにより、前年度から減少した。</a:t>
          </a:r>
        </a:p>
        <a:p>
          <a:r>
            <a:rPr kumimoji="1" lang="ja-JP" altLang="en-US" sz="1100">
              <a:latin typeface="ＭＳ ゴシック" pitchFamily="49" charset="-128"/>
              <a:ea typeface="ＭＳ ゴシック" pitchFamily="49" charset="-128"/>
            </a:rPr>
            <a:t>　実質収支額は、前年度と比較して、翌年度への繰越財源の増加額が歳入歳出差引額の増加額よりも大きかったことにより減少しているが、直近５年間は概ね２％台で安定的に推移している。</a:t>
          </a:r>
        </a:p>
        <a:p>
          <a:r>
            <a:rPr kumimoji="1" lang="ja-JP" altLang="en-US" sz="1100">
              <a:latin typeface="ＭＳ ゴシック" pitchFamily="49" charset="-128"/>
              <a:ea typeface="ＭＳ ゴシック" pitchFamily="49" charset="-128"/>
            </a:rPr>
            <a:t>　実質単年度収支は、単年度収支の悪化に加え、基金取崩額が基金積立額を上回ったこと等により２年ぶりに赤字となっている。</a:t>
          </a:r>
        </a:p>
        <a:p>
          <a:r>
            <a:rPr kumimoji="1" lang="ja-JP" altLang="en-US" sz="1100">
              <a:latin typeface="ＭＳ ゴシック" pitchFamily="49" charset="-128"/>
              <a:ea typeface="ＭＳ ゴシック" pitchFamily="49" charset="-128"/>
            </a:rPr>
            <a:t>　引き続き、財源の確保はもとより、経費の精査を徹底することで、取崩額の抑制に取り組んでいく。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一般会計および全ての特別会計、企業会計が黒字となっている。</a:t>
          </a:r>
        </a:p>
        <a:p>
          <a:r>
            <a:rPr kumimoji="1" lang="ja-JP" altLang="en-US" sz="1400">
              <a:latin typeface="ＭＳ ゴシック" pitchFamily="49" charset="-128"/>
              <a:ea typeface="ＭＳ ゴシック" pitchFamily="49" charset="-128"/>
            </a:rPr>
            <a:t>　水道事業会計および下水道事業会計では、過去に発行した公営企業債の償還が順次終了していることや、新規発行の抑制などにより借入金の償還額が減少するなど、黒字額は前年度より増加した。</a:t>
          </a:r>
        </a:p>
        <a:p>
          <a:r>
            <a:rPr kumimoji="1" lang="ja-JP" altLang="en-US" sz="1400">
              <a:latin typeface="ＭＳ ゴシック" pitchFamily="49" charset="-128"/>
              <a:ea typeface="ＭＳ ゴシック" pitchFamily="49" charset="-128"/>
            </a:rPr>
            <a:t>　介護保険事業会計では、保険給付費や地域支援事業費が見込みより減少したことにより黒字額が増加した。一方で、国民健康保険事業会計では、国民健康保険税や県支出金が見込みより減となったことで、黒字額が前年度より減少した。</a:t>
          </a:r>
        </a:p>
        <a:p>
          <a:r>
            <a:rPr kumimoji="1" lang="ja-JP" altLang="en-US" sz="1400">
              <a:latin typeface="ＭＳ ゴシック" pitchFamily="49" charset="-128"/>
              <a:ea typeface="ＭＳ ゴシック" pitchFamily="49" charset="-128"/>
            </a:rPr>
            <a:t>　引き続き、収入の確保や事業の効率化、経費の見直しなどに取り組み、特別会計・企業会計の安定した財政運営に努める。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市立病院建替に係る病院法人への転貸債の元利償還金が増加したことなどにより、前年度から増加している。令和７年度まではあきた芸術劇場整備事業に係る地方債元利償還金が増加するが、過去の大規模事業に係る地方債の償還が順次終了することから、今後の新規発行を抑制することで、長期的には減少するものと見込んでいる。</a:t>
          </a:r>
        </a:p>
        <a:p>
          <a:r>
            <a:rPr kumimoji="1" lang="ja-JP" altLang="en-US" sz="1200">
              <a:latin typeface="ＭＳ ゴシック" pitchFamily="49" charset="-128"/>
              <a:ea typeface="ＭＳ ゴシック" pitchFamily="49" charset="-128"/>
            </a:rPr>
            <a:t>　公営企業債の元利償還金に対する繰入金は、下水道事業会計などの公営企業債の発行抑制や、過去の借入分の償還が進んだことなどにより元利償還金は減少しており、一般会計からの繰入金は減少している。</a:t>
          </a:r>
        </a:p>
        <a:p>
          <a:r>
            <a:rPr kumimoji="1" lang="ja-JP" altLang="en-US" sz="1200">
              <a:latin typeface="ＭＳ ゴシック" pitchFamily="49" charset="-128"/>
              <a:ea typeface="ＭＳ ゴシック" pitchFamily="49" charset="-128"/>
            </a:rPr>
            <a:t>　今後も大規模事業の実施に当たっては、実施時期を調整することで単年度当たりの地方債発行額を抑制するとともに、地方債の償還期間を長期に設定することで公債費を平準化し、比率の改善に努める。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本市では、満期一括償還地方債を発行していないため、左表に掲載する数値はない。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○一般会計等に係る地方債の現在高</a:t>
          </a:r>
        </a:p>
        <a:p>
          <a:r>
            <a:rPr kumimoji="1" lang="ja-JP" altLang="en-US" sz="1200">
              <a:latin typeface="ＭＳ ゴシック" pitchFamily="49" charset="-128"/>
              <a:ea typeface="ＭＳ ゴシック" pitchFamily="49" charset="-128"/>
            </a:rPr>
            <a:t>　臨時財政対策債は減少傾向にあるが、新病院建設事業に伴う病院転貸債に係る借入れが増加したことにより、一般会計等の地方債残高は増加した。</a:t>
          </a:r>
        </a:p>
        <a:p>
          <a:r>
            <a:rPr kumimoji="1" lang="ja-JP" altLang="en-US" sz="1200">
              <a:latin typeface="ＭＳ ゴシック" pitchFamily="49" charset="-128"/>
              <a:ea typeface="ＭＳ ゴシック" pitchFamily="49" charset="-128"/>
            </a:rPr>
            <a:t>○公営企業債等繰入見込額</a:t>
          </a:r>
        </a:p>
        <a:p>
          <a:r>
            <a:rPr kumimoji="1" lang="ja-JP" altLang="en-US" sz="1200">
              <a:latin typeface="ＭＳ ゴシック" pitchFamily="49" charset="-128"/>
              <a:ea typeface="ＭＳ ゴシック" pitchFamily="49" charset="-128"/>
            </a:rPr>
            <a:t>　地方債発行の抑制による下水道事業会計等の公営企業債残高の減少に伴い、一般会計からの</a:t>
          </a:r>
          <a:r>
            <a:rPr kumimoji="1" lang="ja-JP" altLang="en-US" sz="1200">
              <a:solidFill>
                <a:sysClr val="windowText" lastClr="000000"/>
              </a:solidFill>
              <a:latin typeface="ＭＳ ゴシック" pitchFamily="49" charset="-128"/>
              <a:ea typeface="ＭＳ ゴシック" pitchFamily="49" charset="-128"/>
            </a:rPr>
            <a:t>繰入見込額が減少した。</a:t>
          </a:r>
        </a:p>
        <a:p>
          <a:r>
            <a:rPr kumimoji="1" lang="ja-JP" altLang="en-US" sz="1200">
              <a:solidFill>
                <a:sysClr val="windowText" lastClr="000000"/>
              </a:solidFill>
              <a:latin typeface="ＭＳ ゴシック" pitchFamily="49" charset="-128"/>
              <a:ea typeface="ＭＳ ゴシック" pitchFamily="49" charset="-128"/>
            </a:rPr>
            <a:t>○充当可能特定歳入</a:t>
          </a:r>
        </a:p>
        <a:p>
          <a:r>
            <a:rPr kumimoji="1" lang="ja-JP" altLang="en-US" sz="1200">
              <a:solidFill>
                <a:sysClr val="windowText" lastClr="000000"/>
              </a:solidFill>
              <a:latin typeface="ＭＳ ゴシック" pitchFamily="49" charset="-128"/>
              <a:ea typeface="ＭＳ ゴシック" pitchFamily="49" charset="-128"/>
            </a:rPr>
            <a:t>　新病院建設事業に係る病院法人への貸付金が増加したことにより、将来の貸付金元金収入が増加した。</a:t>
          </a:r>
        </a:p>
        <a:p>
          <a:r>
            <a:rPr kumimoji="1" lang="ja-JP" altLang="en-US" sz="1200">
              <a:solidFill>
                <a:sysClr val="windowText" lastClr="000000"/>
              </a:solidFill>
              <a:latin typeface="ＭＳ ゴシック" pitchFamily="49" charset="-128"/>
              <a:ea typeface="ＭＳ ゴシック" pitchFamily="49" charset="-128"/>
            </a:rPr>
            <a:t>○今後の対応</a:t>
          </a:r>
        </a:p>
        <a:p>
          <a:r>
            <a:rPr kumimoji="1" lang="ja-JP" altLang="en-US" sz="1200">
              <a:solidFill>
                <a:sysClr val="windowText" lastClr="000000"/>
              </a:solidFill>
              <a:latin typeface="ＭＳ ゴシック" pitchFamily="49" charset="-128"/>
              <a:ea typeface="ＭＳ ゴシック" pitchFamily="49" charset="-128"/>
            </a:rPr>
            <a:t>　今後も地方債発行額の抑制等により地方債残高を縮減するとともに、充当可能基金である財政調整基金および減債基金の取崩しを抑制しながら基金残高を確保することにより、比率の改善に努める</a:t>
          </a:r>
          <a:r>
            <a:rPr kumimoji="1" lang="ja-JP" altLang="en-US" sz="1400">
              <a:solidFill>
                <a:sysClr val="windowText" lastClr="000000"/>
              </a:solidFill>
              <a:latin typeface="ＭＳ ゴシック" pitchFamily="49" charset="-128"/>
              <a:ea typeface="ＭＳ ゴシック" pitchFamily="49"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秋田県秋田市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・令和４年度末の基金全体の残高は、前年度末と比較して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・財政調整基金は、収支不足の補てんのため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百万円を取り崩した一方で、前年度実質収支の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を下回らない額を含む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百万円を積立てたことにより、前年度末と比較し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・減債基金は、収支不足の補てんおよび合併特例事業債償還などで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・公共施設等整備基金は、公共施設等の改修等のため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百万円を取り崩した一方で、運用益１百万円積み立てたことにより、前年度末と比較し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２基金である財政調整基金および減債基金については、収支不足の補てんのための取崩しが増加したことにより、残高は減少傾向にあることから、令和５年度からの４年間を計画期間とする「第４期・県都</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あきた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改革プラン」に掲げる、２基金合計で一般会計予算規模の５％程度の規模を確保するため、残高の回復に努めていく。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・特定目的基金は、「第４期・県都</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あきた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改革プラン」において、それぞれの基金の残高や今後の事業計画の見込みなどを勘案し、設置目的に応じた必要額の確保等を図ることとしており、令和８年度までに公共施設等整備基金への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億円の積立てや、公共交通活性化基金への５億円の積立て等を行うこととしている。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・公共施設等整備基金：公共施設等の整備等に要する経費に充てる。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・一般廃棄物処理施設整備基金：一般廃棄物処理施設の整備等に要する経費に充てる。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・公共交通活性化基金：公共交通の利便性向上に要する経費に充てる。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・公立大学法人支援基金：公立大学法人の管理運営ならびに施設および設備の整備に係る支援に要する経費に充てる。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・公共施設等整備基金：公共施設等の改修等のため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974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百万円を取り崩した一方で、運用益１百万円積み立てたことにより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973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・一般廃棄物処理施設整備基金：「秋田市廃棄物の処理および再利用に関する条例」に規定された、家庭ごみ処理手数料相当額の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の額および運用益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百万円を将来の廃棄物処理施設の整備等に備えて積み立てた一方で、廃棄物処理施設の改修等を行うため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・公共交通活性化基金：公共交通の利便性向上事業へ充当するため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・公立大学法人支援基金：施設・設備の整備に係る支援に充当するため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百万円減少した。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・公共施設等整備基金：今後も老朽化した公共施設等の改修等は増加すると見込まれるため、「第４期・県都</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あきた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改革プラン」において、令和８年度までにさらに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億円を積み立てることとしている。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・公共交通活性化基金：将来にわたって安心して利用することができる公共交通の実現に向け、「第４期・県都</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あきた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改革プラン」において、令和８年度までにさらに５億円を積み立てることとしている。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・公立大学法人支援基金：今後も施設・設備の整備に係る支援に充当するため、「第４期・県都</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あきた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改革プラン」において、令和８年度までさらに４億円を積立てることとしている。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・収支不足の補てんのため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百万円を取り崩した一方で、地方財政法に規定された前年度実質収支の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を下回らない額や運用益として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百万円を積み立てた結果、前年度末と比較し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・豪雪時の対応のため、過去の実績により最低限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億円を下回らないよう維持してきたが、収支不足の補てんのための取崩し等により減少が見込まれることから、財政状況等を勘案しながら残高の回復に努めていく必要がある。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・「第４期・県都</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あきた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改革プラン」において、財政調整基金および減債基金の合計残高で一般会計予算規模の５％程度を確保することを目標としており、残高の確保に努める。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・運用益１百万円を積み立てた一方で、収支不足の補てんとして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百万円、合併特例事業債の償還のため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・今後も投資的経費に伴う地方債発行が見込まれることから、減債基金の残高や今後の地方債発行に伴う償還を勘案し、地方債の償還に必要な財源を確保するため、「第４期・県都</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あきた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改革プラン」において、令和８年度までに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億円を積み立てることとしている。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300,470
298,814
906.07
152,422,038
149,822,795
1,836,705
73,071,998
145,080,338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有形固定資産減価償却率は、ここ数年増加傾向にあるが、類似団体平均よりやや低い水準を保っている。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秋田市公共施設等総合管理計画に基づき策定した各施設ごとの個別施設計画により、計画的な維持保全や効率的な施設運営に努めているほか、老朽化や用途を終えた施設は除却等を行うなど、施設の維持管理について適切に進めているところ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xdr:cNvCxnSpPr/>
      </xdr:nvCxnSpPr>
      <xdr:spPr>
        <a:xfrm flipV="1">
          <a:off x="4760595" y="5381202"/>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xdr:cNvSpPr txBox="1"/>
      </xdr:nvSpPr>
      <xdr:spPr>
        <a:xfrm>
          <a:off x="4813300" y="515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xdr:cNvCxnSpPr/>
      </xdr:nvCxnSpPr>
      <xdr:spPr>
        <a:xfrm>
          <a:off x="4673600" y="538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0"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xdr:cNvSpPr/>
      </xdr:nvSpPr>
      <xdr:spPr>
        <a:xfrm>
          <a:off x="4000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xdr:cNvSpPr/>
      </xdr:nvSpPr>
      <xdr:spPr>
        <a:xfrm>
          <a:off x="3238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5" name="フローチャート: 判断 74"/>
        <xdr:cNvSpPr/>
      </xdr:nvSpPr>
      <xdr:spPr>
        <a:xfrm>
          <a:off x="1714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30692</xdr:rowOff>
    </xdr:from>
    <xdr:to>
      <xdr:col>23</xdr:col>
      <xdr:colOff>136525</xdr:colOff>
      <xdr:row>30</xdr:row>
      <xdr:rowOff>132292</xdr:rowOff>
    </xdr:to>
    <xdr:sp macro="" textlink="">
      <xdr:nvSpPr>
        <xdr:cNvPr id="81" name="楕円 80"/>
        <xdr:cNvSpPr/>
      </xdr:nvSpPr>
      <xdr:spPr>
        <a:xfrm>
          <a:off x="47117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53569</xdr:rowOff>
    </xdr:from>
    <xdr:ext cx="405111" cy="259045"/>
    <xdr:sp macro="" textlink="">
      <xdr:nvSpPr>
        <xdr:cNvPr id="82" name="有形固定資産減価償却率該当値テキスト"/>
        <xdr:cNvSpPr txBox="1"/>
      </xdr:nvSpPr>
      <xdr:spPr>
        <a:xfrm>
          <a:off x="4813300" y="5797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151765</xdr:rowOff>
    </xdr:from>
    <xdr:to>
      <xdr:col>19</xdr:col>
      <xdr:colOff>187325</xdr:colOff>
      <xdr:row>30</xdr:row>
      <xdr:rowOff>81915</xdr:rowOff>
    </xdr:to>
    <xdr:sp macro="" textlink="">
      <xdr:nvSpPr>
        <xdr:cNvPr id="83" name="楕円 82"/>
        <xdr:cNvSpPr/>
      </xdr:nvSpPr>
      <xdr:spPr>
        <a:xfrm>
          <a:off x="4000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31115</xdr:rowOff>
    </xdr:from>
    <xdr:to>
      <xdr:col>23</xdr:col>
      <xdr:colOff>85725</xdr:colOff>
      <xdr:row>30</xdr:row>
      <xdr:rowOff>81492</xdr:rowOff>
    </xdr:to>
    <xdr:cxnSp macro="">
      <xdr:nvCxnSpPr>
        <xdr:cNvPr id="84" name="直線コネクタ 83"/>
        <xdr:cNvCxnSpPr/>
      </xdr:nvCxnSpPr>
      <xdr:spPr>
        <a:xfrm>
          <a:off x="4051300" y="5946140"/>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9102</xdr:rowOff>
    </xdr:from>
    <xdr:to>
      <xdr:col>15</xdr:col>
      <xdr:colOff>187325</xdr:colOff>
      <xdr:row>30</xdr:row>
      <xdr:rowOff>110702</xdr:rowOff>
    </xdr:to>
    <xdr:sp macro="" textlink="">
      <xdr:nvSpPr>
        <xdr:cNvPr id="85" name="楕円 84"/>
        <xdr:cNvSpPr/>
      </xdr:nvSpPr>
      <xdr:spPr>
        <a:xfrm>
          <a:off x="3238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59902</xdr:rowOff>
    </xdr:to>
    <xdr:cxnSp macro="">
      <xdr:nvCxnSpPr>
        <xdr:cNvPr id="86" name="直線コネクタ 85"/>
        <xdr:cNvCxnSpPr/>
      </xdr:nvCxnSpPr>
      <xdr:spPr>
        <a:xfrm flipV="1">
          <a:off x="3289300" y="594614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7" name="楕円 86"/>
        <xdr:cNvSpPr/>
      </xdr:nvSpPr>
      <xdr:spPr>
        <a:xfrm>
          <a:off x="2476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41910</xdr:rowOff>
    </xdr:from>
    <xdr:to>
      <xdr:col>15</xdr:col>
      <xdr:colOff>136525</xdr:colOff>
      <xdr:row>30</xdr:row>
      <xdr:rowOff>59902</xdr:rowOff>
    </xdr:to>
    <xdr:cxnSp macro="">
      <xdr:nvCxnSpPr>
        <xdr:cNvPr id="88" name="直線コネクタ 87"/>
        <xdr:cNvCxnSpPr/>
      </xdr:nvCxnSpPr>
      <xdr:spPr>
        <a:xfrm>
          <a:off x="2527300" y="595693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108585</xdr:rowOff>
    </xdr:from>
    <xdr:to>
      <xdr:col>7</xdr:col>
      <xdr:colOff>187325</xdr:colOff>
      <xdr:row>30</xdr:row>
      <xdr:rowOff>38735</xdr:rowOff>
    </xdr:to>
    <xdr:sp macro="" textlink="">
      <xdr:nvSpPr>
        <xdr:cNvPr id="89" name="楕円 88"/>
        <xdr:cNvSpPr/>
      </xdr:nvSpPr>
      <xdr:spPr>
        <a:xfrm>
          <a:off x="1714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159385</xdr:rowOff>
    </xdr:from>
    <xdr:to>
      <xdr:col>11</xdr:col>
      <xdr:colOff>136525</xdr:colOff>
      <xdr:row>30</xdr:row>
      <xdr:rowOff>41910</xdr:rowOff>
    </xdr:to>
    <xdr:cxnSp macro="">
      <xdr:nvCxnSpPr>
        <xdr:cNvPr id="90" name="直線コネクタ 89"/>
        <xdr:cNvCxnSpPr/>
      </xdr:nvCxnSpPr>
      <xdr:spPr>
        <a:xfrm>
          <a:off x="1765300" y="590296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128287</xdr:rowOff>
    </xdr:from>
    <xdr:ext cx="405111" cy="259045"/>
    <xdr:sp macro="" textlink="">
      <xdr:nvSpPr>
        <xdr:cNvPr id="91" name="n_1aveValue有形固定資産減価償却率"/>
        <xdr:cNvSpPr txBox="1"/>
      </xdr:nvSpPr>
      <xdr:spPr>
        <a:xfrm>
          <a:off x="3836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85107</xdr:rowOff>
    </xdr:from>
    <xdr:ext cx="405111" cy="259045"/>
    <xdr:sp macro="" textlink="">
      <xdr:nvSpPr>
        <xdr:cNvPr id="92" name="n_2aveValue有形固定資産減価償却率"/>
        <xdr:cNvSpPr txBox="1"/>
      </xdr:nvSpPr>
      <xdr:spPr>
        <a:xfrm>
          <a:off x="3086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93" name="n_3aveValue有形固定資産減価償却率"/>
        <xdr:cNvSpPr txBox="1"/>
      </xdr:nvSpPr>
      <xdr:spPr>
        <a:xfrm>
          <a:off x="2324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27534</xdr:rowOff>
    </xdr:from>
    <xdr:ext cx="405111" cy="259045"/>
    <xdr:sp macro="" textlink="">
      <xdr:nvSpPr>
        <xdr:cNvPr id="94" name="n_4aveValue有形固定資産減価償却率"/>
        <xdr:cNvSpPr txBox="1"/>
      </xdr:nvSpPr>
      <xdr:spPr>
        <a:xfrm>
          <a:off x="1562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98442</xdr:rowOff>
    </xdr:from>
    <xdr:ext cx="405111" cy="259045"/>
    <xdr:sp macro="" textlink="">
      <xdr:nvSpPr>
        <xdr:cNvPr id="95" name="n_1mainValue有形固定資産減価償却率"/>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127229</xdr:rowOff>
    </xdr:from>
    <xdr:ext cx="405111" cy="259045"/>
    <xdr:sp macro="" textlink="">
      <xdr:nvSpPr>
        <xdr:cNvPr id="96" name="n_2mainValue有形固定資産減価償却率"/>
        <xdr:cNvSpPr txBox="1"/>
      </xdr:nvSpPr>
      <xdr:spPr>
        <a:xfrm>
          <a:off x="3086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97" name="n_3mainValue有形固定資産減価償却率"/>
        <xdr:cNvSpPr txBox="1"/>
      </xdr:nvSpPr>
      <xdr:spPr>
        <a:xfrm>
          <a:off x="2324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8" name="n_4mainValue有形固定資産減価償却率"/>
        <xdr:cNvSpPr txBox="1"/>
      </xdr:nvSpPr>
      <xdr:spPr>
        <a:xfrm>
          <a:off x="1562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大規模建設事業による地方債発行の増加により、分子の将来負担額が増加した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ことに加え、</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普通交付税の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等によ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分母の経常一般財源等</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の減少、経常経費充当財源等の増加により、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分子</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は増加し、分母が減少したため</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、債務償還比率は昨年度と比較して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した。また、債務償還比率は類似団体平均と比較すると高い傾向にあることから、引き続き、</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市債発行の抑制や、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地方税等の歳入の確保、充当可能基金の残高確保に努めることにより、債務償還比率の改善を図る。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xdr:cNvCxnSpPr/>
      </xdr:nvCxnSpPr>
      <xdr:spPr>
        <a:xfrm flipV="1">
          <a:off x="14793595" y="5312833"/>
          <a:ext cx="1269" cy="1427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xdr:cNvSpPr txBox="1"/>
      </xdr:nvSpPr>
      <xdr:spPr>
        <a:xfrm>
          <a:off x="14846300" y="67437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51530</xdr:rowOff>
    </xdr:from>
    <xdr:ext cx="469744" cy="259045"/>
    <xdr:sp macro="" textlink="">
      <xdr:nvSpPr>
        <xdr:cNvPr id="132" name="債務償還比率平均値テキスト"/>
        <xdr:cNvSpPr txBox="1"/>
      </xdr:nvSpPr>
      <xdr:spPr>
        <a:xfrm>
          <a:off x="14846300" y="5795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xdr:cNvSpPr/>
      </xdr:nvSpPr>
      <xdr:spPr>
        <a:xfrm>
          <a:off x="14744700" y="59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xdr:cNvSpPr/>
      </xdr:nvSpPr>
      <xdr:spPr>
        <a:xfrm>
          <a:off x="140335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xdr:cNvSpPr/>
      </xdr:nvSpPr>
      <xdr:spPr>
        <a:xfrm>
          <a:off x="13271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xdr:cNvSpPr/>
      </xdr:nvSpPr>
      <xdr:spPr>
        <a:xfrm>
          <a:off x="12509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57940</xdr:rowOff>
    </xdr:from>
    <xdr:to>
      <xdr:col>76</xdr:col>
      <xdr:colOff>73025</xdr:colOff>
      <xdr:row>32</xdr:row>
      <xdr:rowOff>159540</xdr:rowOff>
    </xdr:to>
    <xdr:sp macro="" textlink="">
      <xdr:nvSpPr>
        <xdr:cNvPr id="143" name="楕円 142"/>
        <xdr:cNvSpPr/>
      </xdr:nvSpPr>
      <xdr:spPr>
        <a:xfrm>
          <a:off x="14744700" y="63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36367</xdr:rowOff>
    </xdr:from>
    <xdr:ext cx="469744" cy="259045"/>
    <xdr:sp macro="" textlink="">
      <xdr:nvSpPr>
        <xdr:cNvPr id="144" name="債務償還比率該当値テキスト"/>
        <xdr:cNvSpPr txBox="1"/>
      </xdr:nvSpPr>
      <xdr:spPr>
        <a:xfrm>
          <a:off x="14846300" y="629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165509</xdr:rowOff>
    </xdr:from>
    <xdr:to>
      <xdr:col>72</xdr:col>
      <xdr:colOff>123825</xdr:colOff>
      <xdr:row>31</xdr:row>
      <xdr:rowOff>95659</xdr:rowOff>
    </xdr:to>
    <xdr:sp macro="" textlink="">
      <xdr:nvSpPr>
        <xdr:cNvPr id="145" name="楕円 144"/>
        <xdr:cNvSpPr/>
      </xdr:nvSpPr>
      <xdr:spPr>
        <a:xfrm>
          <a:off x="14033500" y="608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44859</xdr:rowOff>
    </xdr:from>
    <xdr:to>
      <xdr:col>76</xdr:col>
      <xdr:colOff>22225</xdr:colOff>
      <xdr:row>32</xdr:row>
      <xdr:rowOff>108740</xdr:rowOff>
    </xdr:to>
    <xdr:cxnSp macro="">
      <xdr:nvCxnSpPr>
        <xdr:cNvPr id="146" name="直線コネクタ 145"/>
        <xdr:cNvCxnSpPr/>
      </xdr:nvCxnSpPr>
      <xdr:spPr>
        <a:xfrm>
          <a:off x="14084300" y="6131334"/>
          <a:ext cx="711200" cy="2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113764</xdr:rowOff>
    </xdr:from>
    <xdr:to>
      <xdr:col>68</xdr:col>
      <xdr:colOff>123825</xdr:colOff>
      <xdr:row>32</xdr:row>
      <xdr:rowOff>43914</xdr:rowOff>
    </xdr:to>
    <xdr:sp macro="" textlink="">
      <xdr:nvSpPr>
        <xdr:cNvPr id="147" name="楕円 146"/>
        <xdr:cNvSpPr/>
      </xdr:nvSpPr>
      <xdr:spPr>
        <a:xfrm>
          <a:off x="13271500" y="620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44859</xdr:rowOff>
    </xdr:from>
    <xdr:to>
      <xdr:col>72</xdr:col>
      <xdr:colOff>73025</xdr:colOff>
      <xdr:row>31</xdr:row>
      <xdr:rowOff>164564</xdr:rowOff>
    </xdr:to>
    <xdr:cxnSp macro="">
      <xdr:nvCxnSpPr>
        <xdr:cNvPr id="148" name="直線コネクタ 147"/>
        <xdr:cNvCxnSpPr/>
      </xdr:nvCxnSpPr>
      <xdr:spPr>
        <a:xfrm flipV="1">
          <a:off x="13322300" y="6131334"/>
          <a:ext cx="762000" cy="11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89655</xdr:rowOff>
    </xdr:from>
    <xdr:to>
      <xdr:col>64</xdr:col>
      <xdr:colOff>123825</xdr:colOff>
      <xdr:row>32</xdr:row>
      <xdr:rowOff>19805</xdr:rowOff>
    </xdr:to>
    <xdr:sp macro="" textlink="">
      <xdr:nvSpPr>
        <xdr:cNvPr id="149" name="楕円 148"/>
        <xdr:cNvSpPr/>
      </xdr:nvSpPr>
      <xdr:spPr>
        <a:xfrm>
          <a:off x="12509500" y="61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140455</xdr:rowOff>
    </xdr:from>
    <xdr:to>
      <xdr:col>68</xdr:col>
      <xdr:colOff>73025</xdr:colOff>
      <xdr:row>31</xdr:row>
      <xdr:rowOff>164564</xdr:rowOff>
    </xdr:to>
    <xdr:cxnSp macro="">
      <xdr:nvCxnSpPr>
        <xdr:cNvPr id="150" name="直線コネクタ 149"/>
        <xdr:cNvCxnSpPr/>
      </xdr:nvCxnSpPr>
      <xdr:spPr>
        <a:xfrm>
          <a:off x="12560300" y="6226930"/>
          <a:ext cx="762000" cy="2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91574</xdr:rowOff>
    </xdr:from>
    <xdr:to>
      <xdr:col>60</xdr:col>
      <xdr:colOff>123825</xdr:colOff>
      <xdr:row>32</xdr:row>
      <xdr:rowOff>21724</xdr:rowOff>
    </xdr:to>
    <xdr:sp macro="" textlink="">
      <xdr:nvSpPr>
        <xdr:cNvPr id="151" name="楕円 150"/>
        <xdr:cNvSpPr/>
      </xdr:nvSpPr>
      <xdr:spPr>
        <a:xfrm>
          <a:off x="11747500" y="617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140455</xdr:rowOff>
    </xdr:from>
    <xdr:to>
      <xdr:col>64</xdr:col>
      <xdr:colOff>73025</xdr:colOff>
      <xdr:row>31</xdr:row>
      <xdr:rowOff>142374</xdr:rowOff>
    </xdr:to>
    <xdr:cxnSp macro="">
      <xdr:nvCxnSpPr>
        <xdr:cNvPr id="152" name="直線コネクタ 151"/>
        <xdr:cNvCxnSpPr/>
      </xdr:nvCxnSpPr>
      <xdr:spPr>
        <a:xfrm flipV="1">
          <a:off x="11798300" y="6226930"/>
          <a:ext cx="762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71934</xdr:rowOff>
    </xdr:from>
    <xdr:ext cx="469744" cy="259045"/>
    <xdr:sp macro="" textlink="">
      <xdr:nvSpPr>
        <xdr:cNvPr id="153" name="n_1aveValue債務償還比率"/>
        <xdr:cNvSpPr txBox="1"/>
      </xdr:nvSpPr>
      <xdr:spPr>
        <a:xfrm>
          <a:off x="13836727" y="564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54" name="n_2aveValue債務償還比率"/>
        <xdr:cNvSpPr txBox="1"/>
      </xdr:nvSpPr>
      <xdr:spPr>
        <a:xfrm>
          <a:off x="13087427"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5" name="n_3aveValue債務償還比率"/>
        <xdr:cNvSpPr txBox="1"/>
      </xdr:nvSpPr>
      <xdr:spPr>
        <a:xfrm>
          <a:off x="123254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xdr:cNvSpPr txBox="1"/>
      </xdr:nvSpPr>
      <xdr:spPr>
        <a:xfrm>
          <a:off x="11563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86786</xdr:rowOff>
    </xdr:from>
    <xdr:ext cx="469744" cy="259045"/>
    <xdr:sp macro="" textlink="">
      <xdr:nvSpPr>
        <xdr:cNvPr id="157" name="n_1mainValue債務償還比率"/>
        <xdr:cNvSpPr txBox="1"/>
      </xdr:nvSpPr>
      <xdr:spPr>
        <a:xfrm>
          <a:off x="13836727" y="617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35041</xdr:rowOff>
    </xdr:from>
    <xdr:ext cx="469744" cy="259045"/>
    <xdr:sp macro="" textlink="">
      <xdr:nvSpPr>
        <xdr:cNvPr id="158" name="n_2mainValue債務償還比率"/>
        <xdr:cNvSpPr txBox="1"/>
      </xdr:nvSpPr>
      <xdr:spPr>
        <a:xfrm>
          <a:off x="13087427" y="629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10932</xdr:rowOff>
    </xdr:from>
    <xdr:ext cx="469744" cy="259045"/>
    <xdr:sp macro="" textlink="">
      <xdr:nvSpPr>
        <xdr:cNvPr id="159" name="n_3mainValue債務償還比率"/>
        <xdr:cNvSpPr txBox="1"/>
      </xdr:nvSpPr>
      <xdr:spPr>
        <a:xfrm>
          <a:off x="12325427" y="62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12851</xdr:rowOff>
    </xdr:from>
    <xdr:ext cx="469744" cy="259045"/>
    <xdr:sp macro="" textlink="">
      <xdr:nvSpPr>
        <xdr:cNvPr id="160" name="n_4mainValue債務償還比率"/>
        <xdr:cNvSpPr txBox="1"/>
      </xdr:nvSpPr>
      <xdr:spPr>
        <a:xfrm>
          <a:off x="11563427" y="627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300,470
298,814
906.07
152,422,038
149,822,795
1,836,705
73,071,998
145,080,338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xdr:cNvCxnSpPr/>
      </xdr:nvCxnSpPr>
      <xdr:spPr>
        <a:xfrm flipV="1">
          <a:off x="4634865" y="575233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道路】&#10;有形固定資産減価償却率平均値テキスト"/>
        <xdr:cNvSpPr txBox="1"/>
      </xdr:nvSpPr>
      <xdr:spPr>
        <a:xfrm>
          <a:off x="4673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xdr:cNvSpPr/>
      </xdr:nvSpPr>
      <xdr:spPr>
        <a:xfrm>
          <a:off x="1968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xdr:cNvSpPr/>
      </xdr:nvSpPr>
      <xdr:spPr>
        <a:xfrm>
          <a:off x="1079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114554</xdr:rowOff>
    </xdr:from>
    <xdr:to>
      <xdr:col>24</xdr:col>
      <xdr:colOff>114300</xdr:colOff>
      <xdr:row>36</xdr:row>
      <xdr:rowOff>44704</xdr:rowOff>
    </xdr:to>
    <xdr:sp macro="" textlink="">
      <xdr:nvSpPr>
        <xdr:cNvPr id="71" name="楕円 70"/>
        <xdr:cNvSpPr/>
      </xdr:nvSpPr>
      <xdr:spPr>
        <a:xfrm>
          <a:off x="45847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137431</xdr:rowOff>
    </xdr:from>
    <xdr:ext cx="405111" cy="259045"/>
    <xdr:sp macro="" textlink="">
      <xdr:nvSpPr>
        <xdr:cNvPr id="72" name="【道路】&#10;有形固定資産減価償却率該当値テキスト"/>
        <xdr:cNvSpPr txBox="1"/>
      </xdr:nvSpPr>
      <xdr:spPr>
        <a:xfrm>
          <a:off x="4673600" y="596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80264</xdr:rowOff>
    </xdr:from>
    <xdr:to>
      <xdr:col>20</xdr:col>
      <xdr:colOff>38100</xdr:colOff>
      <xdr:row>36</xdr:row>
      <xdr:rowOff>10414</xdr:rowOff>
    </xdr:to>
    <xdr:sp macro="" textlink="">
      <xdr:nvSpPr>
        <xdr:cNvPr id="73" name="楕円 72"/>
        <xdr:cNvSpPr/>
      </xdr:nvSpPr>
      <xdr:spPr>
        <a:xfrm>
          <a:off x="3746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131064</xdr:rowOff>
    </xdr:from>
    <xdr:to>
      <xdr:col>24</xdr:col>
      <xdr:colOff>63500</xdr:colOff>
      <xdr:row>35</xdr:row>
      <xdr:rowOff>165354</xdr:rowOff>
    </xdr:to>
    <xdr:cxnSp macro="">
      <xdr:nvCxnSpPr>
        <xdr:cNvPr id="74" name="直線コネクタ 73"/>
        <xdr:cNvCxnSpPr/>
      </xdr:nvCxnSpPr>
      <xdr:spPr>
        <a:xfrm>
          <a:off x="3797300" y="613181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50546</xdr:rowOff>
    </xdr:from>
    <xdr:to>
      <xdr:col>15</xdr:col>
      <xdr:colOff>101600</xdr:colOff>
      <xdr:row>35</xdr:row>
      <xdr:rowOff>152146</xdr:rowOff>
    </xdr:to>
    <xdr:sp macro="" textlink="">
      <xdr:nvSpPr>
        <xdr:cNvPr id="75" name="楕円 74"/>
        <xdr:cNvSpPr/>
      </xdr:nvSpPr>
      <xdr:spPr>
        <a:xfrm>
          <a:off x="285750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101346</xdr:rowOff>
    </xdr:from>
    <xdr:to>
      <xdr:col>19</xdr:col>
      <xdr:colOff>177800</xdr:colOff>
      <xdr:row>35</xdr:row>
      <xdr:rowOff>131064</xdr:rowOff>
    </xdr:to>
    <xdr:cxnSp macro="">
      <xdr:nvCxnSpPr>
        <xdr:cNvPr id="76" name="直線コネクタ 75"/>
        <xdr:cNvCxnSpPr/>
      </xdr:nvCxnSpPr>
      <xdr:spPr>
        <a:xfrm>
          <a:off x="2908300" y="610209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29972</xdr:rowOff>
    </xdr:from>
    <xdr:to>
      <xdr:col>10</xdr:col>
      <xdr:colOff>165100</xdr:colOff>
      <xdr:row>35</xdr:row>
      <xdr:rowOff>131572</xdr:rowOff>
    </xdr:to>
    <xdr:sp macro="" textlink="">
      <xdr:nvSpPr>
        <xdr:cNvPr id="77" name="楕円 76"/>
        <xdr:cNvSpPr/>
      </xdr:nvSpPr>
      <xdr:spPr>
        <a:xfrm>
          <a:off x="1968500" y="60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80772</xdr:rowOff>
    </xdr:from>
    <xdr:to>
      <xdr:col>15</xdr:col>
      <xdr:colOff>50800</xdr:colOff>
      <xdr:row>35</xdr:row>
      <xdr:rowOff>101346</xdr:rowOff>
    </xdr:to>
    <xdr:cxnSp macro="">
      <xdr:nvCxnSpPr>
        <xdr:cNvPr id="78" name="直線コネクタ 77"/>
        <xdr:cNvCxnSpPr/>
      </xdr:nvCxnSpPr>
      <xdr:spPr>
        <a:xfrm>
          <a:off x="2019300" y="608152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162560</xdr:rowOff>
    </xdr:from>
    <xdr:to>
      <xdr:col>6</xdr:col>
      <xdr:colOff>38100</xdr:colOff>
      <xdr:row>35</xdr:row>
      <xdr:rowOff>92710</xdr:rowOff>
    </xdr:to>
    <xdr:sp macro="" textlink="">
      <xdr:nvSpPr>
        <xdr:cNvPr id="79" name="楕円 78"/>
        <xdr:cNvSpPr/>
      </xdr:nvSpPr>
      <xdr:spPr>
        <a:xfrm>
          <a:off x="1079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41910</xdr:rowOff>
    </xdr:from>
    <xdr:to>
      <xdr:col>10</xdr:col>
      <xdr:colOff>114300</xdr:colOff>
      <xdr:row>35</xdr:row>
      <xdr:rowOff>80772</xdr:rowOff>
    </xdr:to>
    <xdr:cxnSp macro="">
      <xdr:nvCxnSpPr>
        <xdr:cNvPr id="80" name="直線コネクタ 79"/>
        <xdr:cNvCxnSpPr/>
      </xdr:nvCxnSpPr>
      <xdr:spPr>
        <a:xfrm>
          <a:off x="1130300" y="604266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54119</xdr:rowOff>
    </xdr:from>
    <xdr:ext cx="405111" cy="259045"/>
    <xdr:sp macro="" textlink="">
      <xdr:nvSpPr>
        <xdr:cNvPr id="82" name="n_2aveValue【道路】&#10;有形固定資産減価償却率"/>
        <xdr:cNvSpPr txBox="1"/>
      </xdr:nvSpPr>
      <xdr:spPr>
        <a:xfrm>
          <a:off x="27057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19829</xdr:rowOff>
    </xdr:from>
    <xdr:ext cx="405111" cy="259045"/>
    <xdr:sp macro="" textlink="">
      <xdr:nvSpPr>
        <xdr:cNvPr id="83" name="n_3aveValue【道路】&#10;有形固定資産減価償却率"/>
        <xdr:cNvSpPr txBox="1"/>
      </xdr:nvSpPr>
      <xdr:spPr>
        <a:xfrm>
          <a:off x="1816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152417</xdr:rowOff>
    </xdr:from>
    <xdr:ext cx="405111" cy="259045"/>
    <xdr:sp macro="" textlink="">
      <xdr:nvSpPr>
        <xdr:cNvPr id="84" name="n_4aveValue【道路】&#10;有形固定資産減価償却率"/>
        <xdr:cNvSpPr txBox="1"/>
      </xdr:nvSpPr>
      <xdr:spPr>
        <a:xfrm>
          <a:off x="927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26941</xdr:rowOff>
    </xdr:from>
    <xdr:ext cx="405111" cy="259045"/>
    <xdr:sp macro="" textlink="">
      <xdr:nvSpPr>
        <xdr:cNvPr id="85" name="n_1mainValue【道路】&#10;有形固定資産減価償却率"/>
        <xdr:cNvSpPr txBox="1"/>
      </xdr:nvSpPr>
      <xdr:spPr>
        <a:xfrm>
          <a:off x="35820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168673</xdr:rowOff>
    </xdr:from>
    <xdr:ext cx="405111" cy="259045"/>
    <xdr:sp macro="" textlink="">
      <xdr:nvSpPr>
        <xdr:cNvPr id="86" name="n_2mainValue【道路】&#10;有形固定資産減価償却率"/>
        <xdr:cNvSpPr txBox="1"/>
      </xdr:nvSpPr>
      <xdr:spPr>
        <a:xfrm>
          <a:off x="2705744" y="582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148099</xdr:rowOff>
    </xdr:from>
    <xdr:ext cx="405111" cy="259045"/>
    <xdr:sp macro="" textlink="">
      <xdr:nvSpPr>
        <xdr:cNvPr id="87" name="n_3mainValue【道路】&#10;有形固定資産減価償却率"/>
        <xdr:cNvSpPr txBox="1"/>
      </xdr:nvSpPr>
      <xdr:spPr>
        <a:xfrm>
          <a:off x="1816744" y="580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109237</xdr:rowOff>
    </xdr:from>
    <xdr:ext cx="405111" cy="259045"/>
    <xdr:sp macro="" textlink="">
      <xdr:nvSpPr>
        <xdr:cNvPr id="88" name="n_4mainValue【道路】&#10;有形固定資産減価償却率"/>
        <xdr:cNvSpPr txBox="1"/>
      </xdr:nvSpPr>
      <xdr:spPr>
        <a:xfrm>
          <a:off x="927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xdr:cNvCxnSpPr/>
      </xdr:nvCxnSpPr>
      <xdr:spPr>
        <a:xfrm flipV="1">
          <a:off x="10476865" y="5676573"/>
          <a:ext cx="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xdr:cNvSpPr txBox="1"/>
      </xdr:nvSpPr>
      <xdr:spPr>
        <a:xfrm>
          <a:off x="10515600" y="7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xdr:cNvCxnSpPr/>
      </xdr:nvCxnSpPr>
      <xdr:spPr>
        <a:xfrm>
          <a:off x="10388600" y="721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xdr:cNvSpPr txBox="1"/>
      </xdr:nvSpPr>
      <xdr:spPr>
        <a:xfrm>
          <a:off x="10515600" y="54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xdr:cNvCxnSpPr/>
      </xdr:nvCxnSpPr>
      <xdr:spPr>
        <a:xfrm>
          <a:off x="10388600" y="567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76653</xdr:rowOff>
    </xdr:from>
    <xdr:ext cx="469744" cy="259045"/>
    <xdr:sp macro="" textlink="">
      <xdr:nvSpPr>
        <xdr:cNvPr id="119" name="【道路】&#10;一人当たり延長平均値テキスト"/>
        <xdr:cNvSpPr txBox="1"/>
      </xdr:nvSpPr>
      <xdr:spPr>
        <a:xfrm>
          <a:off x="10515600" y="6591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xdr:cNvSpPr/>
      </xdr:nvSpPr>
      <xdr:spPr>
        <a:xfrm>
          <a:off x="104267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xdr:cNvSpPr/>
      </xdr:nvSpPr>
      <xdr:spPr>
        <a:xfrm>
          <a:off x="95885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xdr:cNvSpPr/>
      </xdr:nvSpPr>
      <xdr:spPr>
        <a:xfrm>
          <a:off x="8699500" y="66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xdr:cNvSpPr/>
      </xdr:nvSpPr>
      <xdr:spPr>
        <a:xfrm>
          <a:off x="7810500" y="66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xdr:cNvSpPr/>
      </xdr:nvSpPr>
      <xdr:spPr>
        <a:xfrm>
          <a:off x="6921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18324</xdr:rowOff>
    </xdr:from>
    <xdr:to>
      <xdr:col>55</xdr:col>
      <xdr:colOff>50800</xdr:colOff>
      <xdr:row>38</xdr:row>
      <xdr:rowOff>119924</xdr:rowOff>
    </xdr:to>
    <xdr:sp macro="" textlink="">
      <xdr:nvSpPr>
        <xdr:cNvPr id="130" name="楕円 129"/>
        <xdr:cNvSpPr/>
      </xdr:nvSpPr>
      <xdr:spPr>
        <a:xfrm>
          <a:off x="10426700" y="653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41201</xdr:rowOff>
    </xdr:from>
    <xdr:ext cx="469744" cy="259045"/>
    <xdr:sp macro="" textlink="">
      <xdr:nvSpPr>
        <xdr:cNvPr id="131" name="【道路】&#10;一人当たり延長該当値テキスト"/>
        <xdr:cNvSpPr txBox="1"/>
      </xdr:nvSpPr>
      <xdr:spPr>
        <a:xfrm>
          <a:off x="10515600" y="638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24964</xdr:rowOff>
    </xdr:from>
    <xdr:to>
      <xdr:col>50</xdr:col>
      <xdr:colOff>165100</xdr:colOff>
      <xdr:row>38</xdr:row>
      <xdr:rowOff>126564</xdr:rowOff>
    </xdr:to>
    <xdr:sp macro="" textlink="">
      <xdr:nvSpPr>
        <xdr:cNvPr id="132" name="楕円 131"/>
        <xdr:cNvSpPr/>
      </xdr:nvSpPr>
      <xdr:spPr>
        <a:xfrm>
          <a:off x="9588500" y="65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69124</xdr:rowOff>
    </xdr:from>
    <xdr:to>
      <xdr:col>55</xdr:col>
      <xdr:colOff>0</xdr:colOff>
      <xdr:row>38</xdr:row>
      <xdr:rowOff>75764</xdr:rowOff>
    </xdr:to>
    <xdr:cxnSp macro="">
      <xdr:nvCxnSpPr>
        <xdr:cNvPr id="133" name="直線コネクタ 132"/>
        <xdr:cNvCxnSpPr/>
      </xdr:nvCxnSpPr>
      <xdr:spPr>
        <a:xfrm flipV="1">
          <a:off x="9639300" y="6584224"/>
          <a:ext cx="8382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31169</xdr:rowOff>
    </xdr:from>
    <xdr:to>
      <xdr:col>46</xdr:col>
      <xdr:colOff>38100</xdr:colOff>
      <xdr:row>38</xdr:row>
      <xdr:rowOff>132769</xdr:rowOff>
    </xdr:to>
    <xdr:sp macro="" textlink="">
      <xdr:nvSpPr>
        <xdr:cNvPr id="134" name="楕円 133"/>
        <xdr:cNvSpPr/>
      </xdr:nvSpPr>
      <xdr:spPr>
        <a:xfrm>
          <a:off x="8699500" y="654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75764</xdr:rowOff>
    </xdr:from>
    <xdr:to>
      <xdr:col>50</xdr:col>
      <xdr:colOff>114300</xdr:colOff>
      <xdr:row>38</xdr:row>
      <xdr:rowOff>81969</xdr:rowOff>
    </xdr:to>
    <xdr:cxnSp macro="">
      <xdr:nvCxnSpPr>
        <xdr:cNvPr id="135" name="直線コネクタ 134"/>
        <xdr:cNvCxnSpPr/>
      </xdr:nvCxnSpPr>
      <xdr:spPr>
        <a:xfrm flipV="1">
          <a:off x="8750300" y="6590864"/>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38898</xdr:rowOff>
    </xdr:from>
    <xdr:to>
      <xdr:col>41</xdr:col>
      <xdr:colOff>101600</xdr:colOff>
      <xdr:row>38</xdr:row>
      <xdr:rowOff>140498</xdr:rowOff>
    </xdr:to>
    <xdr:sp macro="" textlink="">
      <xdr:nvSpPr>
        <xdr:cNvPr id="136" name="楕円 135"/>
        <xdr:cNvSpPr/>
      </xdr:nvSpPr>
      <xdr:spPr>
        <a:xfrm>
          <a:off x="7810500" y="655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81969</xdr:rowOff>
    </xdr:from>
    <xdr:to>
      <xdr:col>45</xdr:col>
      <xdr:colOff>177800</xdr:colOff>
      <xdr:row>38</xdr:row>
      <xdr:rowOff>89698</xdr:rowOff>
    </xdr:to>
    <xdr:cxnSp macro="">
      <xdr:nvCxnSpPr>
        <xdr:cNvPr id="137" name="直線コネクタ 136"/>
        <xdr:cNvCxnSpPr/>
      </xdr:nvCxnSpPr>
      <xdr:spPr>
        <a:xfrm flipV="1">
          <a:off x="7861300" y="6597069"/>
          <a:ext cx="889000" cy="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45538</xdr:rowOff>
    </xdr:from>
    <xdr:to>
      <xdr:col>36</xdr:col>
      <xdr:colOff>165100</xdr:colOff>
      <xdr:row>38</xdr:row>
      <xdr:rowOff>147138</xdr:rowOff>
    </xdr:to>
    <xdr:sp macro="" textlink="">
      <xdr:nvSpPr>
        <xdr:cNvPr id="138" name="楕円 137"/>
        <xdr:cNvSpPr/>
      </xdr:nvSpPr>
      <xdr:spPr>
        <a:xfrm>
          <a:off x="6921500" y="656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89698</xdr:rowOff>
    </xdr:from>
    <xdr:to>
      <xdr:col>41</xdr:col>
      <xdr:colOff>50800</xdr:colOff>
      <xdr:row>38</xdr:row>
      <xdr:rowOff>96338</xdr:rowOff>
    </xdr:to>
    <xdr:cxnSp macro="">
      <xdr:nvCxnSpPr>
        <xdr:cNvPr id="139" name="直線コネクタ 138"/>
        <xdr:cNvCxnSpPr/>
      </xdr:nvCxnSpPr>
      <xdr:spPr>
        <a:xfrm flipV="1">
          <a:off x="6972300" y="6604798"/>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19503</xdr:rowOff>
    </xdr:from>
    <xdr:ext cx="469744" cy="259045"/>
    <xdr:sp macro="" textlink="">
      <xdr:nvSpPr>
        <xdr:cNvPr id="140" name="n_1aveValue【道路】&#10;一人当たり延長"/>
        <xdr:cNvSpPr txBox="1"/>
      </xdr:nvSpPr>
      <xdr:spPr>
        <a:xfrm>
          <a:off x="9391727" y="670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29082</xdr:rowOff>
    </xdr:from>
    <xdr:ext cx="469744" cy="259045"/>
    <xdr:sp macro="" textlink="">
      <xdr:nvSpPr>
        <xdr:cNvPr id="141" name="n_2aveValue【道路】&#10;一人当たり延長"/>
        <xdr:cNvSpPr txBox="1"/>
      </xdr:nvSpPr>
      <xdr:spPr>
        <a:xfrm>
          <a:off x="8515427" y="671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23313</xdr:rowOff>
    </xdr:from>
    <xdr:ext cx="469744" cy="259045"/>
    <xdr:sp macro="" textlink="">
      <xdr:nvSpPr>
        <xdr:cNvPr id="142" name="n_3aveValue【道路】&#10;一人当たり延長"/>
        <xdr:cNvSpPr txBox="1"/>
      </xdr:nvSpPr>
      <xdr:spPr>
        <a:xfrm>
          <a:off x="7626427" y="670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26796</xdr:rowOff>
    </xdr:from>
    <xdr:ext cx="469744" cy="259045"/>
    <xdr:sp macro="" textlink="">
      <xdr:nvSpPr>
        <xdr:cNvPr id="143" name="n_4aveValue【道路】&#10;一人当たり延長"/>
        <xdr:cNvSpPr txBox="1"/>
      </xdr:nvSpPr>
      <xdr:spPr>
        <a:xfrm>
          <a:off x="6737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143092</xdr:rowOff>
    </xdr:from>
    <xdr:ext cx="469744" cy="259045"/>
    <xdr:sp macro="" textlink="">
      <xdr:nvSpPr>
        <xdr:cNvPr id="144" name="n_1mainValue【道路】&#10;一人当たり延長"/>
        <xdr:cNvSpPr txBox="1"/>
      </xdr:nvSpPr>
      <xdr:spPr>
        <a:xfrm>
          <a:off x="9391727" y="631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149296</xdr:rowOff>
    </xdr:from>
    <xdr:ext cx="469744" cy="259045"/>
    <xdr:sp macro="" textlink="">
      <xdr:nvSpPr>
        <xdr:cNvPr id="145" name="n_2mainValue【道路】&#10;一人当たり延長"/>
        <xdr:cNvSpPr txBox="1"/>
      </xdr:nvSpPr>
      <xdr:spPr>
        <a:xfrm>
          <a:off x="8515427" y="632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157025</xdr:rowOff>
    </xdr:from>
    <xdr:ext cx="469744" cy="259045"/>
    <xdr:sp macro="" textlink="">
      <xdr:nvSpPr>
        <xdr:cNvPr id="146" name="n_3mainValue【道路】&#10;一人当たり延長"/>
        <xdr:cNvSpPr txBox="1"/>
      </xdr:nvSpPr>
      <xdr:spPr>
        <a:xfrm>
          <a:off x="7626427" y="632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163666</xdr:rowOff>
    </xdr:from>
    <xdr:ext cx="469744" cy="259045"/>
    <xdr:sp macro="" textlink="">
      <xdr:nvSpPr>
        <xdr:cNvPr id="147" name="n_4mainValue【道路】&#10;一人当たり延長"/>
        <xdr:cNvSpPr txBox="1"/>
      </xdr:nvSpPr>
      <xdr:spPr>
        <a:xfrm>
          <a:off x="6737427" y="633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xdr:cNvCxnSpPr/>
      </xdr:nvCxnSpPr>
      <xdr:spPr>
        <a:xfrm flipV="1">
          <a:off x="4634865" y="94507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xdr:cNvSpPr txBox="1"/>
      </xdr:nvSpPr>
      <xdr:spPr>
        <a:xfrm>
          <a:off x="4673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xdr:cNvCxnSpPr/>
      </xdr:nvCxnSpPr>
      <xdr:spPr>
        <a:xfrm>
          <a:off x="4546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xdr:cNvSpPr txBox="1"/>
      </xdr:nvSpPr>
      <xdr:spPr>
        <a:xfrm>
          <a:off x="46736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xdr:cNvCxnSpPr/>
      </xdr:nvCxnSpPr>
      <xdr:spPr>
        <a:xfrm>
          <a:off x="4546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xdr:cNvSpPr/>
      </xdr:nvSpPr>
      <xdr:spPr>
        <a:xfrm>
          <a:off x="1968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xdr:cNvSpPr/>
      </xdr:nvSpPr>
      <xdr:spPr>
        <a:xfrm>
          <a:off x="1079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88" name="楕円 187"/>
        <xdr:cNvSpPr/>
      </xdr:nvSpPr>
      <xdr:spPr>
        <a:xfrm>
          <a:off x="4584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74947</xdr:rowOff>
    </xdr:from>
    <xdr:ext cx="405111" cy="259045"/>
    <xdr:sp macro="" textlink="">
      <xdr:nvSpPr>
        <xdr:cNvPr id="189" name="【橋りょう・トンネル】&#10;有形固定資産減価償却率該当値テキスト"/>
        <xdr:cNvSpPr txBox="1"/>
      </xdr:nvSpPr>
      <xdr:spPr>
        <a:xfrm>
          <a:off x="4673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31115</xdr:rowOff>
    </xdr:from>
    <xdr:to>
      <xdr:col>20</xdr:col>
      <xdr:colOff>38100</xdr:colOff>
      <xdr:row>59</xdr:row>
      <xdr:rowOff>132715</xdr:rowOff>
    </xdr:to>
    <xdr:sp macro="" textlink="">
      <xdr:nvSpPr>
        <xdr:cNvPr id="190" name="楕円 189"/>
        <xdr:cNvSpPr/>
      </xdr:nvSpPr>
      <xdr:spPr>
        <a:xfrm>
          <a:off x="3746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81915</xdr:rowOff>
    </xdr:from>
    <xdr:to>
      <xdr:col>24</xdr:col>
      <xdr:colOff>63500</xdr:colOff>
      <xdr:row>59</xdr:row>
      <xdr:rowOff>102870</xdr:rowOff>
    </xdr:to>
    <xdr:cxnSp macro="">
      <xdr:nvCxnSpPr>
        <xdr:cNvPr id="191" name="直線コネクタ 190"/>
        <xdr:cNvCxnSpPr/>
      </xdr:nvCxnSpPr>
      <xdr:spPr>
        <a:xfrm>
          <a:off x="3797300" y="1019746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xdr:rowOff>
    </xdr:from>
    <xdr:to>
      <xdr:col>15</xdr:col>
      <xdr:colOff>101600</xdr:colOff>
      <xdr:row>59</xdr:row>
      <xdr:rowOff>115570</xdr:rowOff>
    </xdr:to>
    <xdr:sp macro="" textlink="">
      <xdr:nvSpPr>
        <xdr:cNvPr id="192" name="楕円 191"/>
        <xdr:cNvSpPr/>
      </xdr:nvSpPr>
      <xdr:spPr>
        <a:xfrm>
          <a:off x="2857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64770</xdr:rowOff>
    </xdr:from>
    <xdr:to>
      <xdr:col>19</xdr:col>
      <xdr:colOff>177800</xdr:colOff>
      <xdr:row>59</xdr:row>
      <xdr:rowOff>81915</xdr:rowOff>
    </xdr:to>
    <xdr:cxnSp macro="">
      <xdr:nvCxnSpPr>
        <xdr:cNvPr id="193" name="直線コネクタ 192"/>
        <xdr:cNvCxnSpPr/>
      </xdr:nvCxnSpPr>
      <xdr:spPr>
        <a:xfrm>
          <a:off x="2908300" y="101803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34925</xdr:rowOff>
    </xdr:from>
    <xdr:to>
      <xdr:col>10</xdr:col>
      <xdr:colOff>165100</xdr:colOff>
      <xdr:row>59</xdr:row>
      <xdr:rowOff>136525</xdr:rowOff>
    </xdr:to>
    <xdr:sp macro="" textlink="">
      <xdr:nvSpPr>
        <xdr:cNvPr id="194" name="楕円 193"/>
        <xdr:cNvSpPr/>
      </xdr:nvSpPr>
      <xdr:spPr>
        <a:xfrm>
          <a:off x="1968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64770</xdr:rowOff>
    </xdr:from>
    <xdr:to>
      <xdr:col>15</xdr:col>
      <xdr:colOff>50800</xdr:colOff>
      <xdr:row>59</xdr:row>
      <xdr:rowOff>85725</xdr:rowOff>
    </xdr:to>
    <xdr:cxnSp macro="">
      <xdr:nvCxnSpPr>
        <xdr:cNvPr id="195" name="直線コネクタ 194"/>
        <xdr:cNvCxnSpPr/>
      </xdr:nvCxnSpPr>
      <xdr:spPr>
        <a:xfrm flipV="1">
          <a:off x="2019300" y="101803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15875</xdr:rowOff>
    </xdr:from>
    <xdr:to>
      <xdr:col>6</xdr:col>
      <xdr:colOff>38100</xdr:colOff>
      <xdr:row>59</xdr:row>
      <xdr:rowOff>117475</xdr:rowOff>
    </xdr:to>
    <xdr:sp macro="" textlink="">
      <xdr:nvSpPr>
        <xdr:cNvPr id="196" name="楕円 195"/>
        <xdr:cNvSpPr/>
      </xdr:nvSpPr>
      <xdr:spPr>
        <a:xfrm>
          <a:off x="1079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66675</xdr:rowOff>
    </xdr:from>
    <xdr:to>
      <xdr:col>10</xdr:col>
      <xdr:colOff>114300</xdr:colOff>
      <xdr:row>59</xdr:row>
      <xdr:rowOff>85725</xdr:rowOff>
    </xdr:to>
    <xdr:cxnSp macro="">
      <xdr:nvCxnSpPr>
        <xdr:cNvPr id="197" name="直線コネクタ 196"/>
        <xdr:cNvCxnSpPr/>
      </xdr:nvCxnSpPr>
      <xdr:spPr>
        <a:xfrm>
          <a:off x="1130300" y="101822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198" name="n_1aveValue【橋りょう・トンネル】&#10;有形固定資産減価償却率"/>
        <xdr:cNvSpPr txBox="1"/>
      </xdr:nvSpPr>
      <xdr:spPr>
        <a:xfrm>
          <a:off x="3582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199" name="n_2aveValue【橋りょう・トンネル】&#10;有形固定資産減価償却率"/>
        <xdr:cNvSpPr txBox="1"/>
      </xdr:nvSpPr>
      <xdr:spPr>
        <a:xfrm>
          <a:off x="2705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20972</xdr:rowOff>
    </xdr:from>
    <xdr:ext cx="405111" cy="259045"/>
    <xdr:sp macro="" textlink="">
      <xdr:nvSpPr>
        <xdr:cNvPr id="200" name="n_3aveValue【橋りょう・トンネル】&#10;有形固定資産減価償却率"/>
        <xdr:cNvSpPr txBox="1"/>
      </xdr:nvSpPr>
      <xdr:spPr>
        <a:xfrm>
          <a:off x="1816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9542</xdr:rowOff>
    </xdr:from>
    <xdr:ext cx="405111" cy="259045"/>
    <xdr:sp macro="" textlink="">
      <xdr:nvSpPr>
        <xdr:cNvPr id="201" name="n_4aveValue【橋りょう・トンネル】&#10;有形固定資産減価償却率"/>
        <xdr:cNvSpPr txBox="1"/>
      </xdr:nvSpPr>
      <xdr:spPr>
        <a:xfrm>
          <a:off x="927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149242</xdr:rowOff>
    </xdr:from>
    <xdr:ext cx="405111" cy="259045"/>
    <xdr:sp macro="" textlink="">
      <xdr:nvSpPr>
        <xdr:cNvPr id="202" name="n_1mainValue【橋りょう・トンネル】&#10;有形固定資産減価償却率"/>
        <xdr:cNvSpPr txBox="1"/>
      </xdr:nvSpPr>
      <xdr:spPr>
        <a:xfrm>
          <a:off x="35820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132097</xdr:rowOff>
    </xdr:from>
    <xdr:ext cx="405111" cy="259045"/>
    <xdr:sp macro="" textlink="">
      <xdr:nvSpPr>
        <xdr:cNvPr id="203" name="n_2mainValue【橋りょう・トンネル】&#10;有形固定資産減価償却率"/>
        <xdr:cNvSpPr txBox="1"/>
      </xdr:nvSpPr>
      <xdr:spPr>
        <a:xfrm>
          <a:off x="2705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153052</xdr:rowOff>
    </xdr:from>
    <xdr:ext cx="405111" cy="259045"/>
    <xdr:sp macro="" textlink="">
      <xdr:nvSpPr>
        <xdr:cNvPr id="204" name="n_3mainValue【橋りょう・トンネル】&#10;有形固定資産減価償却率"/>
        <xdr:cNvSpPr txBox="1"/>
      </xdr:nvSpPr>
      <xdr:spPr>
        <a:xfrm>
          <a:off x="1816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134002</xdr:rowOff>
    </xdr:from>
    <xdr:ext cx="405111" cy="259045"/>
    <xdr:sp macro="" textlink="">
      <xdr:nvSpPr>
        <xdr:cNvPr id="205" name="n_4mainValue【橋りょう・トンネル】&#10;有形固定資産減価償却率"/>
        <xdr:cNvSpPr txBox="1"/>
      </xdr:nvSpPr>
      <xdr:spPr>
        <a:xfrm>
          <a:off x="927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xdr:cNvCxnSpPr/>
      </xdr:nvCxnSpPr>
      <xdr:spPr>
        <a:xfrm flipV="1">
          <a:off x="10476865" y="9573524"/>
          <a:ext cx="0" cy="147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xdr:cNvSpPr txBox="1"/>
      </xdr:nvSpPr>
      <xdr:spPr>
        <a:xfrm>
          <a:off x="10515600" y="110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xdr:cNvCxnSpPr/>
      </xdr:nvCxnSpPr>
      <xdr:spPr>
        <a:xfrm>
          <a:off x="10388600" y="1104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xdr:cNvSpPr txBox="1"/>
      </xdr:nvSpPr>
      <xdr:spPr>
        <a:xfrm>
          <a:off x="10515600" y="93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xdr:cNvCxnSpPr/>
      </xdr:nvCxnSpPr>
      <xdr:spPr>
        <a:xfrm>
          <a:off x="10388600" y="957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146744</xdr:rowOff>
    </xdr:from>
    <xdr:ext cx="534377" cy="259045"/>
    <xdr:sp macro="" textlink="">
      <xdr:nvSpPr>
        <xdr:cNvPr id="234" name="【橋りょう・トンネル】&#10;一人当たり有形固定資産（償却資産）額平均値テキスト"/>
        <xdr:cNvSpPr txBox="1"/>
      </xdr:nvSpPr>
      <xdr:spPr>
        <a:xfrm>
          <a:off x="10515600" y="1060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xdr:cNvSpPr/>
      </xdr:nvSpPr>
      <xdr:spPr>
        <a:xfrm>
          <a:off x="10426700" y="1062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xdr:cNvSpPr/>
      </xdr:nvSpPr>
      <xdr:spPr>
        <a:xfrm>
          <a:off x="9588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xdr:cNvSpPr/>
      </xdr:nvSpPr>
      <xdr:spPr>
        <a:xfrm>
          <a:off x="8699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xdr:cNvSpPr/>
      </xdr:nvSpPr>
      <xdr:spPr>
        <a:xfrm>
          <a:off x="7810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xdr:cNvSpPr/>
      </xdr:nvSpPr>
      <xdr:spPr>
        <a:xfrm>
          <a:off x="6921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108557</xdr:rowOff>
    </xdr:from>
    <xdr:to>
      <xdr:col>55</xdr:col>
      <xdr:colOff>50800</xdr:colOff>
      <xdr:row>61</xdr:row>
      <xdr:rowOff>38707</xdr:rowOff>
    </xdr:to>
    <xdr:sp macro="" textlink="">
      <xdr:nvSpPr>
        <xdr:cNvPr id="245" name="楕円 244"/>
        <xdr:cNvSpPr/>
      </xdr:nvSpPr>
      <xdr:spPr>
        <a:xfrm>
          <a:off x="10426700" y="1039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131434</xdr:rowOff>
    </xdr:from>
    <xdr:ext cx="599010" cy="259045"/>
    <xdr:sp macro="" textlink="">
      <xdr:nvSpPr>
        <xdr:cNvPr id="246" name="【橋りょう・トンネル】&#10;一人当たり有形固定資産（償却資産）額該当値テキスト"/>
        <xdr:cNvSpPr txBox="1"/>
      </xdr:nvSpPr>
      <xdr:spPr>
        <a:xfrm>
          <a:off x="10515600" y="1024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120890</xdr:rowOff>
    </xdr:from>
    <xdr:to>
      <xdr:col>50</xdr:col>
      <xdr:colOff>165100</xdr:colOff>
      <xdr:row>61</xdr:row>
      <xdr:rowOff>51040</xdr:rowOff>
    </xdr:to>
    <xdr:sp macro="" textlink="">
      <xdr:nvSpPr>
        <xdr:cNvPr id="247" name="楕円 246"/>
        <xdr:cNvSpPr/>
      </xdr:nvSpPr>
      <xdr:spPr>
        <a:xfrm>
          <a:off x="9588500" y="1040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159357</xdr:rowOff>
    </xdr:from>
    <xdr:to>
      <xdr:col>55</xdr:col>
      <xdr:colOff>0</xdr:colOff>
      <xdr:row>61</xdr:row>
      <xdr:rowOff>240</xdr:rowOff>
    </xdr:to>
    <xdr:cxnSp macro="">
      <xdr:nvCxnSpPr>
        <xdr:cNvPr id="248" name="直線コネクタ 247"/>
        <xdr:cNvCxnSpPr/>
      </xdr:nvCxnSpPr>
      <xdr:spPr>
        <a:xfrm flipV="1">
          <a:off x="9639300" y="10446357"/>
          <a:ext cx="8382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132842</xdr:rowOff>
    </xdr:from>
    <xdr:to>
      <xdr:col>46</xdr:col>
      <xdr:colOff>38100</xdr:colOff>
      <xdr:row>61</xdr:row>
      <xdr:rowOff>62992</xdr:rowOff>
    </xdr:to>
    <xdr:sp macro="" textlink="">
      <xdr:nvSpPr>
        <xdr:cNvPr id="249" name="楕円 248"/>
        <xdr:cNvSpPr/>
      </xdr:nvSpPr>
      <xdr:spPr>
        <a:xfrm>
          <a:off x="8699500" y="1041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240</xdr:rowOff>
    </xdr:from>
    <xdr:to>
      <xdr:col>50</xdr:col>
      <xdr:colOff>114300</xdr:colOff>
      <xdr:row>61</xdr:row>
      <xdr:rowOff>12192</xdr:rowOff>
    </xdr:to>
    <xdr:cxnSp macro="">
      <xdr:nvCxnSpPr>
        <xdr:cNvPr id="250" name="直線コネクタ 249"/>
        <xdr:cNvCxnSpPr/>
      </xdr:nvCxnSpPr>
      <xdr:spPr>
        <a:xfrm flipV="1">
          <a:off x="8750300" y="10458690"/>
          <a:ext cx="889000" cy="1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165333</xdr:rowOff>
    </xdr:from>
    <xdr:to>
      <xdr:col>41</xdr:col>
      <xdr:colOff>101600</xdr:colOff>
      <xdr:row>61</xdr:row>
      <xdr:rowOff>95483</xdr:rowOff>
    </xdr:to>
    <xdr:sp macro="" textlink="">
      <xdr:nvSpPr>
        <xdr:cNvPr id="251" name="楕円 250"/>
        <xdr:cNvSpPr/>
      </xdr:nvSpPr>
      <xdr:spPr>
        <a:xfrm>
          <a:off x="7810500" y="1045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12192</xdr:rowOff>
    </xdr:from>
    <xdr:to>
      <xdr:col>45</xdr:col>
      <xdr:colOff>177800</xdr:colOff>
      <xdr:row>61</xdr:row>
      <xdr:rowOff>44683</xdr:rowOff>
    </xdr:to>
    <xdr:cxnSp macro="">
      <xdr:nvCxnSpPr>
        <xdr:cNvPr id="252" name="直線コネクタ 251"/>
        <xdr:cNvCxnSpPr/>
      </xdr:nvCxnSpPr>
      <xdr:spPr>
        <a:xfrm flipV="1">
          <a:off x="7861300" y="10470642"/>
          <a:ext cx="889000" cy="3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5009</xdr:rowOff>
    </xdr:from>
    <xdr:to>
      <xdr:col>36</xdr:col>
      <xdr:colOff>165100</xdr:colOff>
      <xdr:row>61</xdr:row>
      <xdr:rowOff>106609</xdr:rowOff>
    </xdr:to>
    <xdr:sp macro="" textlink="">
      <xdr:nvSpPr>
        <xdr:cNvPr id="253" name="楕円 252"/>
        <xdr:cNvSpPr/>
      </xdr:nvSpPr>
      <xdr:spPr>
        <a:xfrm>
          <a:off x="6921500" y="1046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44683</xdr:rowOff>
    </xdr:from>
    <xdr:to>
      <xdr:col>41</xdr:col>
      <xdr:colOff>50800</xdr:colOff>
      <xdr:row>61</xdr:row>
      <xdr:rowOff>55809</xdr:rowOff>
    </xdr:to>
    <xdr:cxnSp macro="">
      <xdr:nvCxnSpPr>
        <xdr:cNvPr id="254" name="直線コネクタ 253"/>
        <xdr:cNvCxnSpPr/>
      </xdr:nvCxnSpPr>
      <xdr:spPr>
        <a:xfrm flipV="1">
          <a:off x="6972300" y="10503133"/>
          <a:ext cx="889000" cy="1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90706</xdr:rowOff>
    </xdr:from>
    <xdr:ext cx="534377" cy="259045"/>
    <xdr:sp macro="" textlink="">
      <xdr:nvSpPr>
        <xdr:cNvPr id="255" name="n_1aveValue【橋りょう・トンネル】&#10;一人当たり有形固定資産（償却資産）額"/>
        <xdr:cNvSpPr txBox="1"/>
      </xdr:nvSpPr>
      <xdr:spPr>
        <a:xfrm>
          <a:off x="9359411" y="1072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97557</xdr:rowOff>
    </xdr:from>
    <xdr:ext cx="534377" cy="259045"/>
    <xdr:sp macro="" textlink="">
      <xdr:nvSpPr>
        <xdr:cNvPr id="256" name="n_2aveValue【橋りょう・トンネル】&#10;一人当たり有形固定資産（償却資産）額"/>
        <xdr:cNvSpPr txBox="1"/>
      </xdr:nvSpPr>
      <xdr:spPr>
        <a:xfrm>
          <a:off x="8483111" y="107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89880</xdr:rowOff>
    </xdr:from>
    <xdr:ext cx="534377" cy="259045"/>
    <xdr:sp macro="" textlink="">
      <xdr:nvSpPr>
        <xdr:cNvPr id="257" name="n_3aveValue【橋りょう・トンネル】&#10;一人当たり有形固定資産（償却資産）額"/>
        <xdr:cNvSpPr txBox="1"/>
      </xdr:nvSpPr>
      <xdr:spPr>
        <a:xfrm>
          <a:off x="75941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98029</xdr:rowOff>
    </xdr:from>
    <xdr:ext cx="534377" cy="259045"/>
    <xdr:sp macro="" textlink="">
      <xdr:nvSpPr>
        <xdr:cNvPr id="258" name="n_4aveValue【橋りょう・トンネル】&#10;一人当たり有形固定資産（償却資産）額"/>
        <xdr:cNvSpPr txBox="1"/>
      </xdr:nvSpPr>
      <xdr:spPr>
        <a:xfrm>
          <a:off x="6705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67567</xdr:rowOff>
    </xdr:from>
    <xdr:ext cx="599010" cy="259045"/>
    <xdr:sp macro="" textlink="">
      <xdr:nvSpPr>
        <xdr:cNvPr id="259" name="n_1mainValue【橋りょう・トンネル】&#10;一人当たり有形固定資産（償却資産）額"/>
        <xdr:cNvSpPr txBox="1"/>
      </xdr:nvSpPr>
      <xdr:spPr>
        <a:xfrm>
          <a:off x="9327095" y="1018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79519</xdr:rowOff>
    </xdr:from>
    <xdr:ext cx="599010" cy="259045"/>
    <xdr:sp macro="" textlink="">
      <xdr:nvSpPr>
        <xdr:cNvPr id="260" name="n_2mainValue【橋りょう・トンネル】&#10;一人当たり有形固定資産（償却資産）額"/>
        <xdr:cNvSpPr txBox="1"/>
      </xdr:nvSpPr>
      <xdr:spPr>
        <a:xfrm>
          <a:off x="8450795" y="1019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112010</xdr:rowOff>
    </xdr:from>
    <xdr:ext cx="599010" cy="259045"/>
    <xdr:sp macro="" textlink="">
      <xdr:nvSpPr>
        <xdr:cNvPr id="261" name="n_3mainValue【橋りょう・トンネル】&#10;一人当たり有形固定資産（償却資産）額"/>
        <xdr:cNvSpPr txBox="1"/>
      </xdr:nvSpPr>
      <xdr:spPr>
        <a:xfrm>
          <a:off x="7561795" y="1022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123136</xdr:rowOff>
    </xdr:from>
    <xdr:ext cx="599010" cy="259045"/>
    <xdr:sp macro="" textlink="">
      <xdr:nvSpPr>
        <xdr:cNvPr id="262" name="n_4mainValue【橋りょう・トンネル】&#10;一人当たり有形固定資産（償却資産）額"/>
        <xdr:cNvSpPr txBox="1"/>
      </xdr:nvSpPr>
      <xdr:spPr>
        <a:xfrm>
          <a:off x="6672795" y="1023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xdr:cNvCxnSpPr/>
      </xdr:nvCxnSpPr>
      <xdr:spPr>
        <a:xfrm flipV="1">
          <a:off x="4634865" y="13323026"/>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xdr:cNvSpPr txBox="1"/>
      </xdr:nvSpPr>
      <xdr:spPr>
        <a:xfrm>
          <a:off x="4673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xdr:cNvCxnSpPr/>
      </xdr:nvCxnSpPr>
      <xdr:spPr>
        <a:xfrm>
          <a:off x="4546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xdr:cNvSpPr txBox="1"/>
      </xdr:nvSpPr>
      <xdr:spPr>
        <a:xfrm>
          <a:off x="4673600" y="1309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44104</xdr:rowOff>
    </xdr:from>
    <xdr:ext cx="405111" cy="259045"/>
    <xdr:sp macro="" textlink="">
      <xdr:nvSpPr>
        <xdr:cNvPr id="294" name="【公営住宅】&#10;有形固定資産減価償却率平均値テキスト"/>
        <xdr:cNvSpPr txBox="1"/>
      </xdr:nvSpPr>
      <xdr:spPr>
        <a:xfrm>
          <a:off x="4673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xdr:cNvSpPr/>
      </xdr:nvSpPr>
      <xdr:spPr>
        <a:xfrm>
          <a:off x="4584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xdr:cNvSpPr/>
      </xdr:nvSpPr>
      <xdr:spPr>
        <a:xfrm>
          <a:off x="2857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xdr:cNvSpPr/>
      </xdr:nvSpPr>
      <xdr:spPr>
        <a:xfrm>
          <a:off x="1968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xdr:cNvSpPr/>
      </xdr:nvSpPr>
      <xdr:spPr>
        <a:xfrm>
          <a:off x="1079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139156</xdr:rowOff>
    </xdr:from>
    <xdr:to>
      <xdr:col>24</xdr:col>
      <xdr:colOff>114300</xdr:colOff>
      <xdr:row>82</xdr:row>
      <xdr:rowOff>69306</xdr:rowOff>
    </xdr:to>
    <xdr:sp macro="" textlink="">
      <xdr:nvSpPr>
        <xdr:cNvPr id="305" name="楕円 304"/>
        <xdr:cNvSpPr/>
      </xdr:nvSpPr>
      <xdr:spPr>
        <a:xfrm>
          <a:off x="45847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162033</xdr:rowOff>
    </xdr:from>
    <xdr:ext cx="405111" cy="259045"/>
    <xdr:sp macro="" textlink="">
      <xdr:nvSpPr>
        <xdr:cNvPr id="306" name="【公営住宅】&#10;有形固定資産減価償却率該当値テキスト"/>
        <xdr:cNvSpPr txBox="1"/>
      </xdr:nvSpPr>
      <xdr:spPr>
        <a:xfrm>
          <a:off x="4673600" y="1387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83638</xdr:rowOff>
    </xdr:from>
    <xdr:to>
      <xdr:col>20</xdr:col>
      <xdr:colOff>38100</xdr:colOff>
      <xdr:row>82</xdr:row>
      <xdr:rowOff>13788</xdr:rowOff>
    </xdr:to>
    <xdr:sp macro="" textlink="">
      <xdr:nvSpPr>
        <xdr:cNvPr id="307" name="楕円 306"/>
        <xdr:cNvSpPr/>
      </xdr:nvSpPr>
      <xdr:spPr>
        <a:xfrm>
          <a:off x="3746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134438</xdr:rowOff>
    </xdr:from>
    <xdr:to>
      <xdr:col>24</xdr:col>
      <xdr:colOff>63500</xdr:colOff>
      <xdr:row>82</xdr:row>
      <xdr:rowOff>18506</xdr:rowOff>
    </xdr:to>
    <xdr:cxnSp macro="">
      <xdr:nvCxnSpPr>
        <xdr:cNvPr id="308" name="直線コネクタ 307"/>
        <xdr:cNvCxnSpPr/>
      </xdr:nvCxnSpPr>
      <xdr:spPr>
        <a:xfrm>
          <a:off x="3797300" y="14021888"/>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21589</xdr:rowOff>
    </xdr:from>
    <xdr:to>
      <xdr:col>15</xdr:col>
      <xdr:colOff>101600</xdr:colOff>
      <xdr:row>81</xdr:row>
      <xdr:rowOff>123189</xdr:rowOff>
    </xdr:to>
    <xdr:sp macro="" textlink="">
      <xdr:nvSpPr>
        <xdr:cNvPr id="309" name="楕円 308"/>
        <xdr:cNvSpPr/>
      </xdr:nvSpPr>
      <xdr:spPr>
        <a:xfrm>
          <a:off x="2857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72389</xdr:rowOff>
    </xdr:from>
    <xdr:to>
      <xdr:col>19</xdr:col>
      <xdr:colOff>177800</xdr:colOff>
      <xdr:row>81</xdr:row>
      <xdr:rowOff>134438</xdr:rowOff>
    </xdr:to>
    <xdr:cxnSp macro="">
      <xdr:nvCxnSpPr>
        <xdr:cNvPr id="310" name="直線コネクタ 309"/>
        <xdr:cNvCxnSpPr/>
      </xdr:nvCxnSpPr>
      <xdr:spPr>
        <a:xfrm>
          <a:off x="2908300" y="1395983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124461</xdr:rowOff>
    </xdr:from>
    <xdr:to>
      <xdr:col>10</xdr:col>
      <xdr:colOff>165100</xdr:colOff>
      <xdr:row>81</xdr:row>
      <xdr:rowOff>54611</xdr:rowOff>
    </xdr:to>
    <xdr:sp macro="" textlink="">
      <xdr:nvSpPr>
        <xdr:cNvPr id="311" name="楕円 310"/>
        <xdr:cNvSpPr/>
      </xdr:nvSpPr>
      <xdr:spPr>
        <a:xfrm>
          <a:off x="1968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3811</xdr:rowOff>
    </xdr:from>
    <xdr:to>
      <xdr:col>15</xdr:col>
      <xdr:colOff>50800</xdr:colOff>
      <xdr:row>81</xdr:row>
      <xdr:rowOff>72389</xdr:rowOff>
    </xdr:to>
    <xdr:cxnSp macro="">
      <xdr:nvCxnSpPr>
        <xdr:cNvPr id="312" name="直線コネクタ 311"/>
        <xdr:cNvCxnSpPr/>
      </xdr:nvCxnSpPr>
      <xdr:spPr>
        <a:xfrm>
          <a:off x="2019300" y="138912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49349</xdr:rowOff>
    </xdr:from>
    <xdr:to>
      <xdr:col>6</xdr:col>
      <xdr:colOff>38100</xdr:colOff>
      <xdr:row>80</xdr:row>
      <xdr:rowOff>150949</xdr:rowOff>
    </xdr:to>
    <xdr:sp macro="" textlink="">
      <xdr:nvSpPr>
        <xdr:cNvPr id="313" name="楕円 312"/>
        <xdr:cNvSpPr/>
      </xdr:nvSpPr>
      <xdr:spPr>
        <a:xfrm>
          <a:off x="1079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100149</xdr:rowOff>
    </xdr:from>
    <xdr:to>
      <xdr:col>10</xdr:col>
      <xdr:colOff>114300</xdr:colOff>
      <xdr:row>81</xdr:row>
      <xdr:rowOff>3811</xdr:rowOff>
    </xdr:to>
    <xdr:cxnSp macro="">
      <xdr:nvCxnSpPr>
        <xdr:cNvPr id="314" name="直線コネクタ 313"/>
        <xdr:cNvCxnSpPr/>
      </xdr:nvCxnSpPr>
      <xdr:spPr>
        <a:xfrm>
          <a:off x="1130300" y="13816149"/>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公営住宅】&#10;有形固定資産減価償却率"/>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99621</xdr:rowOff>
    </xdr:from>
    <xdr:ext cx="405111" cy="259045"/>
    <xdr:sp macro="" textlink="">
      <xdr:nvSpPr>
        <xdr:cNvPr id="316" name="n_2aveValue【公営住宅】&#10;有形固定資産減価償却率"/>
        <xdr:cNvSpPr txBox="1"/>
      </xdr:nvSpPr>
      <xdr:spPr>
        <a:xfrm>
          <a:off x="2705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63698</xdr:rowOff>
    </xdr:from>
    <xdr:ext cx="405111" cy="259045"/>
    <xdr:sp macro="" textlink="">
      <xdr:nvSpPr>
        <xdr:cNvPr id="317" name="n_3aveValue【公営住宅】&#10;有形固定資産減価償却率"/>
        <xdr:cNvSpPr txBox="1"/>
      </xdr:nvSpPr>
      <xdr:spPr>
        <a:xfrm>
          <a:off x="1816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40839</xdr:rowOff>
    </xdr:from>
    <xdr:ext cx="405111" cy="259045"/>
    <xdr:sp macro="" textlink="">
      <xdr:nvSpPr>
        <xdr:cNvPr id="318" name="n_4aveValue【公営住宅】&#10;有形固定資産減価償却率"/>
        <xdr:cNvSpPr txBox="1"/>
      </xdr:nvSpPr>
      <xdr:spPr>
        <a:xfrm>
          <a:off x="927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30315</xdr:rowOff>
    </xdr:from>
    <xdr:ext cx="405111" cy="259045"/>
    <xdr:sp macro="" textlink="">
      <xdr:nvSpPr>
        <xdr:cNvPr id="319" name="n_1mainValue【公営住宅】&#10;有形固定資産減価償却率"/>
        <xdr:cNvSpPr txBox="1"/>
      </xdr:nvSpPr>
      <xdr:spPr>
        <a:xfrm>
          <a:off x="35820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139716</xdr:rowOff>
    </xdr:from>
    <xdr:ext cx="405111" cy="259045"/>
    <xdr:sp macro="" textlink="">
      <xdr:nvSpPr>
        <xdr:cNvPr id="320" name="n_2mainValue【公営住宅】&#10;有形固定資産減価償却率"/>
        <xdr:cNvSpPr txBox="1"/>
      </xdr:nvSpPr>
      <xdr:spPr>
        <a:xfrm>
          <a:off x="2705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321" name="n_3mainValue【公営住宅】&#10;有形固定資産減価償却率"/>
        <xdr:cNvSpPr txBox="1"/>
      </xdr:nvSpPr>
      <xdr:spPr>
        <a:xfrm>
          <a:off x="1816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167476</xdr:rowOff>
    </xdr:from>
    <xdr:ext cx="405111" cy="259045"/>
    <xdr:sp macro="" textlink="">
      <xdr:nvSpPr>
        <xdr:cNvPr id="322" name="n_4mainValue【公営住宅】&#10;有形固定資産減価償却率"/>
        <xdr:cNvSpPr txBox="1"/>
      </xdr:nvSpPr>
      <xdr:spPr>
        <a:xfrm>
          <a:off x="9277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xdr:cNvCxnSpPr/>
      </xdr:nvCxnSpPr>
      <xdr:spPr>
        <a:xfrm flipV="1">
          <a:off x="10476865" y="13325247"/>
          <a:ext cx="0"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85158</xdr:rowOff>
    </xdr:from>
    <xdr:ext cx="469744" cy="259045"/>
    <xdr:sp macro="" textlink="">
      <xdr:nvSpPr>
        <xdr:cNvPr id="349" name="【公営住宅】&#10;一人当たり面積平均値テキスト"/>
        <xdr:cNvSpPr txBox="1"/>
      </xdr:nvSpPr>
      <xdr:spPr>
        <a:xfrm>
          <a:off x="10515600" y="13972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xdr:cNvSpPr/>
      </xdr:nvSpPr>
      <xdr:spPr>
        <a:xfrm>
          <a:off x="10426700" y="1412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xdr:cNvSpPr/>
      </xdr:nvSpPr>
      <xdr:spPr>
        <a:xfrm>
          <a:off x="9588500" y="141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xdr:cNvSpPr/>
      </xdr:nvSpPr>
      <xdr:spPr>
        <a:xfrm>
          <a:off x="8699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xdr:cNvSpPr/>
      </xdr:nvSpPr>
      <xdr:spPr>
        <a:xfrm>
          <a:off x="7810500" y="1409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xdr:cNvSpPr/>
      </xdr:nvSpPr>
      <xdr:spPr>
        <a:xfrm>
          <a:off x="6921500" y="140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135432</xdr:rowOff>
    </xdr:from>
    <xdr:to>
      <xdr:col>55</xdr:col>
      <xdr:colOff>50800</xdr:colOff>
      <xdr:row>83</xdr:row>
      <xdr:rowOff>65582</xdr:rowOff>
    </xdr:to>
    <xdr:sp macro="" textlink="">
      <xdr:nvSpPr>
        <xdr:cNvPr id="360" name="楕円 359"/>
        <xdr:cNvSpPr/>
      </xdr:nvSpPr>
      <xdr:spPr>
        <a:xfrm>
          <a:off x="10426700" y="1419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113859</xdr:rowOff>
    </xdr:from>
    <xdr:ext cx="469744" cy="259045"/>
    <xdr:sp macro="" textlink="">
      <xdr:nvSpPr>
        <xdr:cNvPr id="361" name="【公営住宅】&#10;一人当たり面積該当値テキスト"/>
        <xdr:cNvSpPr txBox="1"/>
      </xdr:nvSpPr>
      <xdr:spPr>
        <a:xfrm>
          <a:off x="10515600" y="141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140005</xdr:rowOff>
    </xdr:from>
    <xdr:to>
      <xdr:col>50</xdr:col>
      <xdr:colOff>165100</xdr:colOff>
      <xdr:row>83</xdr:row>
      <xdr:rowOff>70155</xdr:rowOff>
    </xdr:to>
    <xdr:sp macro="" textlink="">
      <xdr:nvSpPr>
        <xdr:cNvPr id="362" name="楕円 361"/>
        <xdr:cNvSpPr/>
      </xdr:nvSpPr>
      <xdr:spPr>
        <a:xfrm>
          <a:off x="9588500" y="141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14782</xdr:rowOff>
    </xdr:from>
    <xdr:to>
      <xdr:col>55</xdr:col>
      <xdr:colOff>0</xdr:colOff>
      <xdr:row>83</xdr:row>
      <xdr:rowOff>19355</xdr:rowOff>
    </xdr:to>
    <xdr:cxnSp macro="">
      <xdr:nvCxnSpPr>
        <xdr:cNvPr id="363" name="直線コネクタ 362"/>
        <xdr:cNvCxnSpPr/>
      </xdr:nvCxnSpPr>
      <xdr:spPr>
        <a:xfrm flipV="1">
          <a:off x="9639300" y="14245132"/>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164694</xdr:rowOff>
    </xdr:from>
    <xdr:to>
      <xdr:col>46</xdr:col>
      <xdr:colOff>38100</xdr:colOff>
      <xdr:row>83</xdr:row>
      <xdr:rowOff>94844</xdr:rowOff>
    </xdr:to>
    <xdr:sp macro="" textlink="">
      <xdr:nvSpPr>
        <xdr:cNvPr id="364" name="楕円 363"/>
        <xdr:cNvSpPr/>
      </xdr:nvSpPr>
      <xdr:spPr>
        <a:xfrm>
          <a:off x="8699500" y="1422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19355</xdr:rowOff>
    </xdr:from>
    <xdr:to>
      <xdr:col>50</xdr:col>
      <xdr:colOff>114300</xdr:colOff>
      <xdr:row>83</xdr:row>
      <xdr:rowOff>44044</xdr:rowOff>
    </xdr:to>
    <xdr:cxnSp macro="">
      <xdr:nvCxnSpPr>
        <xdr:cNvPr id="365" name="直線コネクタ 364"/>
        <xdr:cNvCxnSpPr/>
      </xdr:nvCxnSpPr>
      <xdr:spPr>
        <a:xfrm flipV="1">
          <a:off x="8750300" y="14249705"/>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168351</xdr:rowOff>
    </xdr:from>
    <xdr:to>
      <xdr:col>41</xdr:col>
      <xdr:colOff>101600</xdr:colOff>
      <xdr:row>83</xdr:row>
      <xdr:rowOff>98501</xdr:rowOff>
    </xdr:to>
    <xdr:sp macro="" textlink="">
      <xdr:nvSpPr>
        <xdr:cNvPr id="366" name="楕円 365"/>
        <xdr:cNvSpPr/>
      </xdr:nvSpPr>
      <xdr:spPr>
        <a:xfrm>
          <a:off x="7810500" y="1422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44044</xdr:rowOff>
    </xdr:from>
    <xdr:to>
      <xdr:col>45</xdr:col>
      <xdr:colOff>177800</xdr:colOff>
      <xdr:row>83</xdr:row>
      <xdr:rowOff>47701</xdr:rowOff>
    </xdr:to>
    <xdr:cxnSp macro="">
      <xdr:nvCxnSpPr>
        <xdr:cNvPr id="367" name="直線コネクタ 366"/>
        <xdr:cNvCxnSpPr/>
      </xdr:nvCxnSpPr>
      <xdr:spPr>
        <a:xfrm flipV="1">
          <a:off x="7861300" y="1427439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558</xdr:rowOff>
    </xdr:from>
    <xdr:to>
      <xdr:col>36</xdr:col>
      <xdr:colOff>165100</xdr:colOff>
      <xdr:row>83</xdr:row>
      <xdr:rowOff>102158</xdr:rowOff>
    </xdr:to>
    <xdr:sp macro="" textlink="">
      <xdr:nvSpPr>
        <xdr:cNvPr id="368" name="楕円 367"/>
        <xdr:cNvSpPr/>
      </xdr:nvSpPr>
      <xdr:spPr>
        <a:xfrm>
          <a:off x="6921500" y="1423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47701</xdr:rowOff>
    </xdr:from>
    <xdr:to>
      <xdr:col>41</xdr:col>
      <xdr:colOff>50800</xdr:colOff>
      <xdr:row>83</xdr:row>
      <xdr:rowOff>51358</xdr:rowOff>
    </xdr:to>
    <xdr:cxnSp macro="">
      <xdr:nvCxnSpPr>
        <xdr:cNvPr id="369" name="直線コネクタ 368"/>
        <xdr:cNvCxnSpPr/>
      </xdr:nvCxnSpPr>
      <xdr:spPr>
        <a:xfrm flipV="1">
          <a:off x="6972300" y="1427805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xdr:rowOff>
    </xdr:from>
    <xdr:ext cx="469744" cy="259045"/>
    <xdr:sp macro="" textlink="">
      <xdr:nvSpPr>
        <xdr:cNvPr id="370" name="n_1aveValue【公営住宅】&#10;一人当たり面積"/>
        <xdr:cNvSpPr txBox="1"/>
      </xdr:nvSpPr>
      <xdr:spPr>
        <a:xfrm>
          <a:off x="9391727" y="138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1" name="n_2aveValue【公営住宅】&#10;一人当たり面積"/>
        <xdr:cNvSpPr txBox="1"/>
      </xdr:nvSpPr>
      <xdr:spPr>
        <a:xfrm>
          <a:off x="8515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156633</xdr:rowOff>
    </xdr:from>
    <xdr:ext cx="469744" cy="259045"/>
    <xdr:sp macro="" textlink="">
      <xdr:nvSpPr>
        <xdr:cNvPr id="372" name="n_3aveValue【公営住宅】&#10;一人当たり面積"/>
        <xdr:cNvSpPr txBox="1"/>
      </xdr:nvSpPr>
      <xdr:spPr>
        <a:xfrm>
          <a:off x="7626427" y="1387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149319</xdr:rowOff>
    </xdr:from>
    <xdr:ext cx="469744" cy="259045"/>
    <xdr:sp macro="" textlink="">
      <xdr:nvSpPr>
        <xdr:cNvPr id="373" name="n_4aveValue【公営住宅】&#10;一人当たり面積"/>
        <xdr:cNvSpPr txBox="1"/>
      </xdr:nvSpPr>
      <xdr:spPr>
        <a:xfrm>
          <a:off x="6737427" y="138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61282</xdr:rowOff>
    </xdr:from>
    <xdr:ext cx="469744" cy="259045"/>
    <xdr:sp macro="" textlink="">
      <xdr:nvSpPr>
        <xdr:cNvPr id="374" name="n_1mainValue【公営住宅】&#10;一人当たり面積"/>
        <xdr:cNvSpPr txBox="1"/>
      </xdr:nvSpPr>
      <xdr:spPr>
        <a:xfrm>
          <a:off x="9391727" y="1429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85971</xdr:rowOff>
    </xdr:from>
    <xdr:ext cx="469744" cy="259045"/>
    <xdr:sp macro="" textlink="">
      <xdr:nvSpPr>
        <xdr:cNvPr id="375" name="n_2mainValue【公営住宅】&#10;一人当たり面積"/>
        <xdr:cNvSpPr txBox="1"/>
      </xdr:nvSpPr>
      <xdr:spPr>
        <a:xfrm>
          <a:off x="8515427" y="143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89628</xdr:rowOff>
    </xdr:from>
    <xdr:ext cx="469744" cy="259045"/>
    <xdr:sp macro="" textlink="">
      <xdr:nvSpPr>
        <xdr:cNvPr id="376" name="n_3mainValue【公営住宅】&#10;一人当たり面積"/>
        <xdr:cNvSpPr txBox="1"/>
      </xdr:nvSpPr>
      <xdr:spPr>
        <a:xfrm>
          <a:off x="7626427" y="1431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93285</xdr:rowOff>
    </xdr:from>
    <xdr:ext cx="469744" cy="259045"/>
    <xdr:sp macro="" textlink="">
      <xdr:nvSpPr>
        <xdr:cNvPr id="377" name="n_4mainValue【公営住宅】&#10;一人当たり面積"/>
        <xdr:cNvSpPr txBox="1"/>
      </xdr:nvSpPr>
      <xdr:spPr>
        <a:xfrm>
          <a:off x="6737427" y="1432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418" name="直線コネクタ 417"/>
        <xdr:cNvCxnSpPr/>
      </xdr:nvCxnSpPr>
      <xdr:spPr>
        <a:xfrm flipV="1">
          <a:off x="16318864" y="5979795"/>
          <a:ext cx="0" cy="101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9" name="【認定こども園・幼稚園・保育所】&#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20" name="直線コネクタ 419"/>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1" name="【認定こども園・幼稚園・保育所】&#10;有形固定資産減価償却率最大値テキスト"/>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2" name="直線コネクタ 421"/>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423" name="【認定こども園・幼稚園・保育所】&#10;有形固定資産減価償却率平均値テキスト"/>
        <xdr:cNvSpPr txBox="1"/>
      </xdr:nvSpPr>
      <xdr:spPr>
        <a:xfrm>
          <a:off x="16357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424" name="フローチャート: 判断 423"/>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5" name="フローチャート: 判断 424"/>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6" name="フローチャート: 判断 425"/>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427" name="フローチャート: 判断 426"/>
        <xdr:cNvSpPr/>
      </xdr:nvSpPr>
      <xdr:spPr>
        <a:xfrm>
          <a:off x="13652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428" name="フローチャート: 判断 427"/>
        <xdr:cNvSpPr/>
      </xdr:nvSpPr>
      <xdr:spPr>
        <a:xfrm>
          <a:off x="1276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82550</xdr:rowOff>
    </xdr:from>
    <xdr:to>
      <xdr:col>85</xdr:col>
      <xdr:colOff>177800</xdr:colOff>
      <xdr:row>41</xdr:row>
      <xdr:rowOff>12700</xdr:rowOff>
    </xdr:to>
    <xdr:sp macro="" textlink="">
      <xdr:nvSpPr>
        <xdr:cNvPr id="434" name="楕円 433"/>
        <xdr:cNvSpPr/>
      </xdr:nvSpPr>
      <xdr:spPr>
        <a:xfrm>
          <a:off x="16268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168927</xdr:rowOff>
    </xdr:from>
    <xdr:ext cx="405111" cy="259045"/>
    <xdr:sp macro="" textlink="">
      <xdr:nvSpPr>
        <xdr:cNvPr id="435" name="【認定こども園・幼稚園・保育所】&#10;有形固定資産減価償却率該当値テキスト"/>
        <xdr:cNvSpPr txBox="1"/>
      </xdr:nvSpPr>
      <xdr:spPr>
        <a:xfrm>
          <a:off x="16357600" y="685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29210</xdr:rowOff>
    </xdr:from>
    <xdr:to>
      <xdr:col>81</xdr:col>
      <xdr:colOff>101600</xdr:colOff>
      <xdr:row>40</xdr:row>
      <xdr:rowOff>130810</xdr:rowOff>
    </xdr:to>
    <xdr:sp macro="" textlink="">
      <xdr:nvSpPr>
        <xdr:cNvPr id="436" name="楕円 435"/>
        <xdr:cNvSpPr/>
      </xdr:nvSpPr>
      <xdr:spPr>
        <a:xfrm>
          <a:off x="15430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80010</xdr:rowOff>
    </xdr:from>
    <xdr:to>
      <xdr:col>85</xdr:col>
      <xdr:colOff>127000</xdr:colOff>
      <xdr:row>40</xdr:row>
      <xdr:rowOff>133350</xdr:rowOff>
    </xdr:to>
    <xdr:cxnSp macro="">
      <xdr:nvCxnSpPr>
        <xdr:cNvPr id="437" name="直線コネクタ 436"/>
        <xdr:cNvCxnSpPr/>
      </xdr:nvCxnSpPr>
      <xdr:spPr>
        <a:xfrm>
          <a:off x="15481300" y="69380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143510</xdr:rowOff>
    </xdr:from>
    <xdr:to>
      <xdr:col>76</xdr:col>
      <xdr:colOff>165100</xdr:colOff>
      <xdr:row>40</xdr:row>
      <xdr:rowOff>73660</xdr:rowOff>
    </xdr:to>
    <xdr:sp macro="" textlink="">
      <xdr:nvSpPr>
        <xdr:cNvPr id="438" name="楕円 437"/>
        <xdr:cNvSpPr/>
      </xdr:nvSpPr>
      <xdr:spPr>
        <a:xfrm>
          <a:off x="14541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22860</xdr:rowOff>
    </xdr:from>
    <xdr:to>
      <xdr:col>81</xdr:col>
      <xdr:colOff>50800</xdr:colOff>
      <xdr:row>40</xdr:row>
      <xdr:rowOff>80010</xdr:rowOff>
    </xdr:to>
    <xdr:cxnSp macro="">
      <xdr:nvCxnSpPr>
        <xdr:cNvPr id="439" name="直線コネクタ 438"/>
        <xdr:cNvCxnSpPr/>
      </xdr:nvCxnSpPr>
      <xdr:spPr>
        <a:xfrm>
          <a:off x="14592300" y="68808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105410</xdr:rowOff>
    </xdr:from>
    <xdr:to>
      <xdr:col>72</xdr:col>
      <xdr:colOff>38100</xdr:colOff>
      <xdr:row>40</xdr:row>
      <xdr:rowOff>35560</xdr:rowOff>
    </xdr:to>
    <xdr:sp macro="" textlink="">
      <xdr:nvSpPr>
        <xdr:cNvPr id="440" name="楕円 439"/>
        <xdr:cNvSpPr/>
      </xdr:nvSpPr>
      <xdr:spPr>
        <a:xfrm>
          <a:off x="1365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156210</xdr:rowOff>
    </xdr:from>
    <xdr:to>
      <xdr:col>76</xdr:col>
      <xdr:colOff>114300</xdr:colOff>
      <xdr:row>40</xdr:row>
      <xdr:rowOff>22860</xdr:rowOff>
    </xdr:to>
    <xdr:cxnSp macro="">
      <xdr:nvCxnSpPr>
        <xdr:cNvPr id="441" name="直線コネクタ 440"/>
        <xdr:cNvCxnSpPr/>
      </xdr:nvCxnSpPr>
      <xdr:spPr>
        <a:xfrm>
          <a:off x="13703300" y="6842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48260</xdr:rowOff>
    </xdr:from>
    <xdr:to>
      <xdr:col>67</xdr:col>
      <xdr:colOff>101600</xdr:colOff>
      <xdr:row>39</xdr:row>
      <xdr:rowOff>149860</xdr:rowOff>
    </xdr:to>
    <xdr:sp macro="" textlink="">
      <xdr:nvSpPr>
        <xdr:cNvPr id="442" name="楕円 441"/>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99060</xdr:rowOff>
    </xdr:from>
    <xdr:to>
      <xdr:col>71</xdr:col>
      <xdr:colOff>177800</xdr:colOff>
      <xdr:row>39</xdr:row>
      <xdr:rowOff>156210</xdr:rowOff>
    </xdr:to>
    <xdr:cxnSp macro="">
      <xdr:nvCxnSpPr>
        <xdr:cNvPr id="443" name="直線コネクタ 442"/>
        <xdr:cNvCxnSpPr/>
      </xdr:nvCxnSpPr>
      <xdr:spPr>
        <a:xfrm>
          <a:off x="12814300" y="67856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444" name="n_1aveValue【認定こども園・幼稚園・保育所】&#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45"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446" name="n_3aveValue【認定こども園・幼稚園・保育所】&#10;有形固定資産減価償却率"/>
        <xdr:cNvSpPr txBox="1"/>
      </xdr:nvSpPr>
      <xdr:spPr>
        <a:xfrm>
          <a:off x="13500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447" name="n_4aveValue【認定こども園・幼稚園・保育所】&#10;有形固定資産減価償却率"/>
        <xdr:cNvSpPr txBox="1"/>
      </xdr:nvSpPr>
      <xdr:spPr>
        <a:xfrm>
          <a:off x="12611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121937</xdr:rowOff>
    </xdr:from>
    <xdr:ext cx="405111" cy="259045"/>
    <xdr:sp macro="" textlink="">
      <xdr:nvSpPr>
        <xdr:cNvPr id="448" name="n_1mainValue【認定こども園・幼稚園・保育所】&#10;有形固定資産減価償却率"/>
        <xdr:cNvSpPr txBox="1"/>
      </xdr:nvSpPr>
      <xdr:spPr>
        <a:xfrm>
          <a:off x="152660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64787</xdr:rowOff>
    </xdr:from>
    <xdr:ext cx="405111" cy="259045"/>
    <xdr:sp macro="" textlink="">
      <xdr:nvSpPr>
        <xdr:cNvPr id="449" name="n_2mainValue【認定こども園・幼稚園・保育所】&#10;有形固定資産減価償却率"/>
        <xdr:cNvSpPr txBox="1"/>
      </xdr:nvSpPr>
      <xdr:spPr>
        <a:xfrm>
          <a:off x="143897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26687</xdr:rowOff>
    </xdr:from>
    <xdr:ext cx="405111" cy="259045"/>
    <xdr:sp macro="" textlink="">
      <xdr:nvSpPr>
        <xdr:cNvPr id="450" name="n_3mainValue【認定こども園・幼稚園・保育所】&#10;有形固定資産減価償却率"/>
        <xdr:cNvSpPr txBox="1"/>
      </xdr:nvSpPr>
      <xdr:spPr>
        <a:xfrm>
          <a:off x="13500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140987</xdr:rowOff>
    </xdr:from>
    <xdr:ext cx="405111" cy="259045"/>
    <xdr:sp macro="" textlink="">
      <xdr:nvSpPr>
        <xdr:cNvPr id="451" name="n_4mainValue【認定こども園・幼稚園・保育所】&#10;有形固定資産減価償却率"/>
        <xdr:cNvSpPr txBox="1"/>
      </xdr:nvSpPr>
      <xdr:spPr>
        <a:xfrm>
          <a:off x="12611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475" name="直線コネクタ 474"/>
        <xdr:cNvCxnSpPr/>
      </xdr:nvCxnSpPr>
      <xdr:spPr>
        <a:xfrm flipV="1">
          <a:off x="22160864" y="575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6"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7" name="直線コネクタ 476"/>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478" name="【認定こども園・幼稚園・保育所】&#10;一人当たり面積最大値テキスト"/>
        <xdr:cNvSpPr txBox="1"/>
      </xdr:nvSpPr>
      <xdr:spPr>
        <a:xfrm>
          <a:off x="221996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479" name="直線コネクタ 478"/>
        <xdr:cNvCxnSpPr/>
      </xdr:nvCxnSpPr>
      <xdr:spPr>
        <a:xfrm>
          <a:off x="22072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0"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1" name="フローチャート: 判断 480"/>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2" name="フローチャート: 判断 481"/>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83" name="フローチャート: 判断 482"/>
        <xdr:cNvSpPr/>
      </xdr:nvSpPr>
      <xdr:spPr>
        <a:xfrm>
          <a:off x="2038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4" name="フローチャート: 判断 483"/>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85" name="フローチャート: 判断 484"/>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36830</xdr:rowOff>
    </xdr:from>
    <xdr:to>
      <xdr:col>116</xdr:col>
      <xdr:colOff>114300</xdr:colOff>
      <xdr:row>41</xdr:row>
      <xdr:rowOff>138430</xdr:rowOff>
    </xdr:to>
    <xdr:sp macro="" textlink="">
      <xdr:nvSpPr>
        <xdr:cNvPr id="491" name="楕円 490"/>
        <xdr:cNvSpPr/>
      </xdr:nvSpPr>
      <xdr:spPr>
        <a:xfrm>
          <a:off x="22110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123207</xdr:rowOff>
    </xdr:from>
    <xdr:ext cx="469744" cy="259045"/>
    <xdr:sp macro="" textlink="">
      <xdr:nvSpPr>
        <xdr:cNvPr id="492" name="【認定こども園・幼稚園・保育所】&#10;一人当たり面積該当値テキスト"/>
        <xdr:cNvSpPr txBox="1"/>
      </xdr:nvSpPr>
      <xdr:spPr>
        <a:xfrm>
          <a:off x="22199600"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36830</xdr:rowOff>
    </xdr:from>
    <xdr:to>
      <xdr:col>112</xdr:col>
      <xdr:colOff>38100</xdr:colOff>
      <xdr:row>41</xdr:row>
      <xdr:rowOff>138430</xdr:rowOff>
    </xdr:to>
    <xdr:sp macro="" textlink="">
      <xdr:nvSpPr>
        <xdr:cNvPr id="493" name="楕円 492"/>
        <xdr:cNvSpPr/>
      </xdr:nvSpPr>
      <xdr:spPr>
        <a:xfrm>
          <a:off x="2127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87630</xdr:rowOff>
    </xdr:from>
    <xdr:to>
      <xdr:col>116</xdr:col>
      <xdr:colOff>63500</xdr:colOff>
      <xdr:row>41</xdr:row>
      <xdr:rowOff>87630</xdr:rowOff>
    </xdr:to>
    <xdr:cxnSp macro="">
      <xdr:nvCxnSpPr>
        <xdr:cNvPr id="494" name="直線コネクタ 493"/>
        <xdr:cNvCxnSpPr/>
      </xdr:nvCxnSpPr>
      <xdr:spPr>
        <a:xfrm>
          <a:off x="21323300" y="711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36830</xdr:rowOff>
    </xdr:from>
    <xdr:to>
      <xdr:col>107</xdr:col>
      <xdr:colOff>101600</xdr:colOff>
      <xdr:row>41</xdr:row>
      <xdr:rowOff>138430</xdr:rowOff>
    </xdr:to>
    <xdr:sp macro="" textlink="">
      <xdr:nvSpPr>
        <xdr:cNvPr id="495" name="楕円 494"/>
        <xdr:cNvSpPr/>
      </xdr:nvSpPr>
      <xdr:spPr>
        <a:xfrm>
          <a:off x="20383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87630</xdr:rowOff>
    </xdr:from>
    <xdr:to>
      <xdr:col>111</xdr:col>
      <xdr:colOff>177800</xdr:colOff>
      <xdr:row>41</xdr:row>
      <xdr:rowOff>87630</xdr:rowOff>
    </xdr:to>
    <xdr:cxnSp macro="">
      <xdr:nvCxnSpPr>
        <xdr:cNvPr id="496" name="直線コネクタ 495"/>
        <xdr:cNvCxnSpPr/>
      </xdr:nvCxnSpPr>
      <xdr:spPr>
        <a:xfrm>
          <a:off x="20434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29210</xdr:rowOff>
    </xdr:from>
    <xdr:to>
      <xdr:col>102</xdr:col>
      <xdr:colOff>165100</xdr:colOff>
      <xdr:row>41</xdr:row>
      <xdr:rowOff>130810</xdr:rowOff>
    </xdr:to>
    <xdr:sp macro="" textlink="">
      <xdr:nvSpPr>
        <xdr:cNvPr id="497" name="楕円 496"/>
        <xdr:cNvSpPr/>
      </xdr:nvSpPr>
      <xdr:spPr>
        <a:xfrm>
          <a:off x="19494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80010</xdr:rowOff>
    </xdr:from>
    <xdr:to>
      <xdr:col>107</xdr:col>
      <xdr:colOff>50800</xdr:colOff>
      <xdr:row>41</xdr:row>
      <xdr:rowOff>87630</xdr:rowOff>
    </xdr:to>
    <xdr:cxnSp macro="">
      <xdr:nvCxnSpPr>
        <xdr:cNvPr id="498" name="直線コネクタ 497"/>
        <xdr:cNvCxnSpPr/>
      </xdr:nvCxnSpPr>
      <xdr:spPr>
        <a:xfrm>
          <a:off x="19545300" y="7109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29210</xdr:rowOff>
    </xdr:from>
    <xdr:to>
      <xdr:col>98</xdr:col>
      <xdr:colOff>38100</xdr:colOff>
      <xdr:row>41</xdr:row>
      <xdr:rowOff>130810</xdr:rowOff>
    </xdr:to>
    <xdr:sp macro="" textlink="">
      <xdr:nvSpPr>
        <xdr:cNvPr id="499" name="楕円 498"/>
        <xdr:cNvSpPr/>
      </xdr:nvSpPr>
      <xdr:spPr>
        <a:xfrm>
          <a:off x="18605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80010</xdr:rowOff>
    </xdr:from>
    <xdr:to>
      <xdr:col>102</xdr:col>
      <xdr:colOff>114300</xdr:colOff>
      <xdr:row>41</xdr:row>
      <xdr:rowOff>80010</xdr:rowOff>
    </xdr:to>
    <xdr:cxnSp macro="">
      <xdr:nvCxnSpPr>
        <xdr:cNvPr id="500" name="直線コネクタ 499"/>
        <xdr:cNvCxnSpPr/>
      </xdr:nvCxnSpPr>
      <xdr:spPr>
        <a:xfrm>
          <a:off x="18656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501" name="n_1aveValue【認定こども園・幼稚園・保育所】&#10;一人当たり面積"/>
        <xdr:cNvSpPr txBox="1"/>
      </xdr:nvSpPr>
      <xdr:spPr>
        <a:xfrm>
          <a:off x="21075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502" name="n_2aveValue【認定こども園・幼稚園・保育所】&#10;一人当たり面積"/>
        <xdr:cNvSpPr txBox="1"/>
      </xdr:nvSpPr>
      <xdr:spPr>
        <a:xfrm>
          <a:off x="20199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3" name="n_3aveValue【認定こども園・幼稚園・保育所】&#10;一人当たり面積"/>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504" name="n_4aveValue【認定こども園・幼稚園・保育所】&#10;一人当たり面積"/>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129557</xdr:rowOff>
    </xdr:from>
    <xdr:ext cx="469744" cy="259045"/>
    <xdr:sp macro="" textlink="">
      <xdr:nvSpPr>
        <xdr:cNvPr id="505" name="n_1mainValue【認定こども園・幼稚園・保育所】&#10;一人当たり面積"/>
        <xdr:cNvSpPr txBox="1"/>
      </xdr:nvSpPr>
      <xdr:spPr>
        <a:xfrm>
          <a:off x="21075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129557</xdr:rowOff>
    </xdr:from>
    <xdr:ext cx="469744" cy="259045"/>
    <xdr:sp macro="" textlink="">
      <xdr:nvSpPr>
        <xdr:cNvPr id="506" name="n_2mainValue【認定こども園・幼稚園・保育所】&#10;一人当たり面積"/>
        <xdr:cNvSpPr txBox="1"/>
      </xdr:nvSpPr>
      <xdr:spPr>
        <a:xfrm>
          <a:off x="20199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121937</xdr:rowOff>
    </xdr:from>
    <xdr:ext cx="469744" cy="259045"/>
    <xdr:sp macro="" textlink="">
      <xdr:nvSpPr>
        <xdr:cNvPr id="507" name="n_3mainValue【認定こども園・幼稚園・保育所】&#10;一人当たり面積"/>
        <xdr:cNvSpPr txBox="1"/>
      </xdr:nvSpPr>
      <xdr:spPr>
        <a:xfrm>
          <a:off x="19310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121937</xdr:rowOff>
    </xdr:from>
    <xdr:ext cx="469744" cy="259045"/>
    <xdr:sp macro="" textlink="">
      <xdr:nvSpPr>
        <xdr:cNvPr id="508" name="n_4mainValue【認定こども園・幼稚園・保育所】&#10;一人当たり面積"/>
        <xdr:cNvSpPr txBox="1"/>
      </xdr:nvSpPr>
      <xdr:spPr>
        <a:xfrm>
          <a:off x="18421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531" name="直線コネクタ 530"/>
        <xdr:cNvCxnSpPr/>
      </xdr:nvCxnSpPr>
      <xdr:spPr>
        <a:xfrm flipV="1">
          <a:off x="16318864" y="946404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2" name="【学校施設】&#10;有形固定資産減価償却率最小値テキスト"/>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3" name="直線コネクタ 532"/>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4" name="【学校施設】&#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5" name="直線コネクタ 534"/>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36" name="【学校施設】&#10;有形固定資産減価償却率平均値テキスト"/>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37" name="フローチャート: 判断 536"/>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538" name="フローチャート: 判断 537"/>
        <xdr:cNvSpPr/>
      </xdr:nvSpPr>
      <xdr:spPr>
        <a:xfrm>
          <a:off x="15430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39" name="フローチャート: 判断 538"/>
        <xdr:cNvSpPr/>
      </xdr:nvSpPr>
      <xdr:spPr>
        <a:xfrm>
          <a:off x="14541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540" name="フローチャート: 判断 539"/>
        <xdr:cNvSpPr/>
      </xdr:nvSpPr>
      <xdr:spPr>
        <a:xfrm>
          <a:off x="13652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541" name="フローチャート: 判断 540"/>
        <xdr:cNvSpPr/>
      </xdr:nvSpPr>
      <xdr:spPr>
        <a:xfrm>
          <a:off x="1276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xdr:rowOff>
    </xdr:from>
    <xdr:to>
      <xdr:col>85</xdr:col>
      <xdr:colOff>177800</xdr:colOff>
      <xdr:row>59</xdr:row>
      <xdr:rowOff>117094</xdr:rowOff>
    </xdr:to>
    <xdr:sp macro="" textlink="">
      <xdr:nvSpPr>
        <xdr:cNvPr id="547" name="楕円 546"/>
        <xdr:cNvSpPr/>
      </xdr:nvSpPr>
      <xdr:spPr>
        <a:xfrm>
          <a:off x="162687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38371</xdr:rowOff>
    </xdr:from>
    <xdr:ext cx="405111" cy="259045"/>
    <xdr:sp macro="" textlink="">
      <xdr:nvSpPr>
        <xdr:cNvPr id="548" name="【学校施設】&#10;有形固定資産減価償却率該当値テキスト"/>
        <xdr:cNvSpPr txBox="1"/>
      </xdr:nvSpPr>
      <xdr:spPr>
        <a:xfrm>
          <a:off x="16357600" y="998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157226</xdr:rowOff>
    </xdr:from>
    <xdr:to>
      <xdr:col>81</xdr:col>
      <xdr:colOff>101600</xdr:colOff>
      <xdr:row>59</xdr:row>
      <xdr:rowOff>87376</xdr:rowOff>
    </xdr:to>
    <xdr:sp macro="" textlink="">
      <xdr:nvSpPr>
        <xdr:cNvPr id="549" name="楕円 548"/>
        <xdr:cNvSpPr/>
      </xdr:nvSpPr>
      <xdr:spPr>
        <a:xfrm>
          <a:off x="15430500" y="101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36576</xdr:rowOff>
    </xdr:from>
    <xdr:to>
      <xdr:col>85</xdr:col>
      <xdr:colOff>127000</xdr:colOff>
      <xdr:row>59</xdr:row>
      <xdr:rowOff>66294</xdr:rowOff>
    </xdr:to>
    <xdr:cxnSp macro="">
      <xdr:nvCxnSpPr>
        <xdr:cNvPr id="550" name="直線コネクタ 549"/>
        <xdr:cNvCxnSpPr/>
      </xdr:nvCxnSpPr>
      <xdr:spPr>
        <a:xfrm>
          <a:off x="15481300" y="1015212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47498</xdr:rowOff>
    </xdr:from>
    <xdr:to>
      <xdr:col>76</xdr:col>
      <xdr:colOff>165100</xdr:colOff>
      <xdr:row>59</xdr:row>
      <xdr:rowOff>149098</xdr:rowOff>
    </xdr:to>
    <xdr:sp macro="" textlink="">
      <xdr:nvSpPr>
        <xdr:cNvPr id="551" name="楕円 550"/>
        <xdr:cNvSpPr/>
      </xdr:nvSpPr>
      <xdr:spPr>
        <a:xfrm>
          <a:off x="14541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36576</xdr:rowOff>
    </xdr:from>
    <xdr:to>
      <xdr:col>81</xdr:col>
      <xdr:colOff>50800</xdr:colOff>
      <xdr:row>59</xdr:row>
      <xdr:rowOff>98298</xdr:rowOff>
    </xdr:to>
    <xdr:cxnSp macro="">
      <xdr:nvCxnSpPr>
        <xdr:cNvPr id="552" name="直線コネクタ 551"/>
        <xdr:cNvCxnSpPr/>
      </xdr:nvCxnSpPr>
      <xdr:spPr>
        <a:xfrm flipV="1">
          <a:off x="14592300" y="1015212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33782</xdr:rowOff>
    </xdr:from>
    <xdr:to>
      <xdr:col>72</xdr:col>
      <xdr:colOff>38100</xdr:colOff>
      <xdr:row>59</xdr:row>
      <xdr:rowOff>135382</xdr:rowOff>
    </xdr:to>
    <xdr:sp macro="" textlink="">
      <xdr:nvSpPr>
        <xdr:cNvPr id="553" name="楕円 552"/>
        <xdr:cNvSpPr/>
      </xdr:nvSpPr>
      <xdr:spPr>
        <a:xfrm>
          <a:off x="13652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84582</xdr:rowOff>
    </xdr:from>
    <xdr:to>
      <xdr:col>76</xdr:col>
      <xdr:colOff>114300</xdr:colOff>
      <xdr:row>59</xdr:row>
      <xdr:rowOff>98298</xdr:rowOff>
    </xdr:to>
    <xdr:cxnSp macro="">
      <xdr:nvCxnSpPr>
        <xdr:cNvPr id="554" name="直線コネクタ 553"/>
        <xdr:cNvCxnSpPr/>
      </xdr:nvCxnSpPr>
      <xdr:spPr>
        <a:xfrm>
          <a:off x="13703300" y="102001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10922</xdr:rowOff>
    </xdr:from>
    <xdr:to>
      <xdr:col>67</xdr:col>
      <xdr:colOff>101600</xdr:colOff>
      <xdr:row>59</xdr:row>
      <xdr:rowOff>112522</xdr:rowOff>
    </xdr:to>
    <xdr:sp macro="" textlink="">
      <xdr:nvSpPr>
        <xdr:cNvPr id="555" name="楕円 554"/>
        <xdr:cNvSpPr/>
      </xdr:nvSpPr>
      <xdr:spPr>
        <a:xfrm>
          <a:off x="127635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61722</xdr:rowOff>
    </xdr:from>
    <xdr:to>
      <xdr:col>71</xdr:col>
      <xdr:colOff>177800</xdr:colOff>
      <xdr:row>59</xdr:row>
      <xdr:rowOff>84582</xdr:rowOff>
    </xdr:to>
    <xdr:cxnSp macro="">
      <xdr:nvCxnSpPr>
        <xdr:cNvPr id="556" name="直線コネクタ 555"/>
        <xdr:cNvCxnSpPr/>
      </xdr:nvCxnSpPr>
      <xdr:spPr>
        <a:xfrm>
          <a:off x="12814300" y="101772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135653</xdr:rowOff>
    </xdr:from>
    <xdr:ext cx="405111" cy="259045"/>
    <xdr:sp macro="" textlink="">
      <xdr:nvSpPr>
        <xdr:cNvPr id="557" name="n_1aveValue【学校施設】&#10;有形固定資産減価償却率"/>
        <xdr:cNvSpPr txBox="1"/>
      </xdr:nvSpPr>
      <xdr:spPr>
        <a:xfrm>
          <a:off x="152660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149623</xdr:rowOff>
    </xdr:from>
    <xdr:ext cx="405111" cy="259045"/>
    <xdr:sp macro="" textlink="">
      <xdr:nvSpPr>
        <xdr:cNvPr id="558" name="n_2aveValue【学校施設】&#10;有形固定資産減価償却率"/>
        <xdr:cNvSpPr txBox="1"/>
      </xdr:nvSpPr>
      <xdr:spPr>
        <a:xfrm>
          <a:off x="14389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133621</xdr:rowOff>
    </xdr:from>
    <xdr:ext cx="405111" cy="259045"/>
    <xdr:sp macro="" textlink="">
      <xdr:nvSpPr>
        <xdr:cNvPr id="559" name="n_3aveValue【学校施設】&#10;有形固定資産減価償却率"/>
        <xdr:cNvSpPr txBox="1"/>
      </xdr:nvSpPr>
      <xdr:spPr>
        <a:xfrm>
          <a:off x="13500744"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560" name="n_4aveValue【学校施設】&#10;有形固定資産減価償却率"/>
        <xdr:cNvSpPr txBox="1"/>
      </xdr:nvSpPr>
      <xdr:spPr>
        <a:xfrm>
          <a:off x="12611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103903</xdr:rowOff>
    </xdr:from>
    <xdr:ext cx="405111" cy="259045"/>
    <xdr:sp macro="" textlink="">
      <xdr:nvSpPr>
        <xdr:cNvPr id="561" name="n_1mainValue【学校施設】&#10;有形固定資産減価償却率"/>
        <xdr:cNvSpPr txBox="1"/>
      </xdr:nvSpPr>
      <xdr:spPr>
        <a:xfrm>
          <a:off x="152660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140225</xdr:rowOff>
    </xdr:from>
    <xdr:ext cx="405111" cy="259045"/>
    <xdr:sp macro="" textlink="">
      <xdr:nvSpPr>
        <xdr:cNvPr id="562" name="n_2mainValue【学校施設】&#10;有形固定資産減価償却率"/>
        <xdr:cNvSpPr txBox="1"/>
      </xdr:nvSpPr>
      <xdr:spPr>
        <a:xfrm>
          <a:off x="143897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126509</xdr:rowOff>
    </xdr:from>
    <xdr:ext cx="405111" cy="259045"/>
    <xdr:sp macro="" textlink="">
      <xdr:nvSpPr>
        <xdr:cNvPr id="563" name="n_3mainValue【学校施設】&#10;有形固定資産減価償却率"/>
        <xdr:cNvSpPr txBox="1"/>
      </xdr:nvSpPr>
      <xdr:spPr>
        <a:xfrm>
          <a:off x="135007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103649</xdr:rowOff>
    </xdr:from>
    <xdr:ext cx="405111" cy="259045"/>
    <xdr:sp macro="" textlink="">
      <xdr:nvSpPr>
        <xdr:cNvPr id="564" name="n_4mainValue【学校施設】&#10;有形固定資産減価償却率"/>
        <xdr:cNvSpPr txBox="1"/>
      </xdr:nvSpPr>
      <xdr:spPr>
        <a:xfrm>
          <a:off x="126117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93" name="直線コネクタ 592"/>
        <xdr:cNvCxnSpPr/>
      </xdr:nvCxnSpPr>
      <xdr:spPr>
        <a:xfrm flipV="1">
          <a:off x="22160864" y="9619774"/>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94" name="【学校施設】&#10;一人当たり面積最小値テキスト"/>
        <xdr:cNvSpPr txBox="1"/>
      </xdr:nvSpPr>
      <xdr:spPr>
        <a:xfrm>
          <a:off x="22199600" y="1096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95" name="直線コネクタ 594"/>
        <xdr:cNvCxnSpPr/>
      </xdr:nvCxnSpPr>
      <xdr:spPr>
        <a:xfrm>
          <a:off x="22072600" y="10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96" name="【学校施設】&#10;一人当たり面積最大値テキスト"/>
        <xdr:cNvSpPr txBox="1"/>
      </xdr:nvSpPr>
      <xdr:spPr>
        <a:xfrm>
          <a:off x="22199600" y="93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597" name="直線コネクタ 596"/>
        <xdr:cNvCxnSpPr/>
      </xdr:nvCxnSpPr>
      <xdr:spPr>
        <a:xfrm>
          <a:off x="22072600" y="961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20496</xdr:rowOff>
    </xdr:from>
    <xdr:ext cx="469744" cy="259045"/>
    <xdr:sp macro="" textlink="">
      <xdr:nvSpPr>
        <xdr:cNvPr id="598" name="【学校施設】&#10;一人当たり面積平均値テキスト"/>
        <xdr:cNvSpPr txBox="1"/>
      </xdr:nvSpPr>
      <xdr:spPr>
        <a:xfrm>
          <a:off x="22199600" y="1030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599" name="フローチャート: 判断 598"/>
        <xdr:cNvSpPr/>
      </xdr:nvSpPr>
      <xdr:spPr>
        <a:xfrm>
          <a:off x="22110700" y="103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00" name="フローチャート: 判断 599"/>
        <xdr:cNvSpPr/>
      </xdr:nvSpPr>
      <xdr:spPr>
        <a:xfrm>
          <a:off x="21272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601" name="フローチャート: 判断 600"/>
        <xdr:cNvSpPr/>
      </xdr:nvSpPr>
      <xdr:spPr>
        <a:xfrm>
          <a:off x="20383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2" name="フローチャート: 判断 601"/>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603" name="フローチャート: 判断 602"/>
        <xdr:cNvSpPr/>
      </xdr:nvSpPr>
      <xdr:spPr>
        <a:xfrm>
          <a:off x="18605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103505</xdr:rowOff>
    </xdr:from>
    <xdr:to>
      <xdr:col>116</xdr:col>
      <xdr:colOff>114300</xdr:colOff>
      <xdr:row>60</xdr:row>
      <xdr:rowOff>33655</xdr:rowOff>
    </xdr:to>
    <xdr:sp macro="" textlink="">
      <xdr:nvSpPr>
        <xdr:cNvPr id="609" name="楕円 608"/>
        <xdr:cNvSpPr/>
      </xdr:nvSpPr>
      <xdr:spPr>
        <a:xfrm>
          <a:off x="221107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126382</xdr:rowOff>
    </xdr:from>
    <xdr:ext cx="469744" cy="259045"/>
    <xdr:sp macro="" textlink="">
      <xdr:nvSpPr>
        <xdr:cNvPr id="610" name="【学校施設】&#10;一人当たり面積該当値テキスト"/>
        <xdr:cNvSpPr txBox="1"/>
      </xdr:nvSpPr>
      <xdr:spPr>
        <a:xfrm>
          <a:off x="22199600" y="1007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124937</xdr:rowOff>
    </xdr:from>
    <xdr:to>
      <xdr:col>112</xdr:col>
      <xdr:colOff>38100</xdr:colOff>
      <xdr:row>60</xdr:row>
      <xdr:rowOff>55087</xdr:rowOff>
    </xdr:to>
    <xdr:sp macro="" textlink="">
      <xdr:nvSpPr>
        <xdr:cNvPr id="611" name="楕円 610"/>
        <xdr:cNvSpPr/>
      </xdr:nvSpPr>
      <xdr:spPr>
        <a:xfrm>
          <a:off x="21272500" y="102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154305</xdr:rowOff>
    </xdr:from>
    <xdr:to>
      <xdr:col>116</xdr:col>
      <xdr:colOff>63500</xdr:colOff>
      <xdr:row>60</xdr:row>
      <xdr:rowOff>4287</xdr:rowOff>
    </xdr:to>
    <xdr:cxnSp macro="">
      <xdr:nvCxnSpPr>
        <xdr:cNvPr id="612" name="直線コネクタ 611"/>
        <xdr:cNvCxnSpPr/>
      </xdr:nvCxnSpPr>
      <xdr:spPr>
        <a:xfrm flipV="1">
          <a:off x="21323300" y="10269855"/>
          <a:ext cx="838200" cy="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166370</xdr:rowOff>
    </xdr:from>
    <xdr:to>
      <xdr:col>107</xdr:col>
      <xdr:colOff>101600</xdr:colOff>
      <xdr:row>60</xdr:row>
      <xdr:rowOff>96520</xdr:rowOff>
    </xdr:to>
    <xdr:sp macro="" textlink="">
      <xdr:nvSpPr>
        <xdr:cNvPr id="613" name="楕円 612"/>
        <xdr:cNvSpPr/>
      </xdr:nvSpPr>
      <xdr:spPr>
        <a:xfrm>
          <a:off x="2038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4287</xdr:rowOff>
    </xdr:from>
    <xdr:to>
      <xdr:col>111</xdr:col>
      <xdr:colOff>177800</xdr:colOff>
      <xdr:row>60</xdr:row>
      <xdr:rowOff>45720</xdr:rowOff>
    </xdr:to>
    <xdr:cxnSp macro="">
      <xdr:nvCxnSpPr>
        <xdr:cNvPr id="614" name="直線コネクタ 613"/>
        <xdr:cNvCxnSpPr/>
      </xdr:nvCxnSpPr>
      <xdr:spPr>
        <a:xfrm flipV="1">
          <a:off x="20434300" y="10291287"/>
          <a:ext cx="889000" cy="4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10637</xdr:rowOff>
    </xdr:from>
    <xdr:to>
      <xdr:col>102</xdr:col>
      <xdr:colOff>165100</xdr:colOff>
      <xdr:row>60</xdr:row>
      <xdr:rowOff>112237</xdr:rowOff>
    </xdr:to>
    <xdr:sp macro="" textlink="">
      <xdr:nvSpPr>
        <xdr:cNvPr id="615" name="楕円 614"/>
        <xdr:cNvSpPr/>
      </xdr:nvSpPr>
      <xdr:spPr>
        <a:xfrm>
          <a:off x="19494500" y="1029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45720</xdr:rowOff>
    </xdr:from>
    <xdr:to>
      <xdr:col>107</xdr:col>
      <xdr:colOff>50800</xdr:colOff>
      <xdr:row>60</xdr:row>
      <xdr:rowOff>61437</xdr:rowOff>
    </xdr:to>
    <xdr:cxnSp macro="">
      <xdr:nvCxnSpPr>
        <xdr:cNvPr id="616" name="直線コネクタ 615"/>
        <xdr:cNvCxnSpPr/>
      </xdr:nvCxnSpPr>
      <xdr:spPr>
        <a:xfrm flipV="1">
          <a:off x="19545300" y="10332720"/>
          <a:ext cx="8890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24924</xdr:rowOff>
    </xdr:from>
    <xdr:to>
      <xdr:col>98</xdr:col>
      <xdr:colOff>38100</xdr:colOff>
      <xdr:row>60</xdr:row>
      <xdr:rowOff>126524</xdr:rowOff>
    </xdr:to>
    <xdr:sp macro="" textlink="">
      <xdr:nvSpPr>
        <xdr:cNvPr id="617" name="楕円 616"/>
        <xdr:cNvSpPr/>
      </xdr:nvSpPr>
      <xdr:spPr>
        <a:xfrm>
          <a:off x="18605500" y="103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61437</xdr:rowOff>
    </xdr:from>
    <xdr:to>
      <xdr:col>102</xdr:col>
      <xdr:colOff>114300</xdr:colOff>
      <xdr:row>60</xdr:row>
      <xdr:rowOff>75724</xdr:rowOff>
    </xdr:to>
    <xdr:cxnSp macro="">
      <xdr:nvCxnSpPr>
        <xdr:cNvPr id="618" name="直線コネクタ 617"/>
        <xdr:cNvCxnSpPr/>
      </xdr:nvCxnSpPr>
      <xdr:spPr>
        <a:xfrm flipV="1">
          <a:off x="18656300" y="10348437"/>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147655</xdr:rowOff>
    </xdr:from>
    <xdr:ext cx="469744" cy="259045"/>
    <xdr:sp macro="" textlink="">
      <xdr:nvSpPr>
        <xdr:cNvPr id="619" name="n_1aveValue【学校施設】&#10;一人当たり面積"/>
        <xdr:cNvSpPr txBox="1"/>
      </xdr:nvSpPr>
      <xdr:spPr>
        <a:xfrm>
          <a:off x="21075727" y="1043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160514</xdr:rowOff>
    </xdr:from>
    <xdr:ext cx="469744" cy="259045"/>
    <xdr:sp macro="" textlink="">
      <xdr:nvSpPr>
        <xdr:cNvPr id="620" name="n_2aveValue【学校施設】&#10;一人当たり面積"/>
        <xdr:cNvSpPr txBox="1"/>
      </xdr:nvSpPr>
      <xdr:spPr>
        <a:xfrm>
          <a:off x="20199427" y="1044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621" name="n_3aveValue【学校施設】&#10;一人当たり面積"/>
        <xdr:cNvSpPr txBox="1"/>
      </xdr:nvSpPr>
      <xdr:spPr>
        <a:xfrm>
          <a:off x="19310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169086</xdr:rowOff>
    </xdr:from>
    <xdr:ext cx="469744" cy="259045"/>
    <xdr:sp macro="" textlink="">
      <xdr:nvSpPr>
        <xdr:cNvPr id="622" name="n_4aveValue【学校施設】&#10;一人当たり面積"/>
        <xdr:cNvSpPr txBox="1"/>
      </xdr:nvSpPr>
      <xdr:spPr>
        <a:xfrm>
          <a:off x="18421427" y="1045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71614</xdr:rowOff>
    </xdr:from>
    <xdr:ext cx="469744" cy="259045"/>
    <xdr:sp macro="" textlink="">
      <xdr:nvSpPr>
        <xdr:cNvPr id="623" name="n_1mainValue【学校施設】&#10;一人当たり面積"/>
        <xdr:cNvSpPr txBox="1"/>
      </xdr:nvSpPr>
      <xdr:spPr>
        <a:xfrm>
          <a:off x="21075727" y="1001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624" name="n_2mainValue【学校施設】&#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128764</xdr:rowOff>
    </xdr:from>
    <xdr:ext cx="469744" cy="259045"/>
    <xdr:sp macro="" textlink="">
      <xdr:nvSpPr>
        <xdr:cNvPr id="625" name="n_3mainValue【学校施設】&#10;一人当たり面積"/>
        <xdr:cNvSpPr txBox="1"/>
      </xdr:nvSpPr>
      <xdr:spPr>
        <a:xfrm>
          <a:off x="19310427" y="1007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143051</xdr:rowOff>
    </xdr:from>
    <xdr:ext cx="469744" cy="259045"/>
    <xdr:sp macro="" textlink="">
      <xdr:nvSpPr>
        <xdr:cNvPr id="626" name="n_4mainValue【学校施設】&#10;一人当たり面積"/>
        <xdr:cNvSpPr txBox="1"/>
      </xdr:nvSpPr>
      <xdr:spPr>
        <a:xfrm>
          <a:off x="18421427" y="1008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2" name="直線コネクタ 651"/>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5" name="【児童館】&#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6" name="直線コネクタ 655"/>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168564</xdr:rowOff>
    </xdr:from>
    <xdr:ext cx="405111" cy="259045"/>
    <xdr:sp macro="" textlink="">
      <xdr:nvSpPr>
        <xdr:cNvPr id="657" name="【児童館】&#10;有形固定資産減価償却率平均値テキスト"/>
        <xdr:cNvSpPr txBox="1"/>
      </xdr:nvSpPr>
      <xdr:spPr>
        <a:xfrm>
          <a:off x="16357600" y="14056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658" name="フローチャート: 判断 657"/>
        <xdr:cNvSpPr/>
      </xdr:nvSpPr>
      <xdr:spPr>
        <a:xfrm>
          <a:off x="162687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59" name="フローチャート: 判断 658"/>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60" name="フローチャート: 判断 659"/>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61" name="フローチャート: 判断 660"/>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62" name="フローチャート: 判断 661"/>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168548</xdr:rowOff>
    </xdr:from>
    <xdr:to>
      <xdr:col>85</xdr:col>
      <xdr:colOff>177800</xdr:colOff>
      <xdr:row>84</xdr:row>
      <xdr:rowOff>98698</xdr:rowOff>
    </xdr:to>
    <xdr:sp macro="" textlink="">
      <xdr:nvSpPr>
        <xdr:cNvPr id="668" name="楕円 667"/>
        <xdr:cNvSpPr/>
      </xdr:nvSpPr>
      <xdr:spPr>
        <a:xfrm>
          <a:off x="162687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146975</xdr:rowOff>
    </xdr:from>
    <xdr:ext cx="405111" cy="259045"/>
    <xdr:sp macro="" textlink="">
      <xdr:nvSpPr>
        <xdr:cNvPr id="669" name="【児童館】&#10;有形固定資産減価償却率該当値テキスト"/>
        <xdr:cNvSpPr txBox="1"/>
      </xdr:nvSpPr>
      <xdr:spPr>
        <a:xfrm>
          <a:off x="16357600"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150586</xdr:rowOff>
    </xdr:from>
    <xdr:to>
      <xdr:col>81</xdr:col>
      <xdr:colOff>101600</xdr:colOff>
      <xdr:row>84</xdr:row>
      <xdr:rowOff>80736</xdr:rowOff>
    </xdr:to>
    <xdr:sp macro="" textlink="">
      <xdr:nvSpPr>
        <xdr:cNvPr id="670" name="楕円 669"/>
        <xdr:cNvSpPr/>
      </xdr:nvSpPr>
      <xdr:spPr>
        <a:xfrm>
          <a:off x="15430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29936</xdr:rowOff>
    </xdr:from>
    <xdr:to>
      <xdr:col>85</xdr:col>
      <xdr:colOff>127000</xdr:colOff>
      <xdr:row>84</xdr:row>
      <xdr:rowOff>47898</xdr:rowOff>
    </xdr:to>
    <xdr:cxnSp macro="">
      <xdr:nvCxnSpPr>
        <xdr:cNvPr id="671" name="直線コネクタ 670"/>
        <xdr:cNvCxnSpPr/>
      </xdr:nvCxnSpPr>
      <xdr:spPr>
        <a:xfrm>
          <a:off x="15481300" y="14431736"/>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50981</xdr:rowOff>
    </xdr:from>
    <xdr:to>
      <xdr:col>76</xdr:col>
      <xdr:colOff>165100</xdr:colOff>
      <xdr:row>84</xdr:row>
      <xdr:rowOff>152581</xdr:rowOff>
    </xdr:to>
    <xdr:sp macro="" textlink="">
      <xdr:nvSpPr>
        <xdr:cNvPr id="672" name="楕円 671"/>
        <xdr:cNvSpPr/>
      </xdr:nvSpPr>
      <xdr:spPr>
        <a:xfrm>
          <a:off x="14541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29936</xdr:rowOff>
    </xdr:from>
    <xdr:to>
      <xdr:col>81</xdr:col>
      <xdr:colOff>50800</xdr:colOff>
      <xdr:row>84</xdr:row>
      <xdr:rowOff>101781</xdr:rowOff>
    </xdr:to>
    <xdr:cxnSp macro="">
      <xdr:nvCxnSpPr>
        <xdr:cNvPr id="673" name="直線コネクタ 672"/>
        <xdr:cNvCxnSpPr/>
      </xdr:nvCxnSpPr>
      <xdr:spPr>
        <a:xfrm flipV="1">
          <a:off x="14592300" y="1443173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28121</xdr:rowOff>
    </xdr:from>
    <xdr:to>
      <xdr:col>72</xdr:col>
      <xdr:colOff>38100</xdr:colOff>
      <xdr:row>84</xdr:row>
      <xdr:rowOff>129721</xdr:rowOff>
    </xdr:to>
    <xdr:sp macro="" textlink="">
      <xdr:nvSpPr>
        <xdr:cNvPr id="674" name="楕円 673"/>
        <xdr:cNvSpPr/>
      </xdr:nvSpPr>
      <xdr:spPr>
        <a:xfrm>
          <a:off x="13652500"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78921</xdr:rowOff>
    </xdr:from>
    <xdr:to>
      <xdr:col>76</xdr:col>
      <xdr:colOff>114300</xdr:colOff>
      <xdr:row>84</xdr:row>
      <xdr:rowOff>101781</xdr:rowOff>
    </xdr:to>
    <xdr:cxnSp macro="">
      <xdr:nvCxnSpPr>
        <xdr:cNvPr id="675" name="直線コネクタ 674"/>
        <xdr:cNvCxnSpPr/>
      </xdr:nvCxnSpPr>
      <xdr:spPr>
        <a:xfrm>
          <a:off x="13703300" y="1448072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153851</xdr:rowOff>
    </xdr:from>
    <xdr:to>
      <xdr:col>67</xdr:col>
      <xdr:colOff>101600</xdr:colOff>
      <xdr:row>84</xdr:row>
      <xdr:rowOff>84001</xdr:rowOff>
    </xdr:to>
    <xdr:sp macro="" textlink="">
      <xdr:nvSpPr>
        <xdr:cNvPr id="676" name="楕円 675"/>
        <xdr:cNvSpPr/>
      </xdr:nvSpPr>
      <xdr:spPr>
        <a:xfrm>
          <a:off x="12763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33201</xdr:rowOff>
    </xdr:from>
    <xdr:to>
      <xdr:col>71</xdr:col>
      <xdr:colOff>177800</xdr:colOff>
      <xdr:row>84</xdr:row>
      <xdr:rowOff>78921</xdr:rowOff>
    </xdr:to>
    <xdr:cxnSp macro="">
      <xdr:nvCxnSpPr>
        <xdr:cNvPr id="677" name="直線コネクタ 676"/>
        <xdr:cNvCxnSpPr/>
      </xdr:nvCxnSpPr>
      <xdr:spPr>
        <a:xfrm>
          <a:off x="12814300" y="1443500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678" name="n_1aveValue【児童館】&#10;有形固定資産減価償却率"/>
        <xdr:cNvSpPr txBox="1"/>
      </xdr:nvSpPr>
      <xdr:spPr>
        <a:xfrm>
          <a:off x="152660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679" name="n_2aveValue【児童館】&#10;有形固定資産減価償却率"/>
        <xdr:cNvSpPr txBox="1"/>
      </xdr:nvSpPr>
      <xdr:spPr>
        <a:xfrm>
          <a:off x="14389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680" name="n_3aveValue【児童館】&#10;有形固定資産減価償却率"/>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681" name="n_4aveValue【児童館】&#10;有形固定資産減価償却率"/>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71863</xdr:rowOff>
    </xdr:from>
    <xdr:ext cx="405111" cy="259045"/>
    <xdr:sp macro="" textlink="">
      <xdr:nvSpPr>
        <xdr:cNvPr id="682" name="n_1mainValue【児童館】&#10;有形固定資産減価償却率"/>
        <xdr:cNvSpPr txBox="1"/>
      </xdr:nvSpPr>
      <xdr:spPr>
        <a:xfrm>
          <a:off x="152660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143708</xdr:rowOff>
    </xdr:from>
    <xdr:ext cx="405111" cy="259045"/>
    <xdr:sp macro="" textlink="">
      <xdr:nvSpPr>
        <xdr:cNvPr id="683" name="n_2mainValue【児童館】&#10;有形固定資産減価償却率"/>
        <xdr:cNvSpPr txBox="1"/>
      </xdr:nvSpPr>
      <xdr:spPr>
        <a:xfrm>
          <a:off x="1438974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120848</xdr:rowOff>
    </xdr:from>
    <xdr:ext cx="405111" cy="259045"/>
    <xdr:sp macro="" textlink="">
      <xdr:nvSpPr>
        <xdr:cNvPr id="684" name="n_3mainValue【児童館】&#10;有形固定資産減価償却率"/>
        <xdr:cNvSpPr txBox="1"/>
      </xdr:nvSpPr>
      <xdr:spPr>
        <a:xfrm>
          <a:off x="13500744" y="1452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75128</xdr:rowOff>
    </xdr:from>
    <xdr:ext cx="405111" cy="259045"/>
    <xdr:sp macro="" textlink="">
      <xdr:nvSpPr>
        <xdr:cNvPr id="685" name="n_4mainValue【児童館】&#10;有形固定資産減価償却率"/>
        <xdr:cNvSpPr txBox="1"/>
      </xdr:nvSpPr>
      <xdr:spPr>
        <a:xfrm>
          <a:off x="12611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707" name="直線コネクタ 706"/>
        <xdr:cNvCxnSpPr/>
      </xdr:nvCxnSpPr>
      <xdr:spPr>
        <a:xfrm flipV="1">
          <a:off x="22160864" y="134569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8"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9" name="直線コネクタ 708"/>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10" name="【児童館】&#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1" name="直線コネクタ 710"/>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712" name="【児童館】&#10;一人当たり面積平均値テキスト"/>
        <xdr:cNvSpPr txBox="1"/>
      </xdr:nvSpPr>
      <xdr:spPr>
        <a:xfrm>
          <a:off x="22199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3" name="フローチャート: 判断 712"/>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14" name="フローチャート: 判断 713"/>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715" name="フローチャート: 判断 714"/>
        <xdr:cNvSpPr/>
      </xdr:nvSpPr>
      <xdr:spPr>
        <a:xfrm>
          <a:off x="20383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6" name="フローチャート: 判断 715"/>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17" name="フローチャート: 判断 716"/>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170180</xdr:rowOff>
    </xdr:from>
    <xdr:to>
      <xdr:col>116</xdr:col>
      <xdr:colOff>114300</xdr:colOff>
      <xdr:row>81</xdr:row>
      <xdr:rowOff>100330</xdr:rowOff>
    </xdr:to>
    <xdr:sp macro="" textlink="">
      <xdr:nvSpPr>
        <xdr:cNvPr id="723" name="楕円 722"/>
        <xdr:cNvSpPr/>
      </xdr:nvSpPr>
      <xdr:spPr>
        <a:xfrm>
          <a:off x="22110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21607</xdr:rowOff>
    </xdr:from>
    <xdr:ext cx="469744" cy="259045"/>
    <xdr:sp macro="" textlink="">
      <xdr:nvSpPr>
        <xdr:cNvPr id="724" name="【児童館】&#10;一人当たり面積該当値テキスト"/>
        <xdr:cNvSpPr txBox="1"/>
      </xdr:nvSpPr>
      <xdr:spPr>
        <a:xfrm>
          <a:off x="22199600"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170180</xdr:rowOff>
    </xdr:from>
    <xdr:to>
      <xdr:col>112</xdr:col>
      <xdr:colOff>38100</xdr:colOff>
      <xdr:row>81</xdr:row>
      <xdr:rowOff>100330</xdr:rowOff>
    </xdr:to>
    <xdr:sp macro="" textlink="">
      <xdr:nvSpPr>
        <xdr:cNvPr id="725" name="楕円 724"/>
        <xdr:cNvSpPr/>
      </xdr:nvSpPr>
      <xdr:spPr>
        <a:xfrm>
          <a:off x="21272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49530</xdr:rowOff>
    </xdr:from>
    <xdr:to>
      <xdr:col>116</xdr:col>
      <xdr:colOff>63500</xdr:colOff>
      <xdr:row>81</xdr:row>
      <xdr:rowOff>49530</xdr:rowOff>
    </xdr:to>
    <xdr:cxnSp macro="">
      <xdr:nvCxnSpPr>
        <xdr:cNvPr id="726" name="直線コネクタ 725"/>
        <xdr:cNvCxnSpPr/>
      </xdr:nvCxnSpPr>
      <xdr:spPr>
        <a:xfrm>
          <a:off x="21323300" y="13936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21589</xdr:rowOff>
    </xdr:from>
    <xdr:to>
      <xdr:col>107</xdr:col>
      <xdr:colOff>101600</xdr:colOff>
      <xdr:row>81</xdr:row>
      <xdr:rowOff>123189</xdr:rowOff>
    </xdr:to>
    <xdr:sp macro="" textlink="">
      <xdr:nvSpPr>
        <xdr:cNvPr id="727" name="楕円 726"/>
        <xdr:cNvSpPr/>
      </xdr:nvSpPr>
      <xdr:spPr>
        <a:xfrm>
          <a:off x="20383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49530</xdr:rowOff>
    </xdr:from>
    <xdr:to>
      <xdr:col>111</xdr:col>
      <xdr:colOff>177800</xdr:colOff>
      <xdr:row>81</xdr:row>
      <xdr:rowOff>72389</xdr:rowOff>
    </xdr:to>
    <xdr:cxnSp macro="">
      <xdr:nvCxnSpPr>
        <xdr:cNvPr id="728" name="直線コネクタ 727"/>
        <xdr:cNvCxnSpPr/>
      </xdr:nvCxnSpPr>
      <xdr:spPr>
        <a:xfrm flipV="1">
          <a:off x="20434300" y="13936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21589</xdr:rowOff>
    </xdr:from>
    <xdr:to>
      <xdr:col>102</xdr:col>
      <xdr:colOff>165100</xdr:colOff>
      <xdr:row>81</xdr:row>
      <xdr:rowOff>123189</xdr:rowOff>
    </xdr:to>
    <xdr:sp macro="" textlink="">
      <xdr:nvSpPr>
        <xdr:cNvPr id="729" name="楕円 728"/>
        <xdr:cNvSpPr/>
      </xdr:nvSpPr>
      <xdr:spPr>
        <a:xfrm>
          <a:off x="19494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72389</xdr:rowOff>
    </xdr:from>
    <xdr:to>
      <xdr:col>107</xdr:col>
      <xdr:colOff>50800</xdr:colOff>
      <xdr:row>81</xdr:row>
      <xdr:rowOff>72389</xdr:rowOff>
    </xdr:to>
    <xdr:cxnSp macro="">
      <xdr:nvCxnSpPr>
        <xdr:cNvPr id="730" name="直線コネクタ 729"/>
        <xdr:cNvCxnSpPr/>
      </xdr:nvCxnSpPr>
      <xdr:spPr>
        <a:xfrm>
          <a:off x="19545300" y="13959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21589</xdr:rowOff>
    </xdr:from>
    <xdr:to>
      <xdr:col>98</xdr:col>
      <xdr:colOff>38100</xdr:colOff>
      <xdr:row>81</xdr:row>
      <xdr:rowOff>123189</xdr:rowOff>
    </xdr:to>
    <xdr:sp macro="" textlink="">
      <xdr:nvSpPr>
        <xdr:cNvPr id="731" name="楕円 730"/>
        <xdr:cNvSpPr/>
      </xdr:nvSpPr>
      <xdr:spPr>
        <a:xfrm>
          <a:off x="18605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72389</xdr:rowOff>
    </xdr:from>
    <xdr:to>
      <xdr:col>102</xdr:col>
      <xdr:colOff>114300</xdr:colOff>
      <xdr:row>81</xdr:row>
      <xdr:rowOff>72389</xdr:rowOff>
    </xdr:to>
    <xdr:cxnSp macro="">
      <xdr:nvCxnSpPr>
        <xdr:cNvPr id="732" name="直線コネクタ 731"/>
        <xdr:cNvCxnSpPr/>
      </xdr:nvCxnSpPr>
      <xdr:spPr>
        <a:xfrm>
          <a:off x="18656300" y="13959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33" name="n_1aveValue【児童館】&#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34" name="n_2aveValue【児童館】&#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5" name="n_3ave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736" name="n_4aveValue【児童館】&#10;一人当たり面積"/>
        <xdr:cNvSpPr txBox="1"/>
      </xdr:nvSpPr>
      <xdr:spPr>
        <a:xfrm>
          <a:off x="18421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116857</xdr:rowOff>
    </xdr:from>
    <xdr:ext cx="469744" cy="259045"/>
    <xdr:sp macro="" textlink="">
      <xdr:nvSpPr>
        <xdr:cNvPr id="737" name="n_1mainValue【児童館】&#10;一人当たり面積"/>
        <xdr:cNvSpPr txBox="1"/>
      </xdr:nvSpPr>
      <xdr:spPr>
        <a:xfrm>
          <a:off x="210757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139716</xdr:rowOff>
    </xdr:from>
    <xdr:ext cx="469744" cy="259045"/>
    <xdr:sp macro="" textlink="">
      <xdr:nvSpPr>
        <xdr:cNvPr id="738" name="n_2mainValue【児童館】&#10;一人当たり面積"/>
        <xdr:cNvSpPr txBox="1"/>
      </xdr:nvSpPr>
      <xdr:spPr>
        <a:xfrm>
          <a:off x="20199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139716</xdr:rowOff>
    </xdr:from>
    <xdr:ext cx="469744" cy="259045"/>
    <xdr:sp macro="" textlink="">
      <xdr:nvSpPr>
        <xdr:cNvPr id="739" name="n_3mainValue【児童館】&#10;一人当たり面積"/>
        <xdr:cNvSpPr txBox="1"/>
      </xdr:nvSpPr>
      <xdr:spPr>
        <a:xfrm>
          <a:off x="19310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139716</xdr:rowOff>
    </xdr:from>
    <xdr:ext cx="469744" cy="259045"/>
    <xdr:sp macro="" textlink="">
      <xdr:nvSpPr>
        <xdr:cNvPr id="740" name="n_4mainValue【児童館】&#10;一人当たり面積"/>
        <xdr:cNvSpPr txBox="1"/>
      </xdr:nvSpPr>
      <xdr:spPr>
        <a:xfrm>
          <a:off x="18421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有形固定資産減価償却率が高くなっている施設は、「認定こども園・幼稚園・保育所」「児童館」であり、有形固定資産減価償却率が低い施設は、「道路」「橋りょう・トンネル」「公営住宅」である。「認定こども園・幼稚園・保育園」については、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た施設が約４割であることが影響し、減価償却率が高くなっている。今後、個別施設計画に基づき計画的に改修等を行い長寿命化を図るほか、雄和地区の３保育所については、統合を目指した取組を進める。「学校施設」については、「秋田市小・中学校適正配置基本方針」に基づき、統合を基本とする適正配置を進めているところであり、それに伴い児童館も適正配置を進めていくこととしており、こうした動きと整合を図りつつ、施設の管理を行う。また、「道路」「橋りょう・トンネル」は、類似団体平均を下回っているが、今後老朽化していくことが想定されることから、長寿命化などの維持管理の適正化に努めていくこととしている。「公営住宅」については、秋田市営住宅等長寿命化計画に基づき、既存ストックを最大限活用し、適切な維持管理および修繕等を行うこととしている。今後も、秋田市公共施設等総合管理計画及び施設ごとに策定した個別施設計画に基づき、施設の長寿命化や施設保有量の見直しに取り組み、将来負担の軽減を図っ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300,470
298,814
906.07
152,422,038
149,822,795
1,836,705
73,071,998
145,080,338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xdr:cNvCxnSpPr/>
      </xdr:nvCxnSpPr>
      <xdr:spPr>
        <a:xfrm flipV="1">
          <a:off x="4634865" y="57531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2" name="【図書館】&#10;有形固定資産減価償却率平均値テキスト"/>
        <xdr:cNvSpPr txBox="1"/>
      </xdr:nvSpPr>
      <xdr:spPr>
        <a:xfrm>
          <a:off x="4673600" y="605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xdr:cNvSpPr/>
      </xdr:nvSpPr>
      <xdr:spPr>
        <a:xfrm>
          <a:off x="4584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xdr:cNvSpPr/>
      </xdr:nvSpPr>
      <xdr:spPr>
        <a:xfrm>
          <a:off x="3746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xdr:cNvSpPr/>
      </xdr:nvSpPr>
      <xdr:spPr>
        <a:xfrm>
          <a:off x="1968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xdr:cNvSpPr/>
      </xdr:nvSpPr>
      <xdr:spPr>
        <a:xfrm>
          <a:off x="1079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73" name="楕円 72"/>
        <xdr:cNvSpPr/>
      </xdr:nvSpPr>
      <xdr:spPr>
        <a:xfrm>
          <a:off x="4584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60977</xdr:rowOff>
    </xdr:from>
    <xdr:ext cx="405111" cy="259045"/>
    <xdr:sp macro="" textlink="">
      <xdr:nvSpPr>
        <xdr:cNvPr id="74" name="【図書館】&#10;有形固定資産減価償却率該当値テキスト"/>
        <xdr:cNvSpPr txBox="1"/>
      </xdr:nvSpPr>
      <xdr:spPr>
        <a:xfrm>
          <a:off x="4673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65405</xdr:rowOff>
    </xdr:from>
    <xdr:to>
      <xdr:col>20</xdr:col>
      <xdr:colOff>38100</xdr:colOff>
      <xdr:row>38</xdr:row>
      <xdr:rowOff>167005</xdr:rowOff>
    </xdr:to>
    <xdr:sp macro="" textlink="">
      <xdr:nvSpPr>
        <xdr:cNvPr id="75" name="楕円 74"/>
        <xdr:cNvSpPr/>
      </xdr:nvSpPr>
      <xdr:spPr>
        <a:xfrm>
          <a:off x="3746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116205</xdr:rowOff>
    </xdr:from>
    <xdr:to>
      <xdr:col>24</xdr:col>
      <xdr:colOff>63500</xdr:colOff>
      <xdr:row>38</xdr:row>
      <xdr:rowOff>133350</xdr:rowOff>
    </xdr:to>
    <xdr:cxnSp macro="">
      <xdr:nvCxnSpPr>
        <xdr:cNvPr id="76" name="直線コネクタ 75"/>
        <xdr:cNvCxnSpPr/>
      </xdr:nvCxnSpPr>
      <xdr:spPr>
        <a:xfrm>
          <a:off x="3797300" y="66313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71120</xdr:rowOff>
    </xdr:from>
    <xdr:to>
      <xdr:col>15</xdr:col>
      <xdr:colOff>101600</xdr:colOff>
      <xdr:row>39</xdr:row>
      <xdr:rowOff>1270</xdr:rowOff>
    </xdr:to>
    <xdr:sp macro="" textlink="">
      <xdr:nvSpPr>
        <xdr:cNvPr id="77" name="楕円 76"/>
        <xdr:cNvSpPr/>
      </xdr:nvSpPr>
      <xdr:spPr>
        <a:xfrm>
          <a:off x="2857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116205</xdr:rowOff>
    </xdr:from>
    <xdr:to>
      <xdr:col>19</xdr:col>
      <xdr:colOff>177800</xdr:colOff>
      <xdr:row>38</xdr:row>
      <xdr:rowOff>121920</xdr:rowOff>
    </xdr:to>
    <xdr:cxnSp macro="">
      <xdr:nvCxnSpPr>
        <xdr:cNvPr id="78" name="直線コネクタ 77"/>
        <xdr:cNvCxnSpPr/>
      </xdr:nvCxnSpPr>
      <xdr:spPr>
        <a:xfrm flipV="1">
          <a:off x="2908300" y="66313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29210</xdr:rowOff>
    </xdr:from>
    <xdr:to>
      <xdr:col>10</xdr:col>
      <xdr:colOff>165100</xdr:colOff>
      <xdr:row>38</xdr:row>
      <xdr:rowOff>130810</xdr:rowOff>
    </xdr:to>
    <xdr:sp macro="" textlink="">
      <xdr:nvSpPr>
        <xdr:cNvPr id="79" name="楕円 78"/>
        <xdr:cNvSpPr/>
      </xdr:nvSpPr>
      <xdr:spPr>
        <a:xfrm>
          <a:off x="1968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80010</xdr:rowOff>
    </xdr:from>
    <xdr:to>
      <xdr:col>15</xdr:col>
      <xdr:colOff>50800</xdr:colOff>
      <xdr:row>38</xdr:row>
      <xdr:rowOff>121920</xdr:rowOff>
    </xdr:to>
    <xdr:cxnSp macro="">
      <xdr:nvCxnSpPr>
        <xdr:cNvPr id="80" name="直線コネクタ 79"/>
        <xdr:cNvCxnSpPr/>
      </xdr:nvCxnSpPr>
      <xdr:spPr>
        <a:xfrm>
          <a:off x="2019300" y="65951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71120</xdr:rowOff>
    </xdr:from>
    <xdr:to>
      <xdr:col>6</xdr:col>
      <xdr:colOff>38100</xdr:colOff>
      <xdr:row>39</xdr:row>
      <xdr:rowOff>1270</xdr:rowOff>
    </xdr:to>
    <xdr:sp macro="" textlink="">
      <xdr:nvSpPr>
        <xdr:cNvPr id="81" name="楕円 80"/>
        <xdr:cNvSpPr/>
      </xdr:nvSpPr>
      <xdr:spPr>
        <a:xfrm>
          <a:off x="107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80010</xdr:rowOff>
    </xdr:from>
    <xdr:to>
      <xdr:col>10</xdr:col>
      <xdr:colOff>114300</xdr:colOff>
      <xdr:row>38</xdr:row>
      <xdr:rowOff>121920</xdr:rowOff>
    </xdr:to>
    <xdr:cxnSp macro="">
      <xdr:nvCxnSpPr>
        <xdr:cNvPr id="82" name="直線コネクタ 81"/>
        <xdr:cNvCxnSpPr/>
      </xdr:nvCxnSpPr>
      <xdr:spPr>
        <a:xfrm flipV="1">
          <a:off x="1130300" y="65951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120667</xdr:rowOff>
    </xdr:from>
    <xdr:ext cx="405111" cy="259045"/>
    <xdr:sp macro="" textlink="">
      <xdr:nvSpPr>
        <xdr:cNvPr id="83" name="n_1aveValue【図書館】&#10;有形固定資産減価償却率"/>
        <xdr:cNvSpPr txBox="1"/>
      </xdr:nvSpPr>
      <xdr:spPr>
        <a:xfrm>
          <a:off x="358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xdr:cNvSpPr txBox="1"/>
      </xdr:nvSpPr>
      <xdr:spPr>
        <a:xfrm>
          <a:off x="2705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5" name="n_3aveValue【図書館】&#10;有形固定資産減価償却率"/>
        <xdr:cNvSpPr txBox="1"/>
      </xdr:nvSpPr>
      <xdr:spPr>
        <a:xfrm>
          <a:off x="1816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86" name="n_4aveValue【図書館】&#10;有形固定資産減価償却率"/>
        <xdr:cNvSpPr txBox="1"/>
      </xdr:nvSpPr>
      <xdr:spPr>
        <a:xfrm>
          <a:off x="927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158132</xdr:rowOff>
    </xdr:from>
    <xdr:ext cx="405111" cy="259045"/>
    <xdr:sp macro="" textlink="">
      <xdr:nvSpPr>
        <xdr:cNvPr id="87" name="n_1mainValue【図書館】&#10;有形固定資産減価償却率"/>
        <xdr:cNvSpPr txBox="1"/>
      </xdr:nvSpPr>
      <xdr:spPr>
        <a:xfrm>
          <a:off x="35820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8" name="n_2mainValue【図書館】&#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89" name="n_3mainValue【図書館】&#10;有形固定資産減価償却率"/>
        <xdr:cNvSpPr txBox="1"/>
      </xdr:nvSpPr>
      <xdr:spPr>
        <a:xfrm>
          <a:off x="1816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163847</xdr:rowOff>
    </xdr:from>
    <xdr:ext cx="405111" cy="259045"/>
    <xdr:sp macro="" textlink="">
      <xdr:nvSpPr>
        <xdr:cNvPr id="90" name="n_4mainValue【図書館】&#10;有形固定資産減価償却率"/>
        <xdr:cNvSpPr txBox="1"/>
      </xdr:nvSpPr>
      <xdr:spPr>
        <a:xfrm>
          <a:off x="927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xdr:cNvCxnSpPr/>
      </xdr:nvCxnSpPr>
      <xdr:spPr>
        <a:xfrm flipV="1">
          <a:off x="10476865" y="579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23"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xdr:cNvSpPr/>
      </xdr:nvSpPr>
      <xdr:spPr>
        <a:xfrm>
          <a:off x="692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34" name="楕円 133"/>
        <xdr:cNvSpPr/>
      </xdr:nvSpPr>
      <xdr:spPr>
        <a:xfrm>
          <a:off x="10426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48277</xdr:rowOff>
    </xdr:from>
    <xdr:ext cx="469744" cy="259045"/>
    <xdr:sp macro="" textlink="">
      <xdr:nvSpPr>
        <xdr:cNvPr id="135" name="【図書館】&#10;一人当たり面積該当値テキスト"/>
        <xdr:cNvSpPr txBox="1"/>
      </xdr:nvSpPr>
      <xdr:spPr>
        <a:xfrm>
          <a:off x="10515600"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25400</xdr:rowOff>
    </xdr:from>
    <xdr:to>
      <xdr:col>50</xdr:col>
      <xdr:colOff>165100</xdr:colOff>
      <xdr:row>37</xdr:row>
      <xdr:rowOff>127000</xdr:rowOff>
    </xdr:to>
    <xdr:sp macro="" textlink="">
      <xdr:nvSpPr>
        <xdr:cNvPr id="136" name="楕円 135"/>
        <xdr:cNvSpPr/>
      </xdr:nvSpPr>
      <xdr:spPr>
        <a:xfrm>
          <a:off x="958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76200</xdr:rowOff>
    </xdr:from>
    <xdr:to>
      <xdr:col>55</xdr:col>
      <xdr:colOff>0</xdr:colOff>
      <xdr:row>37</xdr:row>
      <xdr:rowOff>76200</xdr:rowOff>
    </xdr:to>
    <xdr:cxnSp macro="">
      <xdr:nvCxnSpPr>
        <xdr:cNvPr id="137" name="直線コネクタ 136"/>
        <xdr:cNvCxnSpPr/>
      </xdr:nvCxnSpPr>
      <xdr:spPr>
        <a:xfrm>
          <a:off x="9639300" y="6419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25400</xdr:rowOff>
    </xdr:from>
    <xdr:to>
      <xdr:col>46</xdr:col>
      <xdr:colOff>38100</xdr:colOff>
      <xdr:row>37</xdr:row>
      <xdr:rowOff>127000</xdr:rowOff>
    </xdr:to>
    <xdr:sp macro="" textlink="">
      <xdr:nvSpPr>
        <xdr:cNvPr id="138" name="楕円 137"/>
        <xdr:cNvSpPr/>
      </xdr:nvSpPr>
      <xdr:spPr>
        <a:xfrm>
          <a:off x="8699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76200</xdr:rowOff>
    </xdr:from>
    <xdr:to>
      <xdr:col>50</xdr:col>
      <xdr:colOff>114300</xdr:colOff>
      <xdr:row>37</xdr:row>
      <xdr:rowOff>76200</xdr:rowOff>
    </xdr:to>
    <xdr:cxnSp macro="">
      <xdr:nvCxnSpPr>
        <xdr:cNvPr id="139" name="直線コネクタ 138"/>
        <xdr:cNvCxnSpPr/>
      </xdr:nvCxnSpPr>
      <xdr:spPr>
        <a:xfrm>
          <a:off x="8750300" y="6419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25400</xdr:rowOff>
    </xdr:from>
    <xdr:to>
      <xdr:col>41</xdr:col>
      <xdr:colOff>101600</xdr:colOff>
      <xdr:row>37</xdr:row>
      <xdr:rowOff>127000</xdr:rowOff>
    </xdr:to>
    <xdr:sp macro="" textlink="">
      <xdr:nvSpPr>
        <xdr:cNvPr id="140" name="楕円 139"/>
        <xdr:cNvSpPr/>
      </xdr:nvSpPr>
      <xdr:spPr>
        <a:xfrm>
          <a:off x="7810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76200</xdr:rowOff>
    </xdr:from>
    <xdr:to>
      <xdr:col>45</xdr:col>
      <xdr:colOff>177800</xdr:colOff>
      <xdr:row>37</xdr:row>
      <xdr:rowOff>76200</xdr:rowOff>
    </xdr:to>
    <xdr:cxnSp macro="">
      <xdr:nvCxnSpPr>
        <xdr:cNvPr id="141" name="直線コネクタ 140"/>
        <xdr:cNvCxnSpPr/>
      </xdr:nvCxnSpPr>
      <xdr:spPr>
        <a:xfrm>
          <a:off x="7861300" y="6419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53975</xdr:rowOff>
    </xdr:from>
    <xdr:to>
      <xdr:col>36</xdr:col>
      <xdr:colOff>165100</xdr:colOff>
      <xdr:row>37</xdr:row>
      <xdr:rowOff>155575</xdr:rowOff>
    </xdr:to>
    <xdr:sp macro="" textlink="">
      <xdr:nvSpPr>
        <xdr:cNvPr id="142" name="楕円 141"/>
        <xdr:cNvSpPr/>
      </xdr:nvSpPr>
      <xdr:spPr>
        <a:xfrm>
          <a:off x="6921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76200</xdr:rowOff>
    </xdr:from>
    <xdr:to>
      <xdr:col>41</xdr:col>
      <xdr:colOff>50800</xdr:colOff>
      <xdr:row>37</xdr:row>
      <xdr:rowOff>104775</xdr:rowOff>
    </xdr:to>
    <xdr:cxnSp macro="">
      <xdr:nvCxnSpPr>
        <xdr:cNvPr id="143" name="直線コネクタ 142"/>
        <xdr:cNvCxnSpPr/>
      </xdr:nvCxnSpPr>
      <xdr:spPr>
        <a:xfrm flipV="1">
          <a:off x="6972300" y="6419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4"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5"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146702</xdr:rowOff>
    </xdr:from>
    <xdr:ext cx="469744" cy="259045"/>
    <xdr:sp macro="" textlink="">
      <xdr:nvSpPr>
        <xdr:cNvPr id="146" name="n_3aveValue【図書館】&#10;一人当たり面積"/>
        <xdr:cNvSpPr txBox="1"/>
      </xdr:nvSpPr>
      <xdr:spPr>
        <a:xfrm>
          <a:off x="7626427"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146702</xdr:rowOff>
    </xdr:from>
    <xdr:ext cx="469744" cy="259045"/>
    <xdr:sp macro="" textlink="">
      <xdr:nvSpPr>
        <xdr:cNvPr id="147" name="n_4aveValue【図書館】&#10;一人当たり面積"/>
        <xdr:cNvSpPr txBox="1"/>
      </xdr:nvSpPr>
      <xdr:spPr>
        <a:xfrm>
          <a:off x="6737427"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143527</xdr:rowOff>
    </xdr:from>
    <xdr:ext cx="469744" cy="259045"/>
    <xdr:sp macro="" textlink="">
      <xdr:nvSpPr>
        <xdr:cNvPr id="148" name="n_1mainValue【図書館】&#10;一人当たり面積"/>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143527</xdr:rowOff>
    </xdr:from>
    <xdr:ext cx="469744" cy="259045"/>
    <xdr:sp macro="" textlink="">
      <xdr:nvSpPr>
        <xdr:cNvPr id="149" name="n_2mainValue【図書館】&#10;一人当たり面積"/>
        <xdr:cNvSpPr txBox="1"/>
      </xdr:nvSpPr>
      <xdr:spPr>
        <a:xfrm>
          <a:off x="85154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143527</xdr:rowOff>
    </xdr:from>
    <xdr:ext cx="469744" cy="259045"/>
    <xdr:sp macro="" textlink="">
      <xdr:nvSpPr>
        <xdr:cNvPr id="150" name="n_3mainValue【図書館】&#10;一人当たり面積"/>
        <xdr:cNvSpPr txBox="1"/>
      </xdr:nvSpPr>
      <xdr:spPr>
        <a:xfrm>
          <a:off x="76264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652</xdr:rowOff>
    </xdr:from>
    <xdr:ext cx="469744" cy="259045"/>
    <xdr:sp macro="" textlink="">
      <xdr:nvSpPr>
        <xdr:cNvPr id="151" name="n_4mainValue【図書館】&#10;一人当たり面積"/>
        <xdr:cNvSpPr txBox="1"/>
      </xdr:nvSpPr>
      <xdr:spPr>
        <a:xfrm>
          <a:off x="6737427" y="617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xdr:cNvCxnSpPr/>
      </xdr:nvCxnSpPr>
      <xdr:spPr>
        <a:xfrm flipV="1">
          <a:off x="4634865" y="96869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xdr:cNvSpPr txBox="1"/>
      </xdr:nvSpPr>
      <xdr:spPr>
        <a:xfrm>
          <a:off x="4673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xdr:cNvSpPr txBox="1"/>
      </xdr:nvSpPr>
      <xdr:spPr>
        <a:xfrm>
          <a:off x="4673600" y="999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xdr:cNvSpPr/>
      </xdr:nvSpPr>
      <xdr:spPr>
        <a:xfrm>
          <a:off x="4584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xdr:cNvSpPr/>
      </xdr:nvSpPr>
      <xdr:spPr>
        <a:xfrm>
          <a:off x="3746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xdr:cNvSpPr/>
      </xdr:nvSpPr>
      <xdr:spPr>
        <a:xfrm>
          <a:off x="2857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xdr:cNvSpPr/>
      </xdr:nvSpPr>
      <xdr:spPr>
        <a:xfrm>
          <a:off x="1968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149225</xdr:rowOff>
    </xdr:from>
    <xdr:to>
      <xdr:col>24</xdr:col>
      <xdr:colOff>114300</xdr:colOff>
      <xdr:row>61</xdr:row>
      <xdr:rowOff>79375</xdr:rowOff>
    </xdr:to>
    <xdr:sp macro="" textlink="">
      <xdr:nvSpPr>
        <xdr:cNvPr id="192" name="楕円 191"/>
        <xdr:cNvSpPr/>
      </xdr:nvSpPr>
      <xdr:spPr>
        <a:xfrm>
          <a:off x="45847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127652</xdr:rowOff>
    </xdr:from>
    <xdr:ext cx="405111" cy="259045"/>
    <xdr:sp macro="" textlink="">
      <xdr:nvSpPr>
        <xdr:cNvPr id="193" name="【体育館・プール】&#10;有形固定資産減価償却率該当値テキスト"/>
        <xdr:cNvSpPr txBox="1"/>
      </xdr:nvSpPr>
      <xdr:spPr>
        <a:xfrm>
          <a:off x="4673600"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122555</xdr:rowOff>
    </xdr:from>
    <xdr:to>
      <xdr:col>20</xdr:col>
      <xdr:colOff>38100</xdr:colOff>
      <xdr:row>61</xdr:row>
      <xdr:rowOff>52705</xdr:rowOff>
    </xdr:to>
    <xdr:sp macro="" textlink="">
      <xdr:nvSpPr>
        <xdr:cNvPr id="194" name="楕円 193"/>
        <xdr:cNvSpPr/>
      </xdr:nvSpPr>
      <xdr:spPr>
        <a:xfrm>
          <a:off x="3746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1905</xdr:rowOff>
    </xdr:from>
    <xdr:to>
      <xdr:col>24</xdr:col>
      <xdr:colOff>63500</xdr:colOff>
      <xdr:row>61</xdr:row>
      <xdr:rowOff>28575</xdr:rowOff>
    </xdr:to>
    <xdr:cxnSp macro="">
      <xdr:nvCxnSpPr>
        <xdr:cNvPr id="195" name="直線コネクタ 194"/>
        <xdr:cNvCxnSpPr/>
      </xdr:nvCxnSpPr>
      <xdr:spPr>
        <a:xfrm>
          <a:off x="3797300" y="104603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103505</xdr:rowOff>
    </xdr:from>
    <xdr:to>
      <xdr:col>15</xdr:col>
      <xdr:colOff>101600</xdr:colOff>
      <xdr:row>61</xdr:row>
      <xdr:rowOff>33655</xdr:rowOff>
    </xdr:to>
    <xdr:sp macro="" textlink="">
      <xdr:nvSpPr>
        <xdr:cNvPr id="196" name="楕円 195"/>
        <xdr:cNvSpPr/>
      </xdr:nvSpPr>
      <xdr:spPr>
        <a:xfrm>
          <a:off x="2857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154305</xdr:rowOff>
    </xdr:from>
    <xdr:to>
      <xdr:col>19</xdr:col>
      <xdr:colOff>177800</xdr:colOff>
      <xdr:row>61</xdr:row>
      <xdr:rowOff>1905</xdr:rowOff>
    </xdr:to>
    <xdr:cxnSp macro="">
      <xdr:nvCxnSpPr>
        <xdr:cNvPr id="197" name="直線コネクタ 196"/>
        <xdr:cNvCxnSpPr/>
      </xdr:nvCxnSpPr>
      <xdr:spPr>
        <a:xfrm>
          <a:off x="2908300" y="104413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98" name="楕円 197"/>
        <xdr:cNvSpPr/>
      </xdr:nvSpPr>
      <xdr:spPr>
        <a:xfrm>
          <a:off x="1968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154305</xdr:rowOff>
    </xdr:from>
    <xdr:to>
      <xdr:col>15</xdr:col>
      <xdr:colOff>50800</xdr:colOff>
      <xdr:row>61</xdr:row>
      <xdr:rowOff>28575</xdr:rowOff>
    </xdr:to>
    <xdr:cxnSp macro="">
      <xdr:nvCxnSpPr>
        <xdr:cNvPr id="199" name="直線コネクタ 198"/>
        <xdr:cNvCxnSpPr/>
      </xdr:nvCxnSpPr>
      <xdr:spPr>
        <a:xfrm flipV="1">
          <a:off x="2019300" y="104413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109220</xdr:rowOff>
    </xdr:from>
    <xdr:to>
      <xdr:col>6</xdr:col>
      <xdr:colOff>38100</xdr:colOff>
      <xdr:row>61</xdr:row>
      <xdr:rowOff>39370</xdr:rowOff>
    </xdr:to>
    <xdr:sp macro="" textlink="">
      <xdr:nvSpPr>
        <xdr:cNvPr id="200" name="楕円 199"/>
        <xdr:cNvSpPr/>
      </xdr:nvSpPr>
      <xdr:spPr>
        <a:xfrm>
          <a:off x="107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160020</xdr:rowOff>
    </xdr:from>
    <xdr:to>
      <xdr:col>10</xdr:col>
      <xdr:colOff>114300</xdr:colOff>
      <xdr:row>61</xdr:row>
      <xdr:rowOff>28575</xdr:rowOff>
    </xdr:to>
    <xdr:cxnSp macro="">
      <xdr:nvCxnSpPr>
        <xdr:cNvPr id="201" name="直線コネクタ 200"/>
        <xdr:cNvCxnSpPr/>
      </xdr:nvCxnSpPr>
      <xdr:spPr>
        <a:xfrm>
          <a:off x="1130300" y="104470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xdr:cNvSpPr txBox="1"/>
      </xdr:nvSpPr>
      <xdr:spPr>
        <a:xfrm>
          <a:off x="3582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xdr:cNvSpPr txBox="1"/>
      </xdr:nvSpPr>
      <xdr:spPr>
        <a:xfrm>
          <a:off x="2705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xdr:cNvSpPr txBox="1"/>
      </xdr:nvSpPr>
      <xdr:spPr>
        <a:xfrm>
          <a:off x="1816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5" name="n_4aveValue【体育館・プール】&#10;有形固定資産減価償却率"/>
        <xdr:cNvSpPr txBox="1"/>
      </xdr:nvSpPr>
      <xdr:spPr>
        <a:xfrm>
          <a:off x="927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43832</xdr:rowOff>
    </xdr:from>
    <xdr:ext cx="405111" cy="259045"/>
    <xdr:sp macro="" textlink="">
      <xdr:nvSpPr>
        <xdr:cNvPr id="206" name="n_1mainValue【体育館・プール】&#10;有形固定資産減価償却率"/>
        <xdr:cNvSpPr txBox="1"/>
      </xdr:nvSpPr>
      <xdr:spPr>
        <a:xfrm>
          <a:off x="35820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24782</xdr:rowOff>
    </xdr:from>
    <xdr:ext cx="405111" cy="259045"/>
    <xdr:sp macro="" textlink="">
      <xdr:nvSpPr>
        <xdr:cNvPr id="207" name="n_2mainValue【体育館・プール】&#10;有形固定資産減価償却率"/>
        <xdr:cNvSpPr txBox="1"/>
      </xdr:nvSpPr>
      <xdr:spPr>
        <a:xfrm>
          <a:off x="2705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70502</xdr:rowOff>
    </xdr:from>
    <xdr:ext cx="405111" cy="259045"/>
    <xdr:sp macro="" textlink="">
      <xdr:nvSpPr>
        <xdr:cNvPr id="208" name="n_3mainValue【体育館・プール】&#10;有形固定資産減価償却率"/>
        <xdr:cNvSpPr txBox="1"/>
      </xdr:nvSpPr>
      <xdr:spPr>
        <a:xfrm>
          <a:off x="1816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9" name="n_4mainValue【体育館・プール】&#10;有形固定資産減価償却率"/>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xdr:cNvCxnSpPr/>
      </xdr:nvCxnSpPr>
      <xdr:spPr>
        <a:xfrm flipV="1">
          <a:off x="10476865" y="971550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xdr:cNvSpPr txBox="1"/>
      </xdr:nvSpPr>
      <xdr:spPr>
        <a:xfrm>
          <a:off x="10515600" y="1050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xdr:cNvSpPr/>
      </xdr:nvSpPr>
      <xdr:spPr>
        <a:xfrm>
          <a:off x="104267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xdr:cNvSpPr/>
      </xdr:nvSpPr>
      <xdr:spPr>
        <a:xfrm>
          <a:off x="8699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xdr:cNvSpPr/>
      </xdr:nvSpPr>
      <xdr:spPr>
        <a:xfrm>
          <a:off x="6921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81788</xdr:rowOff>
    </xdr:from>
    <xdr:to>
      <xdr:col>55</xdr:col>
      <xdr:colOff>50800</xdr:colOff>
      <xdr:row>63</xdr:row>
      <xdr:rowOff>11938</xdr:rowOff>
    </xdr:to>
    <xdr:sp macro="" textlink="">
      <xdr:nvSpPr>
        <xdr:cNvPr id="247" name="楕円 246"/>
        <xdr:cNvSpPr/>
      </xdr:nvSpPr>
      <xdr:spPr>
        <a:xfrm>
          <a:off x="104267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60215</xdr:rowOff>
    </xdr:from>
    <xdr:ext cx="469744" cy="259045"/>
    <xdr:sp macro="" textlink="">
      <xdr:nvSpPr>
        <xdr:cNvPr id="248" name="【体育館・プール】&#10;一人当たり面積該当値テキスト"/>
        <xdr:cNvSpPr txBox="1"/>
      </xdr:nvSpPr>
      <xdr:spPr>
        <a:xfrm>
          <a:off x="10515600"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79502</xdr:rowOff>
    </xdr:from>
    <xdr:to>
      <xdr:col>50</xdr:col>
      <xdr:colOff>165100</xdr:colOff>
      <xdr:row>63</xdr:row>
      <xdr:rowOff>9652</xdr:rowOff>
    </xdr:to>
    <xdr:sp macro="" textlink="">
      <xdr:nvSpPr>
        <xdr:cNvPr id="249" name="楕円 248"/>
        <xdr:cNvSpPr/>
      </xdr:nvSpPr>
      <xdr:spPr>
        <a:xfrm>
          <a:off x="9588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130302</xdr:rowOff>
    </xdr:from>
    <xdr:to>
      <xdr:col>55</xdr:col>
      <xdr:colOff>0</xdr:colOff>
      <xdr:row>62</xdr:row>
      <xdr:rowOff>132588</xdr:rowOff>
    </xdr:to>
    <xdr:cxnSp macro="">
      <xdr:nvCxnSpPr>
        <xdr:cNvPr id="250" name="直線コネクタ 249"/>
        <xdr:cNvCxnSpPr/>
      </xdr:nvCxnSpPr>
      <xdr:spPr>
        <a:xfrm>
          <a:off x="9639300" y="1076020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79502</xdr:rowOff>
    </xdr:from>
    <xdr:to>
      <xdr:col>46</xdr:col>
      <xdr:colOff>38100</xdr:colOff>
      <xdr:row>63</xdr:row>
      <xdr:rowOff>9652</xdr:rowOff>
    </xdr:to>
    <xdr:sp macro="" textlink="">
      <xdr:nvSpPr>
        <xdr:cNvPr id="251" name="楕円 250"/>
        <xdr:cNvSpPr/>
      </xdr:nvSpPr>
      <xdr:spPr>
        <a:xfrm>
          <a:off x="8699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130302</xdr:rowOff>
    </xdr:from>
    <xdr:to>
      <xdr:col>50</xdr:col>
      <xdr:colOff>114300</xdr:colOff>
      <xdr:row>62</xdr:row>
      <xdr:rowOff>130302</xdr:rowOff>
    </xdr:to>
    <xdr:cxnSp macro="">
      <xdr:nvCxnSpPr>
        <xdr:cNvPr id="252" name="直線コネクタ 251"/>
        <xdr:cNvCxnSpPr/>
      </xdr:nvCxnSpPr>
      <xdr:spPr>
        <a:xfrm>
          <a:off x="8750300" y="107602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81788</xdr:rowOff>
    </xdr:from>
    <xdr:to>
      <xdr:col>41</xdr:col>
      <xdr:colOff>101600</xdr:colOff>
      <xdr:row>63</xdr:row>
      <xdr:rowOff>11938</xdr:rowOff>
    </xdr:to>
    <xdr:sp macro="" textlink="">
      <xdr:nvSpPr>
        <xdr:cNvPr id="253" name="楕円 252"/>
        <xdr:cNvSpPr/>
      </xdr:nvSpPr>
      <xdr:spPr>
        <a:xfrm>
          <a:off x="7810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130302</xdr:rowOff>
    </xdr:from>
    <xdr:to>
      <xdr:col>45</xdr:col>
      <xdr:colOff>177800</xdr:colOff>
      <xdr:row>62</xdr:row>
      <xdr:rowOff>132588</xdr:rowOff>
    </xdr:to>
    <xdr:cxnSp macro="">
      <xdr:nvCxnSpPr>
        <xdr:cNvPr id="254" name="直線コネクタ 253"/>
        <xdr:cNvCxnSpPr/>
      </xdr:nvCxnSpPr>
      <xdr:spPr>
        <a:xfrm flipV="1">
          <a:off x="7861300" y="107602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81788</xdr:rowOff>
    </xdr:from>
    <xdr:to>
      <xdr:col>36</xdr:col>
      <xdr:colOff>165100</xdr:colOff>
      <xdr:row>63</xdr:row>
      <xdr:rowOff>11938</xdr:rowOff>
    </xdr:to>
    <xdr:sp macro="" textlink="">
      <xdr:nvSpPr>
        <xdr:cNvPr id="255" name="楕円 254"/>
        <xdr:cNvSpPr/>
      </xdr:nvSpPr>
      <xdr:spPr>
        <a:xfrm>
          <a:off x="6921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132588</xdr:rowOff>
    </xdr:from>
    <xdr:to>
      <xdr:col>41</xdr:col>
      <xdr:colOff>50800</xdr:colOff>
      <xdr:row>62</xdr:row>
      <xdr:rowOff>132588</xdr:rowOff>
    </xdr:to>
    <xdr:cxnSp macro="">
      <xdr:nvCxnSpPr>
        <xdr:cNvPr id="256" name="直線コネクタ 255"/>
        <xdr:cNvCxnSpPr/>
      </xdr:nvCxnSpPr>
      <xdr:spPr>
        <a:xfrm>
          <a:off x="6972300" y="1076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8" name="n_2aveValue【体育館・プール】&#10;一人当たり面積"/>
        <xdr:cNvSpPr txBox="1"/>
      </xdr:nvSpPr>
      <xdr:spPr>
        <a:xfrm>
          <a:off x="8515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9" name="n_3aveValue【体育館・プール】&#10;一人当たり面積"/>
        <xdr:cNvSpPr txBox="1"/>
      </xdr:nvSpPr>
      <xdr:spPr>
        <a:xfrm>
          <a:off x="7626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60" name="n_4aveValue【体育館・プール】&#10;一人当たり面積"/>
        <xdr:cNvSpPr txBox="1"/>
      </xdr:nvSpPr>
      <xdr:spPr>
        <a:xfrm>
          <a:off x="6737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779</xdr:rowOff>
    </xdr:from>
    <xdr:ext cx="469744" cy="259045"/>
    <xdr:sp macro="" textlink="">
      <xdr:nvSpPr>
        <xdr:cNvPr id="261" name="n_1mainValue【体育館・プール】&#10;一人当たり面積"/>
        <xdr:cNvSpPr txBox="1"/>
      </xdr:nvSpPr>
      <xdr:spPr>
        <a:xfrm>
          <a:off x="93917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779</xdr:rowOff>
    </xdr:from>
    <xdr:ext cx="469744" cy="259045"/>
    <xdr:sp macro="" textlink="">
      <xdr:nvSpPr>
        <xdr:cNvPr id="262" name="n_2mainValue【体育館・プール】&#10;一人当たり面積"/>
        <xdr:cNvSpPr txBox="1"/>
      </xdr:nvSpPr>
      <xdr:spPr>
        <a:xfrm>
          <a:off x="85154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3065</xdr:rowOff>
    </xdr:from>
    <xdr:ext cx="469744" cy="259045"/>
    <xdr:sp macro="" textlink="">
      <xdr:nvSpPr>
        <xdr:cNvPr id="263" name="n_3mainValue【体育館・プール】&#10;一人当たり面積"/>
        <xdr:cNvSpPr txBox="1"/>
      </xdr:nvSpPr>
      <xdr:spPr>
        <a:xfrm>
          <a:off x="7626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3065</xdr:rowOff>
    </xdr:from>
    <xdr:ext cx="469744" cy="259045"/>
    <xdr:sp macro="" textlink="">
      <xdr:nvSpPr>
        <xdr:cNvPr id="264" name="n_4mainValue【体育館・プール】&#10;一人当たり面積"/>
        <xdr:cNvSpPr txBox="1"/>
      </xdr:nvSpPr>
      <xdr:spPr>
        <a:xfrm>
          <a:off x="6737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xdr:cNvCxnSpPr/>
      </xdr:nvCxnSpPr>
      <xdr:spPr>
        <a:xfrm flipV="1">
          <a:off x="4634865" y="13319761"/>
          <a:ext cx="0" cy="128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xdr:cNvSpPr txBox="1"/>
      </xdr:nvSpPr>
      <xdr:spPr>
        <a:xfrm>
          <a:off x="4673600" y="1461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xdr:cNvCxnSpPr/>
      </xdr:nvCxnSpPr>
      <xdr:spPr>
        <a:xfrm>
          <a:off x="4546600" y="1460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62755</xdr:rowOff>
    </xdr:from>
    <xdr:ext cx="405111" cy="259045"/>
    <xdr:sp macro="" textlink="">
      <xdr:nvSpPr>
        <xdr:cNvPr id="292" name="【福祉施設】&#10;有形固定資産減価償却率平均値テキスト"/>
        <xdr:cNvSpPr txBox="1"/>
      </xdr:nvSpPr>
      <xdr:spPr>
        <a:xfrm>
          <a:off x="4673600" y="13607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xdr:cNvSpPr/>
      </xdr:nvSpPr>
      <xdr:spPr>
        <a:xfrm>
          <a:off x="45847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xdr:cNvSpPr/>
      </xdr:nvSpPr>
      <xdr:spPr>
        <a:xfrm>
          <a:off x="3746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xdr:cNvSpPr/>
      </xdr:nvSpPr>
      <xdr:spPr>
        <a:xfrm>
          <a:off x="2857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xdr:cNvSpPr/>
      </xdr:nvSpPr>
      <xdr:spPr>
        <a:xfrm>
          <a:off x="1968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xdr:cNvSpPr/>
      </xdr:nvSpPr>
      <xdr:spPr>
        <a:xfrm>
          <a:off x="1079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76454</xdr:rowOff>
    </xdr:from>
    <xdr:to>
      <xdr:col>24</xdr:col>
      <xdr:colOff>114300</xdr:colOff>
      <xdr:row>82</xdr:row>
      <xdr:rowOff>6604</xdr:rowOff>
    </xdr:to>
    <xdr:sp macro="" textlink="">
      <xdr:nvSpPr>
        <xdr:cNvPr id="303" name="楕円 302"/>
        <xdr:cNvSpPr/>
      </xdr:nvSpPr>
      <xdr:spPr>
        <a:xfrm>
          <a:off x="45847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54881</xdr:rowOff>
    </xdr:from>
    <xdr:ext cx="405111" cy="259045"/>
    <xdr:sp macro="" textlink="">
      <xdr:nvSpPr>
        <xdr:cNvPr id="304" name="【福祉施設】&#10;有形固定資産減価償却率該当値テキスト"/>
        <xdr:cNvSpPr txBox="1"/>
      </xdr:nvSpPr>
      <xdr:spPr>
        <a:xfrm>
          <a:off x="4673600" y="1394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126746</xdr:rowOff>
    </xdr:from>
    <xdr:to>
      <xdr:col>20</xdr:col>
      <xdr:colOff>38100</xdr:colOff>
      <xdr:row>82</xdr:row>
      <xdr:rowOff>56896</xdr:rowOff>
    </xdr:to>
    <xdr:sp macro="" textlink="">
      <xdr:nvSpPr>
        <xdr:cNvPr id="305" name="楕円 304"/>
        <xdr:cNvSpPr/>
      </xdr:nvSpPr>
      <xdr:spPr>
        <a:xfrm>
          <a:off x="3746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127254</xdr:rowOff>
    </xdr:from>
    <xdr:to>
      <xdr:col>24</xdr:col>
      <xdr:colOff>63500</xdr:colOff>
      <xdr:row>82</xdr:row>
      <xdr:rowOff>6096</xdr:rowOff>
    </xdr:to>
    <xdr:cxnSp macro="">
      <xdr:nvCxnSpPr>
        <xdr:cNvPr id="306" name="直線コネクタ 305"/>
        <xdr:cNvCxnSpPr/>
      </xdr:nvCxnSpPr>
      <xdr:spPr>
        <a:xfrm flipV="1">
          <a:off x="3797300" y="140147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97028</xdr:rowOff>
    </xdr:from>
    <xdr:to>
      <xdr:col>15</xdr:col>
      <xdr:colOff>101600</xdr:colOff>
      <xdr:row>82</xdr:row>
      <xdr:rowOff>27178</xdr:rowOff>
    </xdr:to>
    <xdr:sp macro="" textlink="">
      <xdr:nvSpPr>
        <xdr:cNvPr id="307" name="楕円 306"/>
        <xdr:cNvSpPr/>
      </xdr:nvSpPr>
      <xdr:spPr>
        <a:xfrm>
          <a:off x="28575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147828</xdr:rowOff>
    </xdr:from>
    <xdr:to>
      <xdr:col>19</xdr:col>
      <xdr:colOff>177800</xdr:colOff>
      <xdr:row>82</xdr:row>
      <xdr:rowOff>6096</xdr:rowOff>
    </xdr:to>
    <xdr:cxnSp macro="">
      <xdr:nvCxnSpPr>
        <xdr:cNvPr id="308" name="直線コネクタ 307"/>
        <xdr:cNvCxnSpPr/>
      </xdr:nvCxnSpPr>
      <xdr:spPr>
        <a:xfrm>
          <a:off x="2908300" y="1403527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126746</xdr:rowOff>
    </xdr:from>
    <xdr:to>
      <xdr:col>10</xdr:col>
      <xdr:colOff>165100</xdr:colOff>
      <xdr:row>82</xdr:row>
      <xdr:rowOff>56896</xdr:rowOff>
    </xdr:to>
    <xdr:sp macro="" textlink="">
      <xdr:nvSpPr>
        <xdr:cNvPr id="309" name="楕円 308"/>
        <xdr:cNvSpPr/>
      </xdr:nvSpPr>
      <xdr:spPr>
        <a:xfrm>
          <a:off x="1968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147828</xdr:rowOff>
    </xdr:from>
    <xdr:to>
      <xdr:col>15</xdr:col>
      <xdr:colOff>50800</xdr:colOff>
      <xdr:row>82</xdr:row>
      <xdr:rowOff>6096</xdr:rowOff>
    </xdr:to>
    <xdr:cxnSp macro="">
      <xdr:nvCxnSpPr>
        <xdr:cNvPr id="310" name="直線コネクタ 309"/>
        <xdr:cNvCxnSpPr/>
      </xdr:nvCxnSpPr>
      <xdr:spPr>
        <a:xfrm flipV="1">
          <a:off x="2019300" y="1403527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110744</xdr:rowOff>
    </xdr:from>
    <xdr:to>
      <xdr:col>6</xdr:col>
      <xdr:colOff>38100</xdr:colOff>
      <xdr:row>82</xdr:row>
      <xdr:rowOff>40894</xdr:rowOff>
    </xdr:to>
    <xdr:sp macro="" textlink="">
      <xdr:nvSpPr>
        <xdr:cNvPr id="311" name="楕円 310"/>
        <xdr:cNvSpPr/>
      </xdr:nvSpPr>
      <xdr:spPr>
        <a:xfrm>
          <a:off x="10795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161544</xdr:rowOff>
    </xdr:from>
    <xdr:to>
      <xdr:col>10</xdr:col>
      <xdr:colOff>114300</xdr:colOff>
      <xdr:row>82</xdr:row>
      <xdr:rowOff>6096</xdr:rowOff>
    </xdr:to>
    <xdr:cxnSp macro="">
      <xdr:nvCxnSpPr>
        <xdr:cNvPr id="312" name="直線コネクタ 311"/>
        <xdr:cNvCxnSpPr/>
      </xdr:nvCxnSpPr>
      <xdr:spPr>
        <a:xfrm>
          <a:off x="1130300" y="1404899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130573</xdr:rowOff>
    </xdr:from>
    <xdr:ext cx="405111" cy="259045"/>
    <xdr:sp macro="" textlink="">
      <xdr:nvSpPr>
        <xdr:cNvPr id="313" name="n_1aveValue【福祉施設】&#10;有形固定資産減価償却率"/>
        <xdr:cNvSpPr txBox="1"/>
      </xdr:nvSpPr>
      <xdr:spPr>
        <a:xfrm>
          <a:off x="35820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4" name="n_2aveValue【福祉施設】&#10;有形固定資産減価償却率"/>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15" name="n_3aveValue【福祉施設】&#10;有形固定資産減価償却率"/>
        <xdr:cNvSpPr txBox="1"/>
      </xdr:nvSpPr>
      <xdr:spPr>
        <a:xfrm>
          <a:off x="1816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316" name="n_4aveValue【福祉施設】&#10;有形固定資産減価償却率"/>
        <xdr:cNvSpPr txBox="1"/>
      </xdr:nvSpPr>
      <xdr:spPr>
        <a:xfrm>
          <a:off x="927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48023</xdr:rowOff>
    </xdr:from>
    <xdr:ext cx="405111" cy="259045"/>
    <xdr:sp macro="" textlink="">
      <xdr:nvSpPr>
        <xdr:cNvPr id="317" name="n_1mainValue【福祉施設】&#10;有形固定資産減価償却率"/>
        <xdr:cNvSpPr txBox="1"/>
      </xdr:nvSpPr>
      <xdr:spPr>
        <a:xfrm>
          <a:off x="35820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18305</xdr:rowOff>
    </xdr:from>
    <xdr:ext cx="405111" cy="259045"/>
    <xdr:sp macro="" textlink="">
      <xdr:nvSpPr>
        <xdr:cNvPr id="318" name="n_2mainValue【福祉施設】&#10;有形固定資産減価償却率"/>
        <xdr:cNvSpPr txBox="1"/>
      </xdr:nvSpPr>
      <xdr:spPr>
        <a:xfrm>
          <a:off x="2705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48023</xdr:rowOff>
    </xdr:from>
    <xdr:ext cx="405111" cy="259045"/>
    <xdr:sp macro="" textlink="">
      <xdr:nvSpPr>
        <xdr:cNvPr id="319" name="n_3mainValue【福祉施設】&#10;有形固定資産減価償却率"/>
        <xdr:cNvSpPr txBox="1"/>
      </xdr:nvSpPr>
      <xdr:spPr>
        <a:xfrm>
          <a:off x="1816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32021</xdr:rowOff>
    </xdr:from>
    <xdr:ext cx="405111" cy="259045"/>
    <xdr:sp macro="" textlink="">
      <xdr:nvSpPr>
        <xdr:cNvPr id="320" name="n_4mainValue【福祉施設】&#10;有形固定資産減価償却率"/>
        <xdr:cNvSpPr txBox="1"/>
      </xdr:nvSpPr>
      <xdr:spPr>
        <a:xfrm>
          <a:off x="927744" y="1409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xdr:cNvCxnSpPr/>
      </xdr:nvCxnSpPr>
      <xdr:spPr>
        <a:xfrm flipV="1">
          <a:off x="10476865" y="134220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78213</xdr:rowOff>
    </xdr:from>
    <xdr:ext cx="469744" cy="259045"/>
    <xdr:sp macro="" textlink="">
      <xdr:nvSpPr>
        <xdr:cNvPr id="351" name="【福祉施設】&#10;一人当たり面積平均値テキスト"/>
        <xdr:cNvSpPr txBox="1"/>
      </xdr:nvSpPr>
      <xdr:spPr>
        <a:xfrm>
          <a:off x="10515600" y="14137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xdr:cNvSpPr/>
      </xdr:nvSpPr>
      <xdr:spPr>
        <a:xfrm>
          <a:off x="104267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xdr:cNvSpPr/>
      </xdr:nvSpPr>
      <xdr:spPr>
        <a:xfrm>
          <a:off x="8699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xdr:cNvSpPr/>
      </xdr:nvSpPr>
      <xdr:spPr>
        <a:xfrm>
          <a:off x="6921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136979</xdr:rowOff>
    </xdr:from>
    <xdr:to>
      <xdr:col>55</xdr:col>
      <xdr:colOff>50800</xdr:colOff>
      <xdr:row>86</xdr:row>
      <xdr:rowOff>67129</xdr:rowOff>
    </xdr:to>
    <xdr:sp macro="" textlink="">
      <xdr:nvSpPr>
        <xdr:cNvPr id="362" name="楕円 361"/>
        <xdr:cNvSpPr/>
      </xdr:nvSpPr>
      <xdr:spPr>
        <a:xfrm>
          <a:off x="104267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51906</xdr:rowOff>
    </xdr:from>
    <xdr:ext cx="469744" cy="259045"/>
    <xdr:sp macro="" textlink="">
      <xdr:nvSpPr>
        <xdr:cNvPr id="363" name="【福祉施設】&#10;一人当たり面積該当値テキスト"/>
        <xdr:cNvSpPr txBox="1"/>
      </xdr:nvSpPr>
      <xdr:spPr>
        <a:xfrm>
          <a:off x="10515600" y="1462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115207</xdr:rowOff>
    </xdr:from>
    <xdr:to>
      <xdr:col>50</xdr:col>
      <xdr:colOff>165100</xdr:colOff>
      <xdr:row>86</xdr:row>
      <xdr:rowOff>45357</xdr:rowOff>
    </xdr:to>
    <xdr:sp macro="" textlink="">
      <xdr:nvSpPr>
        <xdr:cNvPr id="364" name="楕円 363"/>
        <xdr:cNvSpPr/>
      </xdr:nvSpPr>
      <xdr:spPr>
        <a:xfrm>
          <a:off x="95885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166007</xdr:rowOff>
    </xdr:from>
    <xdr:to>
      <xdr:col>55</xdr:col>
      <xdr:colOff>0</xdr:colOff>
      <xdr:row>86</xdr:row>
      <xdr:rowOff>16329</xdr:rowOff>
    </xdr:to>
    <xdr:cxnSp macro="">
      <xdr:nvCxnSpPr>
        <xdr:cNvPr id="365" name="直線コネクタ 364"/>
        <xdr:cNvCxnSpPr/>
      </xdr:nvCxnSpPr>
      <xdr:spPr>
        <a:xfrm>
          <a:off x="9639300" y="147392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115207</xdr:rowOff>
    </xdr:from>
    <xdr:to>
      <xdr:col>46</xdr:col>
      <xdr:colOff>38100</xdr:colOff>
      <xdr:row>86</xdr:row>
      <xdr:rowOff>45357</xdr:rowOff>
    </xdr:to>
    <xdr:sp macro="" textlink="">
      <xdr:nvSpPr>
        <xdr:cNvPr id="366" name="楕円 365"/>
        <xdr:cNvSpPr/>
      </xdr:nvSpPr>
      <xdr:spPr>
        <a:xfrm>
          <a:off x="86995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166007</xdr:rowOff>
    </xdr:from>
    <xdr:to>
      <xdr:col>50</xdr:col>
      <xdr:colOff>114300</xdr:colOff>
      <xdr:row>85</xdr:row>
      <xdr:rowOff>166007</xdr:rowOff>
    </xdr:to>
    <xdr:cxnSp macro="">
      <xdr:nvCxnSpPr>
        <xdr:cNvPr id="367" name="直線コネクタ 366"/>
        <xdr:cNvCxnSpPr/>
      </xdr:nvCxnSpPr>
      <xdr:spPr>
        <a:xfrm>
          <a:off x="8750300" y="1473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115207</xdr:rowOff>
    </xdr:from>
    <xdr:to>
      <xdr:col>41</xdr:col>
      <xdr:colOff>101600</xdr:colOff>
      <xdr:row>86</xdr:row>
      <xdr:rowOff>45357</xdr:rowOff>
    </xdr:to>
    <xdr:sp macro="" textlink="">
      <xdr:nvSpPr>
        <xdr:cNvPr id="368" name="楕円 367"/>
        <xdr:cNvSpPr/>
      </xdr:nvSpPr>
      <xdr:spPr>
        <a:xfrm>
          <a:off x="78105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166007</xdr:rowOff>
    </xdr:from>
    <xdr:to>
      <xdr:col>45</xdr:col>
      <xdr:colOff>177800</xdr:colOff>
      <xdr:row>85</xdr:row>
      <xdr:rowOff>166007</xdr:rowOff>
    </xdr:to>
    <xdr:cxnSp macro="">
      <xdr:nvCxnSpPr>
        <xdr:cNvPr id="369" name="直線コネクタ 368"/>
        <xdr:cNvCxnSpPr/>
      </xdr:nvCxnSpPr>
      <xdr:spPr>
        <a:xfrm>
          <a:off x="7861300" y="1473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126093</xdr:rowOff>
    </xdr:from>
    <xdr:to>
      <xdr:col>36</xdr:col>
      <xdr:colOff>165100</xdr:colOff>
      <xdr:row>86</xdr:row>
      <xdr:rowOff>56243</xdr:rowOff>
    </xdr:to>
    <xdr:sp macro="" textlink="">
      <xdr:nvSpPr>
        <xdr:cNvPr id="370" name="楕円 369"/>
        <xdr:cNvSpPr/>
      </xdr:nvSpPr>
      <xdr:spPr>
        <a:xfrm>
          <a:off x="6921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166007</xdr:rowOff>
    </xdr:from>
    <xdr:to>
      <xdr:col>41</xdr:col>
      <xdr:colOff>50800</xdr:colOff>
      <xdr:row>86</xdr:row>
      <xdr:rowOff>5443</xdr:rowOff>
    </xdr:to>
    <xdr:cxnSp macro="">
      <xdr:nvCxnSpPr>
        <xdr:cNvPr id="371" name="直線コネクタ 370"/>
        <xdr:cNvCxnSpPr/>
      </xdr:nvCxnSpPr>
      <xdr:spPr>
        <a:xfrm flipV="1">
          <a:off x="6972300" y="147392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2" name="n_1aveValue【福祉施設】&#10;一人当たり面積"/>
        <xdr:cNvSpPr txBox="1"/>
      </xdr:nvSpPr>
      <xdr:spPr>
        <a:xfrm>
          <a:off x="9391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73" name="n_2aveValue【福祉施設】&#10;一人当たり面積"/>
        <xdr:cNvSpPr txBox="1"/>
      </xdr:nvSpPr>
      <xdr:spPr>
        <a:xfrm>
          <a:off x="8515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74" name="n_3aveValue【福祉施設】&#10;一人当たり面積"/>
        <xdr:cNvSpPr txBox="1"/>
      </xdr:nvSpPr>
      <xdr:spPr>
        <a:xfrm>
          <a:off x="7626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34670</xdr:rowOff>
    </xdr:from>
    <xdr:ext cx="469744" cy="259045"/>
    <xdr:sp macro="" textlink="">
      <xdr:nvSpPr>
        <xdr:cNvPr id="375" name="n_4aveValue【福祉施設】&#10;一人当たり面積"/>
        <xdr:cNvSpPr txBox="1"/>
      </xdr:nvSpPr>
      <xdr:spPr>
        <a:xfrm>
          <a:off x="6737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36484</xdr:rowOff>
    </xdr:from>
    <xdr:ext cx="469744" cy="259045"/>
    <xdr:sp macro="" textlink="">
      <xdr:nvSpPr>
        <xdr:cNvPr id="376" name="n_1mainValue【福祉施設】&#10;一人当たり面積"/>
        <xdr:cNvSpPr txBox="1"/>
      </xdr:nvSpPr>
      <xdr:spPr>
        <a:xfrm>
          <a:off x="9391727" y="1478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36484</xdr:rowOff>
    </xdr:from>
    <xdr:ext cx="469744" cy="259045"/>
    <xdr:sp macro="" textlink="">
      <xdr:nvSpPr>
        <xdr:cNvPr id="377" name="n_2mainValue【福祉施設】&#10;一人当たり面積"/>
        <xdr:cNvSpPr txBox="1"/>
      </xdr:nvSpPr>
      <xdr:spPr>
        <a:xfrm>
          <a:off x="8515427" y="1478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36484</xdr:rowOff>
    </xdr:from>
    <xdr:ext cx="469744" cy="259045"/>
    <xdr:sp macro="" textlink="">
      <xdr:nvSpPr>
        <xdr:cNvPr id="378" name="n_3mainValue【福祉施設】&#10;一人当たり面積"/>
        <xdr:cNvSpPr txBox="1"/>
      </xdr:nvSpPr>
      <xdr:spPr>
        <a:xfrm>
          <a:off x="7626427" y="1478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47370</xdr:rowOff>
    </xdr:from>
    <xdr:ext cx="469744" cy="259045"/>
    <xdr:sp macro="" textlink="">
      <xdr:nvSpPr>
        <xdr:cNvPr id="379" name="n_4mainValue【福祉施設】&#10;一人当たり面積"/>
        <xdr:cNvSpPr txBox="1"/>
      </xdr:nvSpPr>
      <xdr:spPr>
        <a:xfrm>
          <a:off x="6737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xdr:cNvCxnSpPr/>
      </xdr:nvCxnSpPr>
      <xdr:spPr>
        <a:xfrm flipV="1">
          <a:off x="4634865" y="1714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163847</xdr:rowOff>
    </xdr:from>
    <xdr:ext cx="405111" cy="259045"/>
    <xdr:sp macro="" textlink="">
      <xdr:nvSpPr>
        <xdr:cNvPr id="409" name="【市民会館】&#10;有形固定資産減価償却率平均値テキスト"/>
        <xdr:cNvSpPr txBox="1"/>
      </xdr:nvSpPr>
      <xdr:spPr>
        <a:xfrm>
          <a:off x="4673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xdr:cNvSpPr/>
      </xdr:nvSpPr>
      <xdr:spPr>
        <a:xfrm>
          <a:off x="3746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xdr:cNvSpPr/>
      </xdr:nvSpPr>
      <xdr:spPr>
        <a:xfrm>
          <a:off x="1968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130175</xdr:rowOff>
    </xdr:from>
    <xdr:to>
      <xdr:col>24</xdr:col>
      <xdr:colOff>114300</xdr:colOff>
      <xdr:row>102</xdr:row>
      <xdr:rowOff>60325</xdr:rowOff>
    </xdr:to>
    <xdr:sp macro="" textlink="">
      <xdr:nvSpPr>
        <xdr:cNvPr id="420" name="楕円 419"/>
        <xdr:cNvSpPr/>
      </xdr:nvSpPr>
      <xdr:spPr>
        <a:xfrm>
          <a:off x="45847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153052</xdr:rowOff>
    </xdr:from>
    <xdr:ext cx="405111" cy="259045"/>
    <xdr:sp macro="" textlink="">
      <xdr:nvSpPr>
        <xdr:cNvPr id="421" name="【市民会館】&#10;有形固定資産減価償却率該当値テキスト"/>
        <xdr:cNvSpPr txBox="1"/>
      </xdr:nvSpPr>
      <xdr:spPr>
        <a:xfrm>
          <a:off x="4673600"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67311</xdr:rowOff>
    </xdr:from>
    <xdr:to>
      <xdr:col>20</xdr:col>
      <xdr:colOff>38100</xdr:colOff>
      <xdr:row>101</xdr:row>
      <xdr:rowOff>168911</xdr:rowOff>
    </xdr:to>
    <xdr:sp macro="" textlink="">
      <xdr:nvSpPr>
        <xdr:cNvPr id="422" name="楕円 421"/>
        <xdr:cNvSpPr/>
      </xdr:nvSpPr>
      <xdr:spPr>
        <a:xfrm>
          <a:off x="3746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118111</xdr:rowOff>
    </xdr:from>
    <xdr:to>
      <xdr:col>24</xdr:col>
      <xdr:colOff>63500</xdr:colOff>
      <xdr:row>102</xdr:row>
      <xdr:rowOff>9525</xdr:rowOff>
    </xdr:to>
    <xdr:cxnSp macro="">
      <xdr:nvCxnSpPr>
        <xdr:cNvPr id="423" name="直線コネクタ 422"/>
        <xdr:cNvCxnSpPr/>
      </xdr:nvCxnSpPr>
      <xdr:spPr>
        <a:xfrm>
          <a:off x="3797300" y="17434561"/>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69214</xdr:rowOff>
    </xdr:from>
    <xdr:to>
      <xdr:col>15</xdr:col>
      <xdr:colOff>101600</xdr:colOff>
      <xdr:row>106</xdr:row>
      <xdr:rowOff>170814</xdr:rowOff>
    </xdr:to>
    <xdr:sp macro="" textlink="">
      <xdr:nvSpPr>
        <xdr:cNvPr id="424" name="楕円 423"/>
        <xdr:cNvSpPr/>
      </xdr:nvSpPr>
      <xdr:spPr>
        <a:xfrm>
          <a:off x="2857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118111</xdr:rowOff>
    </xdr:from>
    <xdr:to>
      <xdr:col>19</xdr:col>
      <xdr:colOff>177800</xdr:colOff>
      <xdr:row>106</xdr:row>
      <xdr:rowOff>120014</xdr:rowOff>
    </xdr:to>
    <xdr:cxnSp macro="">
      <xdr:nvCxnSpPr>
        <xdr:cNvPr id="425" name="直線コネクタ 424"/>
        <xdr:cNvCxnSpPr/>
      </xdr:nvCxnSpPr>
      <xdr:spPr>
        <a:xfrm flipV="1">
          <a:off x="2908300" y="17434561"/>
          <a:ext cx="889000" cy="85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44450</xdr:rowOff>
    </xdr:from>
    <xdr:to>
      <xdr:col>10</xdr:col>
      <xdr:colOff>165100</xdr:colOff>
      <xdr:row>106</xdr:row>
      <xdr:rowOff>146050</xdr:rowOff>
    </xdr:to>
    <xdr:sp macro="" textlink="">
      <xdr:nvSpPr>
        <xdr:cNvPr id="426" name="楕円 425"/>
        <xdr:cNvSpPr/>
      </xdr:nvSpPr>
      <xdr:spPr>
        <a:xfrm>
          <a:off x="1968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95250</xdr:rowOff>
    </xdr:from>
    <xdr:to>
      <xdr:col>15</xdr:col>
      <xdr:colOff>50800</xdr:colOff>
      <xdr:row>106</xdr:row>
      <xdr:rowOff>120014</xdr:rowOff>
    </xdr:to>
    <xdr:cxnSp macro="">
      <xdr:nvCxnSpPr>
        <xdr:cNvPr id="427" name="直線コネクタ 426"/>
        <xdr:cNvCxnSpPr/>
      </xdr:nvCxnSpPr>
      <xdr:spPr>
        <a:xfrm>
          <a:off x="2019300" y="182689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17780</xdr:rowOff>
    </xdr:from>
    <xdr:to>
      <xdr:col>6</xdr:col>
      <xdr:colOff>38100</xdr:colOff>
      <xdr:row>106</xdr:row>
      <xdr:rowOff>119380</xdr:rowOff>
    </xdr:to>
    <xdr:sp macro="" textlink="">
      <xdr:nvSpPr>
        <xdr:cNvPr id="428" name="楕円 427"/>
        <xdr:cNvSpPr/>
      </xdr:nvSpPr>
      <xdr:spPr>
        <a:xfrm>
          <a:off x="1079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68580</xdr:rowOff>
    </xdr:from>
    <xdr:to>
      <xdr:col>10</xdr:col>
      <xdr:colOff>114300</xdr:colOff>
      <xdr:row>106</xdr:row>
      <xdr:rowOff>95250</xdr:rowOff>
    </xdr:to>
    <xdr:cxnSp macro="">
      <xdr:nvCxnSpPr>
        <xdr:cNvPr id="429" name="直線コネクタ 428"/>
        <xdr:cNvCxnSpPr/>
      </xdr:nvCxnSpPr>
      <xdr:spPr>
        <a:xfrm>
          <a:off x="1130300" y="18242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118127</xdr:rowOff>
    </xdr:from>
    <xdr:ext cx="405111" cy="259045"/>
    <xdr:sp macro="" textlink="">
      <xdr:nvSpPr>
        <xdr:cNvPr id="430" name="n_1aveValue【市民会館】&#10;有形固定資産減価償却率"/>
        <xdr:cNvSpPr txBox="1"/>
      </xdr:nvSpPr>
      <xdr:spPr>
        <a:xfrm>
          <a:off x="3582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xdr:cNvSpPr txBox="1"/>
      </xdr:nvSpPr>
      <xdr:spPr>
        <a:xfrm>
          <a:off x="2705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2" name="n_3aveValue【市民会館】&#10;有形固定資産減価償却率"/>
        <xdr:cNvSpPr txBox="1"/>
      </xdr:nvSpPr>
      <xdr:spPr>
        <a:xfrm>
          <a:off x="1816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3" name="n_4aveValue【市民会館】&#10;有形固定資産減価償却率"/>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13988</xdr:rowOff>
    </xdr:from>
    <xdr:ext cx="405111" cy="259045"/>
    <xdr:sp macro="" textlink="">
      <xdr:nvSpPr>
        <xdr:cNvPr id="434" name="n_1mainValue【市民会館】&#10;有形固定資産減価償却率"/>
        <xdr:cNvSpPr txBox="1"/>
      </xdr:nvSpPr>
      <xdr:spPr>
        <a:xfrm>
          <a:off x="358204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161941</xdr:rowOff>
    </xdr:from>
    <xdr:ext cx="405111" cy="259045"/>
    <xdr:sp macro="" textlink="">
      <xdr:nvSpPr>
        <xdr:cNvPr id="435" name="n_2mainValue【市民会館】&#10;有形固定資産減価償却率"/>
        <xdr:cNvSpPr txBox="1"/>
      </xdr:nvSpPr>
      <xdr:spPr>
        <a:xfrm>
          <a:off x="2705744" y="1833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137177</xdr:rowOff>
    </xdr:from>
    <xdr:ext cx="405111" cy="259045"/>
    <xdr:sp macro="" textlink="">
      <xdr:nvSpPr>
        <xdr:cNvPr id="436" name="n_3mainValue【市民会館】&#10;有形固定資産減価償却率"/>
        <xdr:cNvSpPr txBox="1"/>
      </xdr:nvSpPr>
      <xdr:spPr>
        <a:xfrm>
          <a:off x="18167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110507</xdr:rowOff>
    </xdr:from>
    <xdr:ext cx="405111" cy="259045"/>
    <xdr:sp macro="" textlink="">
      <xdr:nvSpPr>
        <xdr:cNvPr id="437" name="n_4mainValue【市民会館】&#10;有形固定資産減価償却率"/>
        <xdr:cNvSpPr txBox="1"/>
      </xdr:nvSpPr>
      <xdr:spPr>
        <a:xfrm>
          <a:off x="9277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xdr:cNvCxnSpPr/>
      </xdr:nvCxnSpPr>
      <xdr:spPr>
        <a:xfrm flipV="1">
          <a:off x="10476865" y="172497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xdr:cNvSpPr txBox="1"/>
      </xdr:nvSpPr>
      <xdr:spPr>
        <a:xfrm>
          <a:off x="105156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62" name="【市民会館】&#10;一人当たり面積平均値テキスト"/>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133986</xdr:rowOff>
    </xdr:from>
    <xdr:to>
      <xdr:col>55</xdr:col>
      <xdr:colOff>50800</xdr:colOff>
      <xdr:row>105</xdr:row>
      <xdr:rowOff>64136</xdr:rowOff>
    </xdr:to>
    <xdr:sp macro="" textlink="">
      <xdr:nvSpPr>
        <xdr:cNvPr id="473" name="楕円 472"/>
        <xdr:cNvSpPr/>
      </xdr:nvSpPr>
      <xdr:spPr>
        <a:xfrm>
          <a:off x="104267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156863</xdr:rowOff>
    </xdr:from>
    <xdr:ext cx="469744" cy="259045"/>
    <xdr:sp macro="" textlink="">
      <xdr:nvSpPr>
        <xdr:cNvPr id="474" name="【市民会館】&#10;一人当たり面積該当値テキスト"/>
        <xdr:cNvSpPr txBox="1"/>
      </xdr:nvSpPr>
      <xdr:spPr>
        <a:xfrm>
          <a:off x="10515600" y="1781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93980</xdr:rowOff>
    </xdr:from>
    <xdr:to>
      <xdr:col>50</xdr:col>
      <xdr:colOff>165100</xdr:colOff>
      <xdr:row>104</xdr:row>
      <xdr:rowOff>24130</xdr:rowOff>
    </xdr:to>
    <xdr:sp macro="" textlink="">
      <xdr:nvSpPr>
        <xdr:cNvPr id="475" name="楕円 474"/>
        <xdr:cNvSpPr/>
      </xdr:nvSpPr>
      <xdr:spPr>
        <a:xfrm>
          <a:off x="9588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144780</xdr:rowOff>
    </xdr:from>
    <xdr:to>
      <xdr:col>55</xdr:col>
      <xdr:colOff>0</xdr:colOff>
      <xdr:row>105</xdr:row>
      <xdr:rowOff>13336</xdr:rowOff>
    </xdr:to>
    <xdr:cxnSp macro="">
      <xdr:nvCxnSpPr>
        <xdr:cNvPr id="476" name="直線コネクタ 475"/>
        <xdr:cNvCxnSpPr/>
      </xdr:nvCxnSpPr>
      <xdr:spPr>
        <a:xfrm>
          <a:off x="9639300" y="17804130"/>
          <a:ext cx="838200" cy="2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105411</xdr:rowOff>
    </xdr:from>
    <xdr:to>
      <xdr:col>46</xdr:col>
      <xdr:colOff>38100</xdr:colOff>
      <xdr:row>105</xdr:row>
      <xdr:rowOff>35561</xdr:rowOff>
    </xdr:to>
    <xdr:sp macro="" textlink="">
      <xdr:nvSpPr>
        <xdr:cNvPr id="477" name="楕円 476"/>
        <xdr:cNvSpPr/>
      </xdr:nvSpPr>
      <xdr:spPr>
        <a:xfrm>
          <a:off x="8699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144780</xdr:rowOff>
    </xdr:from>
    <xdr:to>
      <xdr:col>50</xdr:col>
      <xdr:colOff>114300</xdr:colOff>
      <xdr:row>104</xdr:row>
      <xdr:rowOff>156211</xdr:rowOff>
    </xdr:to>
    <xdr:cxnSp macro="">
      <xdr:nvCxnSpPr>
        <xdr:cNvPr id="478" name="直線コネクタ 477"/>
        <xdr:cNvCxnSpPr/>
      </xdr:nvCxnSpPr>
      <xdr:spPr>
        <a:xfrm flipV="1">
          <a:off x="8750300" y="1780413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111125</xdr:rowOff>
    </xdr:from>
    <xdr:to>
      <xdr:col>41</xdr:col>
      <xdr:colOff>101600</xdr:colOff>
      <xdr:row>105</xdr:row>
      <xdr:rowOff>41275</xdr:rowOff>
    </xdr:to>
    <xdr:sp macro="" textlink="">
      <xdr:nvSpPr>
        <xdr:cNvPr id="479" name="楕円 478"/>
        <xdr:cNvSpPr/>
      </xdr:nvSpPr>
      <xdr:spPr>
        <a:xfrm>
          <a:off x="7810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156211</xdr:rowOff>
    </xdr:from>
    <xdr:to>
      <xdr:col>45</xdr:col>
      <xdr:colOff>177800</xdr:colOff>
      <xdr:row>104</xdr:row>
      <xdr:rowOff>161925</xdr:rowOff>
    </xdr:to>
    <xdr:cxnSp macro="">
      <xdr:nvCxnSpPr>
        <xdr:cNvPr id="480" name="直線コネクタ 479"/>
        <xdr:cNvCxnSpPr/>
      </xdr:nvCxnSpPr>
      <xdr:spPr>
        <a:xfrm flipV="1">
          <a:off x="7861300" y="179870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116839</xdr:rowOff>
    </xdr:from>
    <xdr:to>
      <xdr:col>36</xdr:col>
      <xdr:colOff>165100</xdr:colOff>
      <xdr:row>105</xdr:row>
      <xdr:rowOff>46989</xdr:rowOff>
    </xdr:to>
    <xdr:sp macro="" textlink="">
      <xdr:nvSpPr>
        <xdr:cNvPr id="481" name="楕円 480"/>
        <xdr:cNvSpPr/>
      </xdr:nvSpPr>
      <xdr:spPr>
        <a:xfrm>
          <a:off x="692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161925</xdr:rowOff>
    </xdr:from>
    <xdr:to>
      <xdr:col>41</xdr:col>
      <xdr:colOff>50800</xdr:colOff>
      <xdr:row>104</xdr:row>
      <xdr:rowOff>167639</xdr:rowOff>
    </xdr:to>
    <xdr:cxnSp macro="">
      <xdr:nvCxnSpPr>
        <xdr:cNvPr id="482" name="直線コネクタ 481"/>
        <xdr:cNvCxnSpPr/>
      </xdr:nvCxnSpPr>
      <xdr:spPr>
        <a:xfrm flipV="1">
          <a:off x="6972300" y="179927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83" name="n_1aveValue【市民会館】&#10;一人当たり面積"/>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4"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85" name="n_3aveValue【市民会館】&#10;一人当たり面積"/>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6" name="n_4aveValue【市民会館】&#10;一人当たり面積"/>
        <xdr:cNvSpPr txBox="1"/>
      </xdr:nvSpPr>
      <xdr:spPr>
        <a:xfrm>
          <a:off x="6737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40657</xdr:rowOff>
    </xdr:from>
    <xdr:ext cx="469744" cy="259045"/>
    <xdr:sp macro="" textlink="">
      <xdr:nvSpPr>
        <xdr:cNvPr id="487" name="n_1mainValue【市民会館】&#10;一人当たり面積"/>
        <xdr:cNvSpPr txBox="1"/>
      </xdr:nvSpPr>
      <xdr:spPr>
        <a:xfrm>
          <a:off x="93917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52088</xdr:rowOff>
    </xdr:from>
    <xdr:ext cx="469744" cy="259045"/>
    <xdr:sp macro="" textlink="">
      <xdr:nvSpPr>
        <xdr:cNvPr id="488" name="n_2mainValue【市民会館】&#10;一人当たり面積"/>
        <xdr:cNvSpPr txBox="1"/>
      </xdr:nvSpPr>
      <xdr:spPr>
        <a:xfrm>
          <a:off x="8515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57802</xdr:rowOff>
    </xdr:from>
    <xdr:ext cx="469744" cy="259045"/>
    <xdr:sp macro="" textlink="">
      <xdr:nvSpPr>
        <xdr:cNvPr id="489" name="n_3mainValue【市民会館】&#10;一人当たり面積"/>
        <xdr:cNvSpPr txBox="1"/>
      </xdr:nvSpPr>
      <xdr:spPr>
        <a:xfrm>
          <a:off x="7626427" y="1771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63516</xdr:rowOff>
    </xdr:from>
    <xdr:ext cx="469744" cy="259045"/>
    <xdr:sp macro="" textlink="">
      <xdr:nvSpPr>
        <xdr:cNvPr id="490" name="n_4mainValue【市民会館】&#10;一人当たり面積"/>
        <xdr:cNvSpPr txBox="1"/>
      </xdr:nvSpPr>
      <xdr:spPr>
        <a:xfrm>
          <a:off x="6737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xdr:cNvCxnSpPr/>
      </xdr:nvCxnSpPr>
      <xdr:spPr>
        <a:xfrm flipV="1">
          <a:off x="16318864" y="56673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xdr:cNvSpPr txBox="1"/>
      </xdr:nvSpPr>
      <xdr:spPr>
        <a:xfrm>
          <a:off x="16357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xdr:cNvCxnSpPr/>
      </xdr:nvCxnSpPr>
      <xdr:spPr>
        <a:xfrm>
          <a:off x="16230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xdr:cNvSpPr txBox="1"/>
      </xdr:nvSpPr>
      <xdr:spPr>
        <a:xfrm>
          <a:off x="16357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xdr:cNvCxnSpPr/>
      </xdr:nvCxnSpPr>
      <xdr:spPr>
        <a:xfrm>
          <a:off x="16230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0" name="【一般廃棄物処理施設】&#10;有形固定資産減価償却率平均値テキスト"/>
        <xdr:cNvSpPr txBox="1"/>
      </xdr:nvSpPr>
      <xdr:spPr>
        <a:xfrm>
          <a:off x="16357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xdr:cNvSpPr/>
      </xdr:nvSpPr>
      <xdr:spPr>
        <a:xfrm>
          <a:off x="16268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xdr:cNvSpPr/>
      </xdr:nvSpPr>
      <xdr:spPr>
        <a:xfrm>
          <a:off x="1543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113030</xdr:rowOff>
    </xdr:from>
    <xdr:to>
      <xdr:col>85</xdr:col>
      <xdr:colOff>177800</xdr:colOff>
      <xdr:row>39</xdr:row>
      <xdr:rowOff>43180</xdr:rowOff>
    </xdr:to>
    <xdr:sp macro="" textlink="">
      <xdr:nvSpPr>
        <xdr:cNvPr id="531" name="楕円 530"/>
        <xdr:cNvSpPr/>
      </xdr:nvSpPr>
      <xdr:spPr>
        <a:xfrm>
          <a:off x="162687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91457</xdr:rowOff>
    </xdr:from>
    <xdr:ext cx="405111" cy="259045"/>
    <xdr:sp macro="" textlink="">
      <xdr:nvSpPr>
        <xdr:cNvPr id="532" name="【一般廃棄物処理施設】&#10;有形固定資産減価償却率該当値テキスト"/>
        <xdr:cNvSpPr txBox="1"/>
      </xdr:nvSpPr>
      <xdr:spPr>
        <a:xfrm>
          <a:off x="16357600"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118745</xdr:rowOff>
    </xdr:from>
    <xdr:to>
      <xdr:col>81</xdr:col>
      <xdr:colOff>101600</xdr:colOff>
      <xdr:row>39</xdr:row>
      <xdr:rowOff>48895</xdr:rowOff>
    </xdr:to>
    <xdr:sp macro="" textlink="">
      <xdr:nvSpPr>
        <xdr:cNvPr id="533" name="楕円 532"/>
        <xdr:cNvSpPr/>
      </xdr:nvSpPr>
      <xdr:spPr>
        <a:xfrm>
          <a:off x="15430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163830</xdr:rowOff>
    </xdr:from>
    <xdr:to>
      <xdr:col>85</xdr:col>
      <xdr:colOff>127000</xdr:colOff>
      <xdr:row>38</xdr:row>
      <xdr:rowOff>169545</xdr:rowOff>
    </xdr:to>
    <xdr:cxnSp macro="">
      <xdr:nvCxnSpPr>
        <xdr:cNvPr id="534" name="直線コネクタ 533"/>
        <xdr:cNvCxnSpPr/>
      </xdr:nvCxnSpPr>
      <xdr:spPr>
        <a:xfrm flipV="1">
          <a:off x="15481300" y="66789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133985</xdr:rowOff>
    </xdr:from>
    <xdr:to>
      <xdr:col>76</xdr:col>
      <xdr:colOff>165100</xdr:colOff>
      <xdr:row>39</xdr:row>
      <xdr:rowOff>64135</xdr:rowOff>
    </xdr:to>
    <xdr:sp macro="" textlink="">
      <xdr:nvSpPr>
        <xdr:cNvPr id="535" name="楕円 534"/>
        <xdr:cNvSpPr/>
      </xdr:nvSpPr>
      <xdr:spPr>
        <a:xfrm>
          <a:off x="14541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169545</xdr:rowOff>
    </xdr:from>
    <xdr:to>
      <xdr:col>81</xdr:col>
      <xdr:colOff>50800</xdr:colOff>
      <xdr:row>39</xdr:row>
      <xdr:rowOff>13335</xdr:rowOff>
    </xdr:to>
    <xdr:cxnSp macro="">
      <xdr:nvCxnSpPr>
        <xdr:cNvPr id="536" name="直線コネクタ 535"/>
        <xdr:cNvCxnSpPr/>
      </xdr:nvCxnSpPr>
      <xdr:spPr>
        <a:xfrm flipV="1">
          <a:off x="14592300" y="66846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162560</xdr:rowOff>
    </xdr:from>
    <xdr:to>
      <xdr:col>72</xdr:col>
      <xdr:colOff>38100</xdr:colOff>
      <xdr:row>39</xdr:row>
      <xdr:rowOff>92710</xdr:rowOff>
    </xdr:to>
    <xdr:sp macro="" textlink="">
      <xdr:nvSpPr>
        <xdr:cNvPr id="537" name="楕円 536"/>
        <xdr:cNvSpPr/>
      </xdr:nvSpPr>
      <xdr:spPr>
        <a:xfrm>
          <a:off x="1365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xdr:rowOff>
    </xdr:from>
    <xdr:to>
      <xdr:col>76</xdr:col>
      <xdr:colOff>114300</xdr:colOff>
      <xdr:row>39</xdr:row>
      <xdr:rowOff>41910</xdr:rowOff>
    </xdr:to>
    <xdr:cxnSp macro="">
      <xdr:nvCxnSpPr>
        <xdr:cNvPr id="538" name="直線コネクタ 537"/>
        <xdr:cNvCxnSpPr/>
      </xdr:nvCxnSpPr>
      <xdr:spPr>
        <a:xfrm flipV="1">
          <a:off x="13703300" y="66998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158750</xdr:rowOff>
    </xdr:from>
    <xdr:to>
      <xdr:col>67</xdr:col>
      <xdr:colOff>101600</xdr:colOff>
      <xdr:row>39</xdr:row>
      <xdr:rowOff>88900</xdr:rowOff>
    </xdr:to>
    <xdr:sp macro="" textlink="">
      <xdr:nvSpPr>
        <xdr:cNvPr id="539" name="楕円 538"/>
        <xdr:cNvSpPr/>
      </xdr:nvSpPr>
      <xdr:spPr>
        <a:xfrm>
          <a:off x="12763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38100</xdr:rowOff>
    </xdr:from>
    <xdr:to>
      <xdr:col>71</xdr:col>
      <xdr:colOff>177800</xdr:colOff>
      <xdr:row>39</xdr:row>
      <xdr:rowOff>41910</xdr:rowOff>
    </xdr:to>
    <xdr:cxnSp macro="">
      <xdr:nvCxnSpPr>
        <xdr:cNvPr id="540" name="直線コネクタ 539"/>
        <xdr:cNvCxnSpPr/>
      </xdr:nvCxnSpPr>
      <xdr:spPr>
        <a:xfrm>
          <a:off x="12814300" y="6724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541" name="n_1aveValue【一般廃棄物処理施設】&#10;有形固定資産減価償却率"/>
        <xdr:cNvSpPr txBox="1"/>
      </xdr:nvSpPr>
      <xdr:spPr>
        <a:xfrm>
          <a:off x="15266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2" name="n_2aveValue【一般廃棄物処理施設】&#10;有形固定資産減価償却率"/>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一般廃棄物処理施設】&#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8272</xdr:rowOff>
    </xdr:from>
    <xdr:ext cx="405111" cy="259045"/>
    <xdr:sp macro="" textlink="">
      <xdr:nvSpPr>
        <xdr:cNvPr id="544" name="n_4aveValue【一般廃棄物処理施設】&#10;有形固定資産減価償却率"/>
        <xdr:cNvSpPr txBox="1"/>
      </xdr:nvSpPr>
      <xdr:spPr>
        <a:xfrm>
          <a:off x="12611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40022</xdr:rowOff>
    </xdr:from>
    <xdr:ext cx="405111" cy="259045"/>
    <xdr:sp macro="" textlink="">
      <xdr:nvSpPr>
        <xdr:cNvPr id="545" name="n_1mainValue【一般廃棄物処理施設】&#10;有形固定資産減価償却率"/>
        <xdr:cNvSpPr txBox="1"/>
      </xdr:nvSpPr>
      <xdr:spPr>
        <a:xfrm>
          <a:off x="152660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55262</xdr:rowOff>
    </xdr:from>
    <xdr:ext cx="405111" cy="259045"/>
    <xdr:sp macro="" textlink="">
      <xdr:nvSpPr>
        <xdr:cNvPr id="546" name="n_2mainValue【一般廃棄物処理施設】&#10;有形固定資産減価償却率"/>
        <xdr:cNvSpPr txBox="1"/>
      </xdr:nvSpPr>
      <xdr:spPr>
        <a:xfrm>
          <a:off x="14389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83837</xdr:rowOff>
    </xdr:from>
    <xdr:ext cx="405111" cy="259045"/>
    <xdr:sp macro="" textlink="">
      <xdr:nvSpPr>
        <xdr:cNvPr id="547" name="n_3mainValue【一般廃棄物処理施設】&#10;有形固定資産減価償却率"/>
        <xdr:cNvSpPr txBox="1"/>
      </xdr:nvSpPr>
      <xdr:spPr>
        <a:xfrm>
          <a:off x="13500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80027</xdr:rowOff>
    </xdr:from>
    <xdr:ext cx="405111" cy="259045"/>
    <xdr:sp macro="" textlink="">
      <xdr:nvSpPr>
        <xdr:cNvPr id="548" name="n_4mainValue【一般廃棄物処理施設】&#10;有形固定資産減価償却率"/>
        <xdr:cNvSpPr txBox="1"/>
      </xdr:nvSpPr>
      <xdr:spPr>
        <a:xfrm>
          <a:off x="12611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xdr:cNvCxnSpPr/>
      </xdr:nvCxnSpPr>
      <xdr:spPr>
        <a:xfrm flipV="1">
          <a:off x="22160864" y="5724837"/>
          <a:ext cx="0" cy="149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xdr:cNvSpPr txBox="1"/>
      </xdr:nvSpPr>
      <xdr:spPr>
        <a:xfrm>
          <a:off x="22199600" y="72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xdr:cNvCxnSpPr/>
      </xdr:nvCxnSpPr>
      <xdr:spPr>
        <a:xfrm>
          <a:off x="22072600" y="721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xdr:cNvSpPr txBox="1"/>
      </xdr:nvSpPr>
      <xdr:spPr>
        <a:xfrm>
          <a:off x="22199600" y="550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xdr:cNvCxnSpPr/>
      </xdr:nvCxnSpPr>
      <xdr:spPr>
        <a:xfrm>
          <a:off x="22072600" y="572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78929</xdr:rowOff>
    </xdr:from>
    <xdr:ext cx="534377" cy="259045"/>
    <xdr:sp macro="" textlink="">
      <xdr:nvSpPr>
        <xdr:cNvPr id="577" name="【一般廃棄物処理施設】&#10;一人当たり有形固定資産（償却資産）額平均値テキスト"/>
        <xdr:cNvSpPr txBox="1"/>
      </xdr:nvSpPr>
      <xdr:spPr>
        <a:xfrm>
          <a:off x="22199600" y="659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xdr:cNvSpPr/>
      </xdr:nvSpPr>
      <xdr:spPr>
        <a:xfrm>
          <a:off x="22110700" y="661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xdr:cNvSpPr/>
      </xdr:nvSpPr>
      <xdr:spPr>
        <a:xfrm>
          <a:off x="21272500" y="662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xdr:cNvSpPr/>
      </xdr:nvSpPr>
      <xdr:spPr>
        <a:xfrm>
          <a:off x="20383500" y="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xdr:cNvSpPr/>
      </xdr:nvSpPr>
      <xdr:spPr>
        <a:xfrm>
          <a:off x="19494500" y="66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xdr:cNvSpPr/>
      </xdr:nvSpPr>
      <xdr:spPr>
        <a:xfrm>
          <a:off x="18605500" y="668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102857</xdr:rowOff>
    </xdr:from>
    <xdr:to>
      <xdr:col>116</xdr:col>
      <xdr:colOff>114300</xdr:colOff>
      <xdr:row>37</xdr:row>
      <xdr:rowOff>33007</xdr:rowOff>
    </xdr:to>
    <xdr:sp macro="" textlink="">
      <xdr:nvSpPr>
        <xdr:cNvPr id="588" name="楕円 587"/>
        <xdr:cNvSpPr/>
      </xdr:nvSpPr>
      <xdr:spPr>
        <a:xfrm>
          <a:off x="22110700" y="627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125734</xdr:rowOff>
    </xdr:from>
    <xdr:ext cx="599010" cy="259045"/>
    <xdr:sp macro="" textlink="">
      <xdr:nvSpPr>
        <xdr:cNvPr id="589" name="【一般廃棄物処理施設】&#10;一人当たり有形固定資産（償却資産）額該当値テキスト"/>
        <xdr:cNvSpPr txBox="1"/>
      </xdr:nvSpPr>
      <xdr:spPr>
        <a:xfrm>
          <a:off x="22199600" y="612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142443</xdr:rowOff>
    </xdr:from>
    <xdr:to>
      <xdr:col>112</xdr:col>
      <xdr:colOff>38100</xdr:colOff>
      <xdr:row>37</xdr:row>
      <xdr:rowOff>72593</xdr:rowOff>
    </xdr:to>
    <xdr:sp macro="" textlink="">
      <xdr:nvSpPr>
        <xdr:cNvPr id="590" name="楕円 589"/>
        <xdr:cNvSpPr/>
      </xdr:nvSpPr>
      <xdr:spPr>
        <a:xfrm>
          <a:off x="21272500" y="63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153657</xdr:rowOff>
    </xdr:from>
    <xdr:to>
      <xdr:col>116</xdr:col>
      <xdr:colOff>63500</xdr:colOff>
      <xdr:row>37</xdr:row>
      <xdr:rowOff>21793</xdr:rowOff>
    </xdr:to>
    <xdr:cxnSp macro="">
      <xdr:nvCxnSpPr>
        <xdr:cNvPr id="591" name="直線コネクタ 590"/>
        <xdr:cNvCxnSpPr/>
      </xdr:nvCxnSpPr>
      <xdr:spPr>
        <a:xfrm flipV="1">
          <a:off x="21323300" y="6325857"/>
          <a:ext cx="838200" cy="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11006</xdr:rowOff>
    </xdr:from>
    <xdr:to>
      <xdr:col>107</xdr:col>
      <xdr:colOff>101600</xdr:colOff>
      <xdr:row>37</xdr:row>
      <xdr:rowOff>112606</xdr:rowOff>
    </xdr:to>
    <xdr:sp macro="" textlink="">
      <xdr:nvSpPr>
        <xdr:cNvPr id="592" name="楕円 591"/>
        <xdr:cNvSpPr/>
      </xdr:nvSpPr>
      <xdr:spPr>
        <a:xfrm>
          <a:off x="20383500" y="635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21793</xdr:rowOff>
    </xdr:from>
    <xdr:to>
      <xdr:col>111</xdr:col>
      <xdr:colOff>177800</xdr:colOff>
      <xdr:row>37</xdr:row>
      <xdr:rowOff>61806</xdr:rowOff>
    </xdr:to>
    <xdr:cxnSp macro="">
      <xdr:nvCxnSpPr>
        <xdr:cNvPr id="593" name="直線コネクタ 592"/>
        <xdr:cNvCxnSpPr/>
      </xdr:nvCxnSpPr>
      <xdr:spPr>
        <a:xfrm flipV="1">
          <a:off x="20434300" y="6365443"/>
          <a:ext cx="889000" cy="4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55964</xdr:rowOff>
    </xdr:from>
    <xdr:to>
      <xdr:col>102</xdr:col>
      <xdr:colOff>165100</xdr:colOff>
      <xdr:row>37</xdr:row>
      <xdr:rowOff>157564</xdr:rowOff>
    </xdr:to>
    <xdr:sp macro="" textlink="">
      <xdr:nvSpPr>
        <xdr:cNvPr id="594" name="楕円 593"/>
        <xdr:cNvSpPr/>
      </xdr:nvSpPr>
      <xdr:spPr>
        <a:xfrm>
          <a:off x="19494500" y="63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61806</xdr:rowOff>
    </xdr:from>
    <xdr:to>
      <xdr:col>107</xdr:col>
      <xdr:colOff>50800</xdr:colOff>
      <xdr:row>37</xdr:row>
      <xdr:rowOff>106764</xdr:rowOff>
    </xdr:to>
    <xdr:cxnSp macro="">
      <xdr:nvCxnSpPr>
        <xdr:cNvPr id="595" name="直線コネクタ 594"/>
        <xdr:cNvCxnSpPr/>
      </xdr:nvCxnSpPr>
      <xdr:spPr>
        <a:xfrm flipV="1">
          <a:off x="19545300" y="6405456"/>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81041</xdr:rowOff>
    </xdr:from>
    <xdr:to>
      <xdr:col>98</xdr:col>
      <xdr:colOff>38100</xdr:colOff>
      <xdr:row>38</xdr:row>
      <xdr:rowOff>11192</xdr:rowOff>
    </xdr:to>
    <xdr:sp macro="" textlink="">
      <xdr:nvSpPr>
        <xdr:cNvPr id="596" name="楕円 595"/>
        <xdr:cNvSpPr/>
      </xdr:nvSpPr>
      <xdr:spPr>
        <a:xfrm>
          <a:off x="18605500" y="64246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106764</xdr:rowOff>
    </xdr:from>
    <xdr:to>
      <xdr:col>102</xdr:col>
      <xdr:colOff>114300</xdr:colOff>
      <xdr:row>37</xdr:row>
      <xdr:rowOff>131841</xdr:rowOff>
    </xdr:to>
    <xdr:cxnSp macro="">
      <xdr:nvCxnSpPr>
        <xdr:cNvPr id="597" name="直線コネクタ 596"/>
        <xdr:cNvCxnSpPr/>
      </xdr:nvCxnSpPr>
      <xdr:spPr>
        <a:xfrm flipV="1">
          <a:off x="18656300" y="6450414"/>
          <a:ext cx="889000" cy="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31960</xdr:rowOff>
    </xdr:from>
    <xdr:ext cx="534377" cy="259045"/>
    <xdr:sp macro="" textlink="">
      <xdr:nvSpPr>
        <xdr:cNvPr id="598" name="n_1aveValue【一般廃棄物処理施設】&#10;一人当たり有形固定資産（償却資産）額"/>
        <xdr:cNvSpPr txBox="1"/>
      </xdr:nvSpPr>
      <xdr:spPr>
        <a:xfrm>
          <a:off x="21043411" y="671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50873</xdr:rowOff>
    </xdr:from>
    <xdr:ext cx="534377" cy="259045"/>
    <xdr:sp macro="" textlink="">
      <xdr:nvSpPr>
        <xdr:cNvPr id="599" name="n_2aveValue【一般廃棄物処理施設】&#10;一人当たり有形固定資産（償却資産）額"/>
        <xdr:cNvSpPr txBox="1"/>
      </xdr:nvSpPr>
      <xdr:spPr>
        <a:xfrm>
          <a:off x="20167111" y="67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64467</xdr:rowOff>
    </xdr:from>
    <xdr:ext cx="534377" cy="259045"/>
    <xdr:sp macro="" textlink="">
      <xdr:nvSpPr>
        <xdr:cNvPr id="600" name="n_3aveValue【一般廃棄物処理施設】&#10;一人当たり有形固定資産（償却資産）額"/>
        <xdr:cNvSpPr txBox="1"/>
      </xdr:nvSpPr>
      <xdr:spPr>
        <a:xfrm>
          <a:off x="19278111" y="675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89948</xdr:rowOff>
    </xdr:from>
    <xdr:ext cx="534377" cy="259045"/>
    <xdr:sp macro="" textlink="">
      <xdr:nvSpPr>
        <xdr:cNvPr id="601" name="n_4aveValue【一般廃棄物処理施設】&#10;一人当たり有形固定資産（償却資産）額"/>
        <xdr:cNvSpPr txBox="1"/>
      </xdr:nvSpPr>
      <xdr:spPr>
        <a:xfrm>
          <a:off x="18389111" y="677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89120</xdr:rowOff>
    </xdr:from>
    <xdr:ext cx="599010" cy="259045"/>
    <xdr:sp macro="" textlink="">
      <xdr:nvSpPr>
        <xdr:cNvPr id="602" name="n_1mainValue【一般廃棄物処理施設】&#10;一人当たり有形固定資産（償却資産）額"/>
        <xdr:cNvSpPr txBox="1"/>
      </xdr:nvSpPr>
      <xdr:spPr>
        <a:xfrm>
          <a:off x="21011095" y="608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129133</xdr:rowOff>
    </xdr:from>
    <xdr:ext cx="599010" cy="259045"/>
    <xdr:sp macro="" textlink="">
      <xdr:nvSpPr>
        <xdr:cNvPr id="603" name="n_2mainValue【一般廃棄物処理施設】&#10;一人当たり有形固定資産（償却資産）額"/>
        <xdr:cNvSpPr txBox="1"/>
      </xdr:nvSpPr>
      <xdr:spPr>
        <a:xfrm>
          <a:off x="20134795" y="612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2641</xdr:rowOff>
    </xdr:from>
    <xdr:ext cx="599010" cy="259045"/>
    <xdr:sp macro="" textlink="">
      <xdr:nvSpPr>
        <xdr:cNvPr id="604" name="n_3mainValue【一般廃棄物処理施設】&#10;一人当たり有形固定資産（償却資産）額"/>
        <xdr:cNvSpPr txBox="1"/>
      </xdr:nvSpPr>
      <xdr:spPr>
        <a:xfrm>
          <a:off x="19245795" y="617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27718</xdr:rowOff>
    </xdr:from>
    <xdr:ext cx="599010" cy="259045"/>
    <xdr:sp macro="" textlink="">
      <xdr:nvSpPr>
        <xdr:cNvPr id="605" name="n_4mainValue【一般廃棄物処理施設】&#10;一人当たり有形固定資産（償却資産）額"/>
        <xdr:cNvSpPr txBox="1"/>
      </xdr:nvSpPr>
      <xdr:spPr>
        <a:xfrm>
          <a:off x="18356795" y="619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xdr:cNvCxnSpPr/>
      </xdr:nvCxnSpPr>
      <xdr:spPr>
        <a:xfrm flipV="1">
          <a:off x="16318864" y="970216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xdr:cNvSpPr txBox="1"/>
      </xdr:nvSpPr>
      <xdr:spPr>
        <a:xfrm>
          <a:off x="16357600" y="9477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xdr:cNvCxnSpPr/>
      </xdr:nvCxnSpPr>
      <xdr:spPr>
        <a:xfrm>
          <a:off x="16230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4" name="【保健センター・保健所】&#10;有形固定資産減価償却率平均値テキスト"/>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6350</xdr:rowOff>
    </xdr:from>
    <xdr:to>
      <xdr:col>85</xdr:col>
      <xdr:colOff>177800</xdr:colOff>
      <xdr:row>63</xdr:row>
      <xdr:rowOff>107950</xdr:rowOff>
    </xdr:to>
    <xdr:sp macro="" textlink="">
      <xdr:nvSpPr>
        <xdr:cNvPr id="645" name="楕円 644"/>
        <xdr:cNvSpPr/>
      </xdr:nvSpPr>
      <xdr:spPr>
        <a:xfrm>
          <a:off x="16268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92727</xdr:rowOff>
    </xdr:from>
    <xdr:ext cx="405111" cy="259045"/>
    <xdr:sp macro="" textlink="">
      <xdr:nvSpPr>
        <xdr:cNvPr id="646" name="【保健センター・保健所】&#10;有形固定資産減価償却率該当値テキスト"/>
        <xdr:cNvSpPr txBox="1"/>
      </xdr:nvSpPr>
      <xdr:spPr>
        <a:xfrm>
          <a:off x="16357600" y="1072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57785</xdr:rowOff>
    </xdr:from>
    <xdr:to>
      <xdr:col>81</xdr:col>
      <xdr:colOff>101600</xdr:colOff>
      <xdr:row>63</xdr:row>
      <xdr:rowOff>159385</xdr:rowOff>
    </xdr:to>
    <xdr:sp macro="" textlink="">
      <xdr:nvSpPr>
        <xdr:cNvPr id="647" name="楕円 646"/>
        <xdr:cNvSpPr/>
      </xdr:nvSpPr>
      <xdr:spPr>
        <a:xfrm>
          <a:off x="15430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57150</xdr:rowOff>
    </xdr:from>
    <xdr:to>
      <xdr:col>85</xdr:col>
      <xdr:colOff>127000</xdr:colOff>
      <xdr:row>63</xdr:row>
      <xdr:rowOff>108585</xdr:rowOff>
    </xdr:to>
    <xdr:cxnSp macro="">
      <xdr:nvCxnSpPr>
        <xdr:cNvPr id="648" name="直線コネクタ 647"/>
        <xdr:cNvCxnSpPr/>
      </xdr:nvCxnSpPr>
      <xdr:spPr>
        <a:xfrm flipV="1">
          <a:off x="15481300" y="1085850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34925</xdr:rowOff>
    </xdr:from>
    <xdr:to>
      <xdr:col>76</xdr:col>
      <xdr:colOff>165100</xdr:colOff>
      <xdr:row>63</xdr:row>
      <xdr:rowOff>136525</xdr:rowOff>
    </xdr:to>
    <xdr:sp macro="" textlink="">
      <xdr:nvSpPr>
        <xdr:cNvPr id="649" name="楕円 648"/>
        <xdr:cNvSpPr/>
      </xdr:nvSpPr>
      <xdr:spPr>
        <a:xfrm>
          <a:off x="14541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85725</xdr:rowOff>
    </xdr:from>
    <xdr:to>
      <xdr:col>81</xdr:col>
      <xdr:colOff>50800</xdr:colOff>
      <xdr:row>63</xdr:row>
      <xdr:rowOff>108585</xdr:rowOff>
    </xdr:to>
    <xdr:cxnSp macro="">
      <xdr:nvCxnSpPr>
        <xdr:cNvPr id="650" name="直線コネクタ 649"/>
        <xdr:cNvCxnSpPr/>
      </xdr:nvCxnSpPr>
      <xdr:spPr>
        <a:xfrm>
          <a:off x="14592300" y="108870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12065</xdr:rowOff>
    </xdr:from>
    <xdr:to>
      <xdr:col>72</xdr:col>
      <xdr:colOff>38100</xdr:colOff>
      <xdr:row>63</xdr:row>
      <xdr:rowOff>113665</xdr:rowOff>
    </xdr:to>
    <xdr:sp macro="" textlink="">
      <xdr:nvSpPr>
        <xdr:cNvPr id="651" name="楕円 650"/>
        <xdr:cNvSpPr/>
      </xdr:nvSpPr>
      <xdr:spPr>
        <a:xfrm>
          <a:off x="136525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62865</xdr:rowOff>
    </xdr:from>
    <xdr:to>
      <xdr:col>76</xdr:col>
      <xdr:colOff>114300</xdr:colOff>
      <xdr:row>63</xdr:row>
      <xdr:rowOff>85725</xdr:rowOff>
    </xdr:to>
    <xdr:cxnSp macro="">
      <xdr:nvCxnSpPr>
        <xdr:cNvPr id="652" name="直線コネクタ 651"/>
        <xdr:cNvCxnSpPr/>
      </xdr:nvCxnSpPr>
      <xdr:spPr>
        <a:xfrm>
          <a:off x="13703300" y="108642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151130</xdr:rowOff>
    </xdr:from>
    <xdr:to>
      <xdr:col>67</xdr:col>
      <xdr:colOff>101600</xdr:colOff>
      <xdr:row>63</xdr:row>
      <xdr:rowOff>81280</xdr:rowOff>
    </xdr:to>
    <xdr:sp macro="" textlink="">
      <xdr:nvSpPr>
        <xdr:cNvPr id="653" name="楕円 652"/>
        <xdr:cNvSpPr/>
      </xdr:nvSpPr>
      <xdr:spPr>
        <a:xfrm>
          <a:off x="12763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30480</xdr:rowOff>
    </xdr:from>
    <xdr:to>
      <xdr:col>71</xdr:col>
      <xdr:colOff>177800</xdr:colOff>
      <xdr:row>63</xdr:row>
      <xdr:rowOff>62865</xdr:rowOff>
    </xdr:to>
    <xdr:cxnSp macro="">
      <xdr:nvCxnSpPr>
        <xdr:cNvPr id="654" name="直線コネクタ 653"/>
        <xdr:cNvCxnSpPr/>
      </xdr:nvCxnSpPr>
      <xdr:spPr>
        <a:xfrm>
          <a:off x="12814300" y="108318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55" name="n_1aveValue【保健センター・保健所】&#10;有形固定資産減価償却率"/>
        <xdr:cNvSpPr txBox="1"/>
      </xdr:nvSpPr>
      <xdr:spPr>
        <a:xfrm>
          <a:off x="15266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6" name="n_2aveValue【保健センター・保健所】&#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57" name="n_3aveValue【保健センター・保健所】&#10;有形固定資産減価償却率"/>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58" name="n_4aveValue【保健センター・保健所】&#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150512</xdr:rowOff>
    </xdr:from>
    <xdr:ext cx="405111" cy="259045"/>
    <xdr:sp macro="" textlink="">
      <xdr:nvSpPr>
        <xdr:cNvPr id="659" name="n_1mainValue【保健センター・保健所】&#10;有形固定資産減価償却率"/>
        <xdr:cNvSpPr txBox="1"/>
      </xdr:nvSpPr>
      <xdr:spPr>
        <a:xfrm>
          <a:off x="15266044"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127652</xdr:rowOff>
    </xdr:from>
    <xdr:ext cx="405111" cy="259045"/>
    <xdr:sp macro="" textlink="">
      <xdr:nvSpPr>
        <xdr:cNvPr id="660" name="n_2mainValue【保健センター・保健所】&#10;有形固定資産減価償却率"/>
        <xdr:cNvSpPr txBox="1"/>
      </xdr:nvSpPr>
      <xdr:spPr>
        <a:xfrm>
          <a:off x="14389744"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104792</xdr:rowOff>
    </xdr:from>
    <xdr:ext cx="405111" cy="259045"/>
    <xdr:sp macro="" textlink="">
      <xdr:nvSpPr>
        <xdr:cNvPr id="661" name="n_3mainValue【保健センター・保健所】&#10;有形固定資産減価償却率"/>
        <xdr:cNvSpPr txBox="1"/>
      </xdr:nvSpPr>
      <xdr:spPr>
        <a:xfrm>
          <a:off x="13500744"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72407</xdr:rowOff>
    </xdr:from>
    <xdr:ext cx="405111" cy="259045"/>
    <xdr:sp macro="" textlink="">
      <xdr:nvSpPr>
        <xdr:cNvPr id="662" name="n_4mainValue【保健センター・保健所】&#10;有形固定資産減価償却率"/>
        <xdr:cNvSpPr txBox="1"/>
      </xdr:nvSpPr>
      <xdr:spPr>
        <a:xfrm>
          <a:off x="126117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xdr:cNvCxnSpPr/>
      </xdr:nvCxnSpPr>
      <xdr:spPr>
        <a:xfrm flipV="1">
          <a:off x="22160864" y="9500616"/>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xdr:cNvSpPr txBox="1"/>
      </xdr:nvSpPr>
      <xdr:spPr>
        <a:xfrm>
          <a:off x="22199600" y="927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xdr:cNvCxnSpPr/>
      </xdr:nvCxnSpPr>
      <xdr:spPr>
        <a:xfrm>
          <a:off x="22072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89" name="【保健センター・保健所】&#10;一人当たり面積平均値テキスト"/>
        <xdr:cNvSpPr txBox="1"/>
      </xdr:nvSpPr>
      <xdr:spPr>
        <a:xfrm>
          <a:off x="22199600" y="1052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xdr:cNvSpPr/>
      </xdr:nvSpPr>
      <xdr:spPr>
        <a:xfrm>
          <a:off x="18605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700" name="楕円 699"/>
        <xdr:cNvSpPr/>
      </xdr:nvSpPr>
      <xdr:spPr>
        <a:xfrm>
          <a:off x="22110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701" name="【保健センター・保健所】&#10;一人当たり面積該当値テキスト"/>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127508</xdr:rowOff>
    </xdr:from>
    <xdr:to>
      <xdr:col>112</xdr:col>
      <xdr:colOff>38100</xdr:colOff>
      <xdr:row>63</xdr:row>
      <xdr:rowOff>57658</xdr:rowOff>
    </xdr:to>
    <xdr:sp macro="" textlink="">
      <xdr:nvSpPr>
        <xdr:cNvPr id="702" name="楕円 701"/>
        <xdr:cNvSpPr/>
      </xdr:nvSpPr>
      <xdr:spPr>
        <a:xfrm>
          <a:off x="21272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6858</xdr:rowOff>
    </xdr:to>
    <xdr:cxnSp macro="">
      <xdr:nvCxnSpPr>
        <xdr:cNvPr id="703" name="直線コネクタ 702"/>
        <xdr:cNvCxnSpPr/>
      </xdr:nvCxnSpPr>
      <xdr:spPr>
        <a:xfrm>
          <a:off x="21323300" y="1080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127508</xdr:rowOff>
    </xdr:from>
    <xdr:to>
      <xdr:col>107</xdr:col>
      <xdr:colOff>101600</xdr:colOff>
      <xdr:row>63</xdr:row>
      <xdr:rowOff>57658</xdr:rowOff>
    </xdr:to>
    <xdr:sp macro="" textlink="">
      <xdr:nvSpPr>
        <xdr:cNvPr id="704" name="楕円 703"/>
        <xdr:cNvSpPr/>
      </xdr:nvSpPr>
      <xdr:spPr>
        <a:xfrm>
          <a:off x="20383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xdr:rowOff>
    </xdr:from>
    <xdr:to>
      <xdr:col>111</xdr:col>
      <xdr:colOff>177800</xdr:colOff>
      <xdr:row>63</xdr:row>
      <xdr:rowOff>6858</xdr:rowOff>
    </xdr:to>
    <xdr:cxnSp macro="">
      <xdr:nvCxnSpPr>
        <xdr:cNvPr id="705" name="直線コネクタ 704"/>
        <xdr:cNvCxnSpPr/>
      </xdr:nvCxnSpPr>
      <xdr:spPr>
        <a:xfrm>
          <a:off x="20434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127508</xdr:rowOff>
    </xdr:from>
    <xdr:to>
      <xdr:col>102</xdr:col>
      <xdr:colOff>165100</xdr:colOff>
      <xdr:row>63</xdr:row>
      <xdr:rowOff>57658</xdr:rowOff>
    </xdr:to>
    <xdr:sp macro="" textlink="">
      <xdr:nvSpPr>
        <xdr:cNvPr id="706" name="楕円 705"/>
        <xdr:cNvSpPr/>
      </xdr:nvSpPr>
      <xdr:spPr>
        <a:xfrm>
          <a:off x="19494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xdr:rowOff>
    </xdr:from>
    <xdr:to>
      <xdr:col>107</xdr:col>
      <xdr:colOff>50800</xdr:colOff>
      <xdr:row>63</xdr:row>
      <xdr:rowOff>6858</xdr:rowOff>
    </xdr:to>
    <xdr:cxnSp macro="">
      <xdr:nvCxnSpPr>
        <xdr:cNvPr id="707" name="直線コネクタ 706"/>
        <xdr:cNvCxnSpPr/>
      </xdr:nvCxnSpPr>
      <xdr:spPr>
        <a:xfrm>
          <a:off x="19545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127508</xdr:rowOff>
    </xdr:from>
    <xdr:to>
      <xdr:col>98</xdr:col>
      <xdr:colOff>38100</xdr:colOff>
      <xdr:row>63</xdr:row>
      <xdr:rowOff>57658</xdr:rowOff>
    </xdr:to>
    <xdr:sp macro="" textlink="">
      <xdr:nvSpPr>
        <xdr:cNvPr id="708" name="楕円 707"/>
        <xdr:cNvSpPr/>
      </xdr:nvSpPr>
      <xdr:spPr>
        <a:xfrm>
          <a:off x="18605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6858</xdr:rowOff>
    </xdr:from>
    <xdr:to>
      <xdr:col>102</xdr:col>
      <xdr:colOff>114300</xdr:colOff>
      <xdr:row>63</xdr:row>
      <xdr:rowOff>6858</xdr:rowOff>
    </xdr:to>
    <xdr:cxnSp macro="">
      <xdr:nvCxnSpPr>
        <xdr:cNvPr id="709" name="直線コネクタ 708"/>
        <xdr:cNvCxnSpPr/>
      </xdr:nvCxnSpPr>
      <xdr:spPr>
        <a:xfrm>
          <a:off x="18656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0" name="n_1aveValue【保健センター・保健所】&#10;一人当たり面積"/>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1"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2" name="n_3aveValue【保健センター・保健所】&#10;一人当たり面積"/>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13" name="n_4aveValue【保健センター・保健所】&#10;一人当たり面積"/>
        <xdr:cNvSpPr txBox="1"/>
      </xdr:nvSpPr>
      <xdr:spPr>
        <a:xfrm>
          <a:off x="18421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48785</xdr:rowOff>
    </xdr:from>
    <xdr:ext cx="469744" cy="259045"/>
    <xdr:sp macro="" textlink="">
      <xdr:nvSpPr>
        <xdr:cNvPr id="714" name="n_1main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715" name="n_2mainValue【保健センター・保健所】&#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48785</xdr:rowOff>
    </xdr:from>
    <xdr:ext cx="469744" cy="259045"/>
    <xdr:sp macro="" textlink="">
      <xdr:nvSpPr>
        <xdr:cNvPr id="716" name="n_3mainValue【保健センター・保健所】&#10;一人当たり面積"/>
        <xdr:cNvSpPr txBox="1"/>
      </xdr:nvSpPr>
      <xdr:spPr>
        <a:xfrm>
          <a:off x="19310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717" name="n_4mainValue【保健センター・保健所】&#10;一人当たり面積"/>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xdr:cNvCxnSpPr/>
      </xdr:nvCxnSpPr>
      <xdr:spPr>
        <a:xfrm flipV="1">
          <a:off x="16318864" y="1329918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xdr:cNvSpPr txBox="1"/>
      </xdr:nvSpPr>
      <xdr:spPr>
        <a:xfrm>
          <a:off x="16357600" y="1456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xdr:cNvCxnSpPr/>
      </xdr:nvCxnSpPr>
      <xdr:spPr>
        <a:xfrm>
          <a:off x="16230600" y="1455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83329</xdr:rowOff>
    </xdr:from>
    <xdr:ext cx="405111" cy="259045"/>
    <xdr:sp macro="" textlink="">
      <xdr:nvSpPr>
        <xdr:cNvPr id="745" name="【消防施設】&#10;有形固定資産減価償却率平均値テキスト"/>
        <xdr:cNvSpPr txBox="1"/>
      </xdr:nvSpPr>
      <xdr:spPr>
        <a:xfrm>
          <a:off x="16357600" y="13627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xdr:cNvSpPr/>
      </xdr:nvSpPr>
      <xdr:spPr>
        <a:xfrm>
          <a:off x="162687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xdr:cNvSpPr/>
      </xdr:nvSpPr>
      <xdr:spPr>
        <a:xfrm>
          <a:off x="15430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xdr:cNvSpPr/>
      </xdr:nvSpPr>
      <xdr:spPr>
        <a:xfrm>
          <a:off x="14541500" y="1373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xdr:cNvSpPr/>
      </xdr:nvSpPr>
      <xdr:spPr>
        <a:xfrm>
          <a:off x="13652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xdr:cNvSpPr/>
      </xdr:nvSpPr>
      <xdr:spPr>
        <a:xfrm>
          <a:off x="12763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124461</xdr:rowOff>
    </xdr:from>
    <xdr:to>
      <xdr:col>85</xdr:col>
      <xdr:colOff>177800</xdr:colOff>
      <xdr:row>81</xdr:row>
      <xdr:rowOff>54611</xdr:rowOff>
    </xdr:to>
    <xdr:sp macro="" textlink="">
      <xdr:nvSpPr>
        <xdr:cNvPr id="756" name="楕円 755"/>
        <xdr:cNvSpPr/>
      </xdr:nvSpPr>
      <xdr:spPr>
        <a:xfrm>
          <a:off x="162687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102888</xdr:rowOff>
    </xdr:from>
    <xdr:ext cx="405111" cy="259045"/>
    <xdr:sp macro="" textlink="">
      <xdr:nvSpPr>
        <xdr:cNvPr id="757" name="【消防施設】&#10;有形固定資産減価償却率該当値テキスト"/>
        <xdr:cNvSpPr txBox="1"/>
      </xdr:nvSpPr>
      <xdr:spPr>
        <a:xfrm>
          <a:off x="16357600"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76454</xdr:rowOff>
    </xdr:from>
    <xdr:to>
      <xdr:col>81</xdr:col>
      <xdr:colOff>101600</xdr:colOff>
      <xdr:row>81</xdr:row>
      <xdr:rowOff>6604</xdr:rowOff>
    </xdr:to>
    <xdr:sp macro="" textlink="">
      <xdr:nvSpPr>
        <xdr:cNvPr id="758" name="楕円 757"/>
        <xdr:cNvSpPr/>
      </xdr:nvSpPr>
      <xdr:spPr>
        <a:xfrm>
          <a:off x="15430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127254</xdr:rowOff>
    </xdr:from>
    <xdr:to>
      <xdr:col>85</xdr:col>
      <xdr:colOff>127000</xdr:colOff>
      <xdr:row>81</xdr:row>
      <xdr:rowOff>3811</xdr:rowOff>
    </xdr:to>
    <xdr:cxnSp macro="">
      <xdr:nvCxnSpPr>
        <xdr:cNvPr id="759" name="直線コネクタ 758"/>
        <xdr:cNvCxnSpPr/>
      </xdr:nvCxnSpPr>
      <xdr:spPr>
        <a:xfrm>
          <a:off x="15481300" y="13843254"/>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46737</xdr:rowOff>
    </xdr:from>
    <xdr:to>
      <xdr:col>76</xdr:col>
      <xdr:colOff>165100</xdr:colOff>
      <xdr:row>80</xdr:row>
      <xdr:rowOff>148337</xdr:rowOff>
    </xdr:to>
    <xdr:sp macro="" textlink="">
      <xdr:nvSpPr>
        <xdr:cNvPr id="760" name="楕円 759"/>
        <xdr:cNvSpPr/>
      </xdr:nvSpPr>
      <xdr:spPr>
        <a:xfrm>
          <a:off x="14541500" y="137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97537</xdr:rowOff>
    </xdr:from>
    <xdr:to>
      <xdr:col>81</xdr:col>
      <xdr:colOff>50800</xdr:colOff>
      <xdr:row>80</xdr:row>
      <xdr:rowOff>127254</xdr:rowOff>
    </xdr:to>
    <xdr:cxnSp macro="">
      <xdr:nvCxnSpPr>
        <xdr:cNvPr id="761" name="直線コネクタ 760"/>
        <xdr:cNvCxnSpPr/>
      </xdr:nvCxnSpPr>
      <xdr:spPr>
        <a:xfrm>
          <a:off x="14592300" y="13813537"/>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65024</xdr:rowOff>
    </xdr:from>
    <xdr:to>
      <xdr:col>72</xdr:col>
      <xdr:colOff>38100</xdr:colOff>
      <xdr:row>80</xdr:row>
      <xdr:rowOff>166624</xdr:rowOff>
    </xdr:to>
    <xdr:sp macro="" textlink="">
      <xdr:nvSpPr>
        <xdr:cNvPr id="762" name="楕円 761"/>
        <xdr:cNvSpPr/>
      </xdr:nvSpPr>
      <xdr:spPr>
        <a:xfrm>
          <a:off x="13652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97537</xdr:rowOff>
    </xdr:from>
    <xdr:to>
      <xdr:col>76</xdr:col>
      <xdr:colOff>114300</xdr:colOff>
      <xdr:row>80</xdr:row>
      <xdr:rowOff>115824</xdr:rowOff>
    </xdr:to>
    <xdr:cxnSp macro="">
      <xdr:nvCxnSpPr>
        <xdr:cNvPr id="763" name="直線コネクタ 762"/>
        <xdr:cNvCxnSpPr/>
      </xdr:nvCxnSpPr>
      <xdr:spPr>
        <a:xfrm flipV="1">
          <a:off x="13703300" y="138135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19304</xdr:rowOff>
    </xdr:from>
    <xdr:to>
      <xdr:col>67</xdr:col>
      <xdr:colOff>101600</xdr:colOff>
      <xdr:row>80</xdr:row>
      <xdr:rowOff>120904</xdr:rowOff>
    </xdr:to>
    <xdr:sp macro="" textlink="">
      <xdr:nvSpPr>
        <xdr:cNvPr id="764" name="楕円 763"/>
        <xdr:cNvSpPr/>
      </xdr:nvSpPr>
      <xdr:spPr>
        <a:xfrm>
          <a:off x="12763500" y="137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70104</xdr:rowOff>
    </xdr:from>
    <xdr:to>
      <xdr:col>71</xdr:col>
      <xdr:colOff>177800</xdr:colOff>
      <xdr:row>80</xdr:row>
      <xdr:rowOff>115824</xdr:rowOff>
    </xdr:to>
    <xdr:cxnSp macro="">
      <xdr:nvCxnSpPr>
        <xdr:cNvPr id="765" name="直線コネクタ 764"/>
        <xdr:cNvCxnSpPr/>
      </xdr:nvCxnSpPr>
      <xdr:spPr>
        <a:xfrm>
          <a:off x="12814300" y="137861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162577</xdr:rowOff>
    </xdr:from>
    <xdr:ext cx="405111" cy="259045"/>
    <xdr:sp macro="" textlink="">
      <xdr:nvSpPr>
        <xdr:cNvPr id="766" name="n_1aveValue【消防施設】&#10;有形固定資産減価償却率"/>
        <xdr:cNvSpPr txBox="1"/>
      </xdr:nvSpPr>
      <xdr:spPr>
        <a:xfrm>
          <a:off x="152660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135145</xdr:rowOff>
    </xdr:from>
    <xdr:ext cx="405111" cy="259045"/>
    <xdr:sp macro="" textlink="">
      <xdr:nvSpPr>
        <xdr:cNvPr id="767" name="n_2aveValue【消防施設】&#10;有形固定資産減価償却率"/>
        <xdr:cNvSpPr txBox="1"/>
      </xdr:nvSpPr>
      <xdr:spPr>
        <a:xfrm>
          <a:off x="14389744" y="1350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109999</xdr:rowOff>
    </xdr:from>
    <xdr:ext cx="405111" cy="259045"/>
    <xdr:sp macro="" textlink="">
      <xdr:nvSpPr>
        <xdr:cNvPr id="768" name="n_3aveValue【消防施設】&#10;有形固定資産減価償却率"/>
        <xdr:cNvSpPr txBox="1"/>
      </xdr:nvSpPr>
      <xdr:spPr>
        <a:xfrm>
          <a:off x="13500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84853</xdr:rowOff>
    </xdr:from>
    <xdr:ext cx="405111" cy="259045"/>
    <xdr:sp macro="" textlink="">
      <xdr:nvSpPr>
        <xdr:cNvPr id="769" name="n_4aveValue【消防施設】&#10;有形固定資産減価償却率"/>
        <xdr:cNvSpPr txBox="1"/>
      </xdr:nvSpPr>
      <xdr:spPr>
        <a:xfrm>
          <a:off x="12611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169181</xdr:rowOff>
    </xdr:from>
    <xdr:ext cx="405111" cy="259045"/>
    <xdr:sp macro="" textlink="">
      <xdr:nvSpPr>
        <xdr:cNvPr id="770" name="n_1mainValue【消防施設】&#10;有形固定資産減価償却率"/>
        <xdr:cNvSpPr txBox="1"/>
      </xdr:nvSpPr>
      <xdr:spPr>
        <a:xfrm>
          <a:off x="15266044" y="1388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139464</xdr:rowOff>
    </xdr:from>
    <xdr:ext cx="405111" cy="259045"/>
    <xdr:sp macro="" textlink="">
      <xdr:nvSpPr>
        <xdr:cNvPr id="771" name="n_2mainValue【消防施設】&#10;有形固定資産減価償却率"/>
        <xdr:cNvSpPr txBox="1"/>
      </xdr:nvSpPr>
      <xdr:spPr>
        <a:xfrm>
          <a:off x="14389744"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157751</xdr:rowOff>
    </xdr:from>
    <xdr:ext cx="405111" cy="259045"/>
    <xdr:sp macro="" textlink="">
      <xdr:nvSpPr>
        <xdr:cNvPr id="772" name="n_3mainValue【消防施設】&#10;有形固定資産減価償却率"/>
        <xdr:cNvSpPr txBox="1"/>
      </xdr:nvSpPr>
      <xdr:spPr>
        <a:xfrm>
          <a:off x="13500744" y="138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112031</xdr:rowOff>
    </xdr:from>
    <xdr:ext cx="405111" cy="259045"/>
    <xdr:sp macro="" textlink="">
      <xdr:nvSpPr>
        <xdr:cNvPr id="773" name="n_4mainValue【消防施設】&#10;有形固定資産減価償却率"/>
        <xdr:cNvSpPr txBox="1"/>
      </xdr:nvSpPr>
      <xdr:spPr>
        <a:xfrm>
          <a:off x="12611744" y="1382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xdr:cNvCxnSpPr/>
      </xdr:nvCxnSpPr>
      <xdr:spPr>
        <a:xfrm flipV="1">
          <a:off x="22160864" y="1328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2"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152400</xdr:rowOff>
    </xdr:from>
    <xdr:to>
      <xdr:col>116</xdr:col>
      <xdr:colOff>114300</xdr:colOff>
      <xdr:row>81</xdr:row>
      <xdr:rowOff>82550</xdr:rowOff>
    </xdr:to>
    <xdr:sp macro="" textlink="">
      <xdr:nvSpPr>
        <xdr:cNvPr id="813" name="楕円 812"/>
        <xdr:cNvSpPr/>
      </xdr:nvSpPr>
      <xdr:spPr>
        <a:xfrm>
          <a:off x="221107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3827</xdr:rowOff>
    </xdr:from>
    <xdr:ext cx="469744" cy="259045"/>
    <xdr:sp macro="" textlink="">
      <xdr:nvSpPr>
        <xdr:cNvPr id="814" name="【消防施設】&#10;一人当たり面積該当値テキスト"/>
        <xdr:cNvSpPr txBox="1"/>
      </xdr:nvSpPr>
      <xdr:spPr>
        <a:xfrm>
          <a:off x="22199600"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152400</xdr:rowOff>
    </xdr:from>
    <xdr:to>
      <xdr:col>112</xdr:col>
      <xdr:colOff>38100</xdr:colOff>
      <xdr:row>81</xdr:row>
      <xdr:rowOff>82550</xdr:rowOff>
    </xdr:to>
    <xdr:sp macro="" textlink="">
      <xdr:nvSpPr>
        <xdr:cNvPr id="815" name="楕円 814"/>
        <xdr:cNvSpPr/>
      </xdr:nvSpPr>
      <xdr:spPr>
        <a:xfrm>
          <a:off x="21272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31750</xdr:rowOff>
    </xdr:from>
    <xdr:to>
      <xdr:col>116</xdr:col>
      <xdr:colOff>63500</xdr:colOff>
      <xdr:row>81</xdr:row>
      <xdr:rowOff>31750</xdr:rowOff>
    </xdr:to>
    <xdr:cxnSp macro="">
      <xdr:nvCxnSpPr>
        <xdr:cNvPr id="816" name="直線コネクタ 815"/>
        <xdr:cNvCxnSpPr/>
      </xdr:nvCxnSpPr>
      <xdr:spPr>
        <a:xfrm>
          <a:off x="21323300" y="1391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139700</xdr:rowOff>
    </xdr:from>
    <xdr:to>
      <xdr:col>107</xdr:col>
      <xdr:colOff>101600</xdr:colOff>
      <xdr:row>81</xdr:row>
      <xdr:rowOff>69850</xdr:rowOff>
    </xdr:to>
    <xdr:sp macro="" textlink="">
      <xdr:nvSpPr>
        <xdr:cNvPr id="817" name="楕円 816"/>
        <xdr:cNvSpPr/>
      </xdr:nvSpPr>
      <xdr:spPr>
        <a:xfrm>
          <a:off x="20383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19050</xdr:rowOff>
    </xdr:from>
    <xdr:to>
      <xdr:col>111</xdr:col>
      <xdr:colOff>177800</xdr:colOff>
      <xdr:row>81</xdr:row>
      <xdr:rowOff>31750</xdr:rowOff>
    </xdr:to>
    <xdr:cxnSp macro="">
      <xdr:nvCxnSpPr>
        <xdr:cNvPr id="818" name="直線コネクタ 817"/>
        <xdr:cNvCxnSpPr/>
      </xdr:nvCxnSpPr>
      <xdr:spPr>
        <a:xfrm>
          <a:off x="20434300" y="13906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152400</xdr:rowOff>
    </xdr:from>
    <xdr:to>
      <xdr:col>102</xdr:col>
      <xdr:colOff>165100</xdr:colOff>
      <xdr:row>81</xdr:row>
      <xdr:rowOff>82550</xdr:rowOff>
    </xdr:to>
    <xdr:sp macro="" textlink="">
      <xdr:nvSpPr>
        <xdr:cNvPr id="819" name="楕円 818"/>
        <xdr:cNvSpPr/>
      </xdr:nvSpPr>
      <xdr:spPr>
        <a:xfrm>
          <a:off x="19494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19050</xdr:rowOff>
    </xdr:from>
    <xdr:to>
      <xdr:col>107</xdr:col>
      <xdr:colOff>50800</xdr:colOff>
      <xdr:row>81</xdr:row>
      <xdr:rowOff>31750</xdr:rowOff>
    </xdr:to>
    <xdr:cxnSp macro="">
      <xdr:nvCxnSpPr>
        <xdr:cNvPr id="820" name="直線コネクタ 819"/>
        <xdr:cNvCxnSpPr/>
      </xdr:nvCxnSpPr>
      <xdr:spPr>
        <a:xfrm flipV="1">
          <a:off x="19545300" y="13906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152400</xdr:rowOff>
    </xdr:from>
    <xdr:to>
      <xdr:col>98</xdr:col>
      <xdr:colOff>38100</xdr:colOff>
      <xdr:row>81</xdr:row>
      <xdr:rowOff>82550</xdr:rowOff>
    </xdr:to>
    <xdr:sp macro="" textlink="">
      <xdr:nvSpPr>
        <xdr:cNvPr id="821" name="楕円 820"/>
        <xdr:cNvSpPr/>
      </xdr:nvSpPr>
      <xdr:spPr>
        <a:xfrm>
          <a:off x="18605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31750</xdr:rowOff>
    </xdr:from>
    <xdr:to>
      <xdr:col>102</xdr:col>
      <xdr:colOff>114300</xdr:colOff>
      <xdr:row>81</xdr:row>
      <xdr:rowOff>31750</xdr:rowOff>
    </xdr:to>
    <xdr:cxnSp macro="">
      <xdr:nvCxnSpPr>
        <xdr:cNvPr id="822" name="直線コネクタ 821"/>
        <xdr:cNvCxnSpPr/>
      </xdr:nvCxnSpPr>
      <xdr:spPr>
        <a:xfrm>
          <a:off x="18656300" y="1391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3" name="n_1aveValue【消防施設】&#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4" name="n_2aveValue【消防施設】&#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5" name="n_3ave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826" name="n_4aveValue【消防施設】&#10;一人当たり面積"/>
        <xdr:cNvSpPr txBox="1"/>
      </xdr:nvSpPr>
      <xdr:spPr>
        <a:xfrm>
          <a:off x="18421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99077</xdr:rowOff>
    </xdr:from>
    <xdr:ext cx="469744" cy="259045"/>
    <xdr:sp macro="" textlink="">
      <xdr:nvSpPr>
        <xdr:cNvPr id="827" name="n_1mainValue【消防施設】&#10;一人当たり面積"/>
        <xdr:cNvSpPr txBox="1"/>
      </xdr:nvSpPr>
      <xdr:spPr>
        <a:xfrm>
          <a:off x="210757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86377</xdr:rowOff>
    </xdr:from>
    <xdr:ext cx="469744" cy="259045"/>
    <xdr:sp macro="" textlink="">
      <xdr:nvSpPr>
        <xdr:cNvPr id="828" name="n_2mainValue【消防施設】&#10;一人当たり面積"/>
        <xdr:cNvSpPr txBox="1"/>
      </xdr:nvSpPr>
      <xdr:spPr>
        <a:xfrm>
          <a:off x="20199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99077</xdr:rowOff>
    </xdr:from>
    <xdr:ext cx="469744" cy="259045"/>
    <xdr:sp macro="" textlink="">
      <xdr:nvSpPr>
        <xdr:cNvPr id="829" name="n_3mainValue【消防施設】&#10;一人当たり面積"/>
        <xdr:cNvSpPr txBox="1"/>
      </xdr:nvSpPr>
      <xdr:spPr>
        <a:xfrm>
          <a:off x="193104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99077</xdr:rowOff>
    </xdr:from>
    <xdr:ext cx="469744" cy="259045"/>
    <xdr:sp macro="" textlink="">
      <xdr:nvSpPr>
        <xdr:cNvPr id="830" name="n_4mainValue【消防施設】&#10;一人当たり面積"/>
        <xdr:cNvSpPr txBox="1"/>
      </xdr:nvSpPr>
      <xdr:spPr>
        <a:xfrm>
          <a:off x="184214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xdr:cNvCxnSpPr/>
      </xdr:nvCxnSpPr>
      <xdr:spPr>
        <a:xfrm flipV="1">
          <a:off x="16318864" y="17082136"/>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xdr:cNvSpPr txBox="1"/>
      </xdr:nvSpPr>
      <xdr:spPr>
        <a:xfrm>
          <a:off x="16357600"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xdr:cNvCxnSpPr/>
      </xdr:nvCxnSpPr>
      <xdr:spPr>
        <a:xfrm>
          <a:off x="16230600" y="184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xdr:cNvSpPr txBox="1"/>
      </xdr:nvSpPr>
      <xdr:spPr>
        <a:xfrm>
          <a:off x="16357600"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xdr:cNvCxnSpPr/>
      </xdr:nvCxnSpPr>
      <xdr:spPr>
        <a:xfrm>
          <a:off x="16230600" y="17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87647</xdr:rowOff>
    </xdr:from>
    <xdr:ext cx="405111" cy="259045"/>
    <xdr:sp macro="" textlink="">
      <xdr:nvSpPr>
        <xdr:cNvPr id="860" name="【庁舎】&#10;有形固定資産減価償却率平均値テキスト"/>
        <xdr:cNvSpPr txBox="1"/>
      </xdr:nvSpPr>
      <xdr:spPr>
        <a:xfrm>
          <a:off x="16357600" y="1774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xdr:cNvSpPr/>
      </xdr:nvSpPr>
      <xdr:spPr>
        <a:xfrm>
          <a:off x="162687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xdr:cNvSpPr/>
      </xdr:nvSpPr>
      <xdr:spPr>
        <a:xfrm>
          <a:off x="15430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xdr:cNvSpPr/>
      </xdr:nvSpPr>
      <xdr:spPr>
        <a:xfrm>
          <a:off x="14541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xdr:cNvSpPr/>
      </xdr:nvSpPr>
      <xdr:spPr>
        <a:xfrm>
          <a:off x="13652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xdr:cNvSpPr/>
      </xdr:nvSpPr>
      <xdr:spPr>
        <a:xfrm>
          <a:off x="12763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636</xdr:rowOff>
    </xdr:from>
    <xdr:to>
      <xdr:col>85</xdr:col>
      <xdr:colOff>177800</xdr:colOff>
      <xdr:row>101</xdr:row>
      <xdr:rowOff>102236</xdr:rowOff>
    </xdr:to>
    <xdr:sp macro="" textlink="">
      <xdr:nvSpPr>
        <xdr:cNvPr id="871" name="楕円 870"/>
        <xdr:cNvSpPr/>
      </xdr:nvSpPr>
      <xdr:spPr>
        <a:xfrm>
          <a:off x="16268700" y="1731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23513</xdr:rowOff>
    </xdr:from>
    <xdr:ext cx="405111" cy="259045"/>
    <xdr:sp macro="" textlink="">
      <xdr:nvSpPr>
        <xdr:cNvPr id="872" name="【庁舎】&#10;有形固定資産減価償却率該当値テキスト"/>
        <xdr:cNvSpPr txBox="1"/>
      </xdr:nvSpPr>
      <xdr:spPr>
        <a:xfrm>
          <a:off x="16357600" y="1716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101600</xdr:rowOff>
    </xdr:from>
    <xdr:to>
      <xdr:col>81</xdr:col>
      <xdr:colOff>101600</xdr:colOff>
      <xdr:row>101</xdr:row>
      <xdr:rowOff>31750</xdr:rowOff>
    </xdr:to>
    <xdr:sp macro="" textlink="">
      <xdr:nvSpPr>
        <xdr:cNvPr id="873" name="楕円 872"/>
        <xdr:cNvSpPr/>
      </xdr:nvSpPr>
      <xdr:spPr>
        <a:xfrm>
          <a:off x="15430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152400</xdr:rowOff>
    </xdr:from>
    <xdr:to>
      <xdr:col>85</xdr:col>
      <xdr:colOff>127000</xdr:colOff>
      <xdr:row>101</xdr:row>
      <xdr:rowOff>51436</xdr:rowOff>
    </xdr:to>
    <xdr:cxnSp macro="">
      <xdr:nvCxnSpPr>
        <xdr:cNvPr id="874" name="直線コネクタ 873"/>
        <xdr:cNvCxnSpPr/>
      </xdr:nvCxnSpPr>
      <xdr:spPr>
        <a:xfrm>
          <a:off x="15481300" y="17297400"/>
          <a:ext cx="8382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78739</xdr:rowOff>
    </xdr:from>
    <xdr:to>
      <xdr:col>76</xdr:col>
      <xdr:colOff>165100</xdr:colOff>
      <xdr:row>101</xdr:row>
      <xdr:rowOff>8889</xdr:rowOff>
    </xdr:to>
    <xdr:sp macro="" textlink="">
      <xdr:nvSpPr>
        <xdr:cNvPr id="875" name="楕円 874"/>
        <xdr:cNvSpPr/>
      </xdr:nvSpPr>
      <xdr:spPr>
        <a:xfrm>
          <a:off x="14541500" y="1722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129539</xdr:rowOff>
    </xdr:from>
    <xdr:to>
      <xdr:col>81</xdr:col>
      <xdr:colOff>50800</xdr:colOff>
      <xdr:row>100</xdr:row>
      <xdr:rowOff>152400</xdr:rowOff>
    </xdr:to>
    <xdr:cxnSp macro="">
      <xdr:nvCxnSpPr>
        <xdr:cNvPr id="876" name="直線コネクタ 875"/>
        <xdr:cNvCxnSpPr/>
      </xdr:nvCxnSpPr>
      <xdr:spPr>
        <a:xfrm>
          <a:off x="14592300" y="17274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8255</xdr:rowOff>
    </xdr:from>
    <xdr:to>
      <xdr:col>72</xdr:col>
      <xdr:colOff>38100</xdr:colOff>
      <xdr:row>100</xdr:row>
      <xdr:rowOff>109855</xdr:rowOff>
    </xdr:to>
    <xdr:sp macro="" textlink="">
      <xdr:nvSpPr>
        <xdr:cNvPr id="877" name="楕円 876"/>
        <xdr:cNvSpPr/>
      </xdr:nvSpPr>
      <xdr:spPr>
        <a:xfrm>
          <a:off x="13652500" y="1715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59055</xdr:rowOff>
    </xdr:from>
    <xdr:to>
      <xdr:col>76</xdr:col>
      <xdr:colOff>114300</xdr:colOff>
      <xdr:row>100</xdr:row>
      <xdr:rowOff>129539</xdr:rowOff>
    </xdr:to>
    <xdr:cxnSp macro="">
      <xdr:nvCxnSpPr>
        <xdr:cNvPr id="878" name="直線コネクタ 877"/>
        <xdr:cNvCxnSpPr/>
      </xdr:nvCxnSpPr>
      <xdr:spPr>
        <a:xfrm>
          <a:off x="13703300" y="17204055"/>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118745</xdr:rowOff>
    </xdr:from>
    <xdr:to>
      <xdr:col>67</xdr:col>
      <xdr:colOff>101600</xdr:colOff>
      <xdr:row>100</xdr:row>
      <xdr:rowOff>48895</xdr:rowOff>
    </xdr:to>
    <xdr:sp macro="" textlink="">
      <xdr:nvSpPr>
        <xdr:cNvPr id="879" name="楕円 878"/>
        <xdr:cNvSpPr/>
      </xdr:nvSpPr>
      <xdr:spPr>
        <a:xfrm>
          <a:off x="12763500" y="1709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169545</xdr:rowOff>
    </xdr:from>
    <xdr:to>
      <xdr:col>71</xdr:col>
      <xdr:colOff>177800</xdr:colOff>
      <xdr:row>100</xdr:row>
      <xdr:rowOff>59055</xdr:rowOff>
    </xdr:to>
    <xdr:cxnSp macro="">
      <xdr:nvCxnSpPr>
        <xdr:cNvPr id="880" name="直線コネクタ 879"/>
        <xdr:cNvCxnSpPr/>
      </xdr:nvCxnSpPr>
      <xdr:spPr>
        <a:xfrm>
          <a:off x="12814300" y="1714309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xdr:rowOff>
    </xdr:from>
    <xdr:ext cx="405111" cy="259045"/>
    <xdr:sp macro="" textlink="">
      <xdr:nvSpPr>
        <xdr:cNvPr id="881" name="n_1aveValue【庁舎】&#10;有形固定資産減価償却率"/>
        <xdr:cNvSpPr txBox="1"/>
      </xdr:nvSpPr>
      <xdr:spPr>
        <a:xfrm>
          <a:off x="152660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140988</xdr:rowOff>
    </xdr:from>
    <xdr:ext cx="405111" cy="259045"/>
    <xdr:sp macro="" textlink="">
      <xdr:nvSpPr>
        <xdr:cNvPr id="882" name="n_2aveValue【庁舎】&#10;有形固定資産減価償却率"/>
        <xdr:cNvSpPr txBox="1"/>
      </xdr:nvSpPr>
      <xdr:spPr>
        <a:xfrm>
          <a:off x="143897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154322</xdr:rowOff>
    </xdr:from>
    <xdr:ext cx="405111" cy="259045"/>
    <xdr:sp macro="" textlink="">
      <xdr:nvSpPr>
        <xdr:cNvPr id="883" name="n_3aveValue【庁舎】&#10;有形固定資産減価償却率"/>
        <xdr:cNvSpPr txBox="1"/>
      </xdr:nvSpPr>
      <xdr:spPr>
        <a:xfrm>
          <a:off x="13500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13352</xdr:rowOff>
    </xdr:from>
    <xdr:ext cx="405111" cy="259045"/>
    <xdr:sp macro="" textlink="">
      <xdr:nvSpPr>
        <xdr:cNvPr id="884" name="n_4aveValue【庁舎】&#10;有形固定資産減価償却率"/>
        <xdr:cNvSpPr txBox="1"/>
      </xdr:nvSpPr>
      <xdr:spPr>
        <a:xfrm>
          <a:off x="12611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48277</xdr:rowOff>
    </xdr:from>
    <xdr:ext cx="405111" cy="259045"/>
    <xdr:sp macro="" textlink="">
      <xdr:nvSpPr>
        <xdr:cNvPr id="885" name="n_1mainValue【庁舎】&#10;有形固定資産減価償却率"/>
        <xdr:cNvSpPr txBox="1"/>
      </xdr:nvSpPr>
      <xdr:spPr>
        <a:xfrm>
          <a:off x="152660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25416</xdr:rowOff>
    </xdr:from>
    <xdr:ext cx="405111" cy="259045"/>
    <xdr:sp macro="" textlink="">
      <xdr:nvSpPr>
        <xdr:cNvPr id="886" name="n_2mainValue【庁舎】&#10;有形固定資産減価償却率"/>
        <xdr:cNvSpPr txBox="1"/>
      </xdr:nvSpPr>
      <xdr:spPr>
        <a:xfrm>
          <a:off x="14389744" y="1699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126382</xdr:rowOff>
    </xdr:from>
    <xdr:ext cx="405111" cy="259045"/>
    <xdr:sp macro="" textlink="">
      <xdr:nvSpPr>
        <xdr:cNvPr id="887" name="n_3mainValue【庁舎】&#10;有形固定資産減価償却率"/>
        <xdr:cNvSpPr txBox="1"/>
      </xdr:nvSpPr>
      <xdr:spPr>
        <a:xfrm>
          <a:off x="13500744" y="1692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65422</xdr:rowOff>
    </xdr:from>
    <xdr:ext cx="405111" cy="259045"/>
    <xdr:sp macro="" textlink="">
      <xdr:nvSpPr>
        <xdr:cNvPr id="888" name="n_4mainValue【庁舎】&#10;有形固定資産減価償却率"/>
        <xdr:cNvSpPr txBox="1"/>
      </xdr:nvSpPr>
      <xdr:spPr>
        <a:xfrm>
          <a:off x="12611744" y="1686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xdr:cNvCxnSpPr/>
      </xdr:nvCxnSpPr>
      <xdr:spPr>
        <a:xfrm flipV="1">
          <a:off x="22160864" y="173736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xdr:cNvSpPr txBox="1"/>
      </xdr:nvSpPr>
      <xdr:spPr>
        <a:xfrm>
          <a:off x="22199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xdr:cNvCxnSpPr/>
      </xdr:nvCxnSpPr>
      <xdr:spPr>
        <a:xfrm>
          <a:off x="22072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17" name="【庁舎】&#10;一人当たり面積平均値テキスト"/>
        <xdr:cNvSpPr txBox="1"/>
      </xdr:nvSpPr>
      <xdr:spPr>
        <a:xfrm>
          <a:off x="22199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928" name="楕円 927"/>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48277</xdr:rowOff>
    </xdr:from>
    <xdr:ext cx="469744" cy="259045"/>
    <xdr:sp macro="" textlink="">
      <xdr:nvSpPr>
        <xdr:cNvPr id="929" name="【庁舎】&#10;一人当たり面積該当値テキスト"/>
        <xdr:cNvSpPr txBox="1"/>
      </xdr:nvSpPr>
      <xdr:spPr>
        <a:xfrm>
          <a:off x="221996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44450</xdr:rowOff>
    </xdr:from>
    <xdr:to>
      <xdr:col>112</xdr:col>
      <xdr:colOff>38100</xdr:colOff>
      <xdr:row>104</xdr:row>
      <xdr:rowOff>146050</xdr:rowOff>
    </xdr:to>
    <xdr:sp macro="" textlink="">
      <xdr:nvSpPr>
        <xdr:cNvPr id="930" name="楕円 929"/>
        <xdr:cNvSpPr/>
      </xdr:nvSpPr>
      <xdr:spPr>
        <a:xfrm>
          <a:off x="21272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104</xdr:row>
      <xdr:rowOff>95250</xdr:rowOff>
    </xdr:to>
    <xdr:cxnSp macro="">
      <xdr:nvCxnSpPr>
        <xdr:cNvPr id="931" name="直線コネクタ 930"/>
        <xdr:cNvCxnSpPr/>
      </xdr:nvCxnSpPr>
      <xdr:spPr>
        <a:xfrm flipV="1">
          <a:off x="21323300" y="17907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21589</xdr:rowOff>
    </xdr:from>
    <xdr:to>
      <xdr:col>107</xdr:col>
      <xdr:colOff>101600</xdr:colOff>
      <xdr:row>104</xdr:row>
      <xdr:rowOff>123189</xdr:rowOff>
    </xdr:to>
    <xdr:sp macro="" textlink="">
      <xdr:nvSpPr>
        <xdr:cNvPr id="932" name="楕円 931"/>
        <xdr:cNvSpPr/>
      </xdr:nvSpPr>
      <xdr:spPr>
        <a:xfrm>
          <a:off x="20383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72389</xdr:rowOff>
    </xdr:from>
    <xdr:to>
      <xdr:col>111</xdr:col>
      <xdr:colOff>177800</xdr:colOff>
      <xdr:row>104</xdr:row>
      <xdr:rowOff>95250</xdr:rowOff>
    </xdr:to>
    <xdr:cxnSp macro="">
      <xdr:nvCxnSpPr>
        <xdr:cNvPr id="933" name="直線コネクタ 932"/>
        <xdr:cNvCxnSpPr/>
      </xdr:nvCxnSpPr>
      <xdr:spPr>
        <a:xfrm>
          <a:off x="20434300" y="179031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25400</xdr:rowOff>
    </xdr:from>
    <xdr:to>
      <xdr:col>102</xdr:col>
      <xdr:colOff>165100</xdr:colOff>
      <xdr:row>104</xdr:row>
      <xdr:rowOff>127000</xdr:rowOff>
    </xdr:to>
    <xdr:sp macro="" textlink="">
      <xdr:nvSpPr>
        <xdr:cNvPr id="934" name="楕円 933"/>
        <xdr:cNvSpPr/>
      </xdr:nvSpPr>
      <xdr:spPr>
        <a:xfrm>
          <a:off x="19494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72389</xdr:rowOff>
    </xdr:from>
    <xdr:to>
      <xdr:col>107</xdr:col>
      <xdr:colOff>50800</xdr:colOff>
      <xdr:row>104</xdr:row>
      <xdr:rowOff>76200</xdr:rowOff>
    </xdr:to>
    <xdr:cxnSp macro="">
      <xdr:nvCxnSpPr>
        <xdr:cNvPr id="935" name="直線コネクタ 934"/>
        <xdr:cNvCxnSpPr/>
      </xdr:nvCxnSpPr>
      <xdr:spPr>
        <a:xfrm flipV="1">
          <a:off x="19545300" y="17903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936" name="楕円 935"/>
        <xdr:cNvSpPr/>
      </xdr:nvSpPr>
      <xdr:spPr>
        <a:xfrm>
          <a:off x="18605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76200</xdr:rowOff>
    </xdr:from>
    <xdr:to>
      <xdr:col>102</xdr:col>
      <xdr:colOff>114300</xdr:colOff>
      <xdr:row>104</xdr:row>
      <xdr:rowOff>83820</xdr:rowOff>
    </xdr:to>
    <xdr:cxnSp macro="">
      <xdr:nvCxnSpPr>
        <xdr:cNvPr id="937" name="直線コネクタ 936"/>
        <xdr:cNvCxnSpPr/>
      </xdr:nvCxnSpPr>
      <xdr:spPr>
        <a:xfrm flipV="1">
          <a:off x="18656300" y="17907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938" name="n_1aveValue【庁舎】&#10;一人当たり面積"/>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9" name="n_2aveValue【庁舎】&#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940" name="n_3aveValue【庁舎】&#10;一人当たり面積"/>
        <xdr:cNvSpPr txBox="1"/>
      </xdr:nvSpPr>
      <xdr:spPr>
        <a:xfrm>
          <a:off x="19310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7638</xdr:rowOff>
    </xdr:from>
    <xdr:ext cx="469744" cy="259045"/>
    <xdr:sp macro="" textlink="">
      <xdr:nvSpPr>
        <xdr:cNvPr id="941" name="n_4aveValue【庁舎】&#10;一人当たり面積"/>
        <xdr:cNvSpPr txBox="1"/>
      </xdr:nvSpPr>
      <xdr:spPr>
        <a:xfrm>
          <a:off x="18421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162577</xdr:rowOff>
    </xdr:from>
    <xdr:ext cx="469744" cy="259045"/>
    <xdr:sp macro="" textlink="">
      <xdr:nvSpPr>
        <xdr:cNvPr id="942" name="n_1mainValue【庁舎】&#10;一人当たり面積"/>
        <xdr:cNvSpPr txBox="1"/>
      </xdr:nvSpPr>
      <xdr:spPr>
        <a:xfrm>
          <a:off x="21075727"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139716</xdr:rowOff>
    </xdr:from>
    <xdr:ext cx="469744" cy="259045"/>
    <xdr:sp macro="" textlink="">
      <xdr:nvSpPr>
        <xdr:cNvPr id="943" name="n_2mainValue【庁舎】&#10;一人当たり面積"/>
        <xdr:cNvSpPr txBox="1"/>
      </xdr:nvSpPr>
      <xdr:spPr>
        <a:xfrm>
          <a:off x="20199427"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143527</xdr:rowOff>
    </xdr:from>
    <xdr:ext cx="469744" cy="259045"/>
    <xdr:sp macro="" textlink="">
      <xdr:nvSpPr>
        <xdr:cNvPr id="944" name="n_3mainValue【庁舎】&#10;一人当たり面積"/>
        <xdr:cNvSpPr txBox="1"/>
      </xdr:nvSpPr>
      <xdr:spPr>
        <a:xfrm>
          <a:off x="19310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151147</xdr:rowOff>
    </xdr:from>
    <xdr:ext cx="469744" cy="259045"/>
    <xdr:sp macro="" textlink="">
      <xdr:nvSpPr>
        <xdr:cNvPr id="945" name="n_4mainValue【庁舎】&#10;一人当たり面積"/>
        <xdr:cNvSpPr txBox="1"/>
      </xdr:nvSpPr>
      <xdr:spPr>
        <a:xfrm>
          <a:off x="18421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「庁舎」「市民会館」以外の全施設において、類似団体平均と比較して有形固定資産減価償却率が高くなっている。「図書館」については、昭和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年に整備した中央図書館明徳館が老朽化しており、個別施設計画に基づき計画的に改修等を進めることとしている。「体育館・プール」については、雄和地区及び河辺地区の体育館が昭和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年代に設置されているなど、老朽化が進んでいる施設が複数あることが影響している。「保健センター・保健所」については、秋田市保健センターが昭和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年に、秋田市保健所が平成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年に整備され、老朽化が進んでいるが、個別施設計画を基に計画的な改修・修繕を行うことにより、老朽化対策を進めることとしている。「一般廃棄物処理施設」については、汚泥再生処理センターが昭和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年、旧焼却施設が昭和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年の建設と、築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た建物が現存していることが影響しているが、令和２年度以降、溶融施設の機能維持のための大規模改修等に取り組んでいることから減価償却率は減少傾向となっている。「市民会館」は、県との複合施設であるあきた芸術劇場の整備により有形固定資産減価償却率は低下し、類似団体と比較し低い水準となっている。今後も、秋田市公共施設等総合管理計画及び個別施設計画に基づき、施設の長寿命化や施設保有量の見直しに取り組み、将来負担の軽減を図っ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c r="B2" s="182" t="s">
        <v>82</v>
      </c>
      <c r="C2" s="182"/>
      <c r="D2" s="183"/>
    </row>
    <row r="3" spans="1:119" ht="18.75" customHeight="1" thickBot="1">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152422038</v>
      </c>
      <c r="BO4" s="407"/>
      <c r="BP4" s="407"/>
      <c r="BQ4" s="407"/>
      <c r="BR4" s="407"/>
      <c r="BS4" s="407"/>
      <c r="BT4" s="407"/>
      <c r="BU4" s="408"/>
      <c r="BV4" s="406">
        <v>164291055</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2.5</v>
      </c>
      <c r="CU4" s="413"/>
      <c r="CV4" s="413"/>
      <c r="CW4" s="413"/>
      <c r="CX4" s="413"/>
      <c r="CY4" s="413"/>
      <c r="CZ4" s="413"/>
      <c r="DA4" s="414"/>
      <c r="DB4" s="412">
        <v>2.6</v>
      </c>
      <c r="DC4" s="413"/>
      <c r="DD4" s="413"/>
      <c r="DE4" s="413"/>
      <c r="DF4" s="413"/>
      <c r="DG4" s="413"/>
      <c r="DH4" s="413"/>
      <c r="DI4" s="414"/>
    </row>
    <row r="5" spans="1:119" ht="18.75" customHeight="1">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149822795</v>
      </c>
      <c r="BO5" s="444"/>
      <c r="BP5" s="444"/>
      <c r="BQ5" s="444"/>
      <c r="BR5" s="444"/>
      <c r="BS5" s="444"/>
      <c r="BT5" s="444"/>
      <c r="BU5" s="445"/>
      <c r="BV5" s="443">
        <v>161777061</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91.5</v>
      </c>
      <c r="CU5" s="441"/>
      <c r="CV5" s="441"/>
      <c r="CW5" s="441"/>
      <c r="CX5" s="441"/>
      <c r="CY5" s="441"/>
      <c r="CZ5" s="441"/>
      <c r="DA5" s="442"/>
      <c r="DB5" s="440">
        <v>88.1</v>
      </c>
      <c r="DC5" s="441"/>
      <c r="DD5" s="441"/>
      <c r="DE5" s="441"/>
      <c r="DF5" s="441"/>
      <c r="DG5" s="441"/>
      <c r="DH5" s="441"/>
      <c r="DI5" s="442"/>
    </row>
    <row r="6" spans="1:119" ht="18.75" customHeight="1">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2599243</v>
      </c>
      <c r="BO6" s="444"/>
      <c r="BP6" s="444"/>
      <c r="BQ6" s="444"/>
      <c r="BR6" s="444"/>
      <c r="BS6" s="444"/>
      <c r="BT6" s="444"/>
      <c r="BU6" s="445"/>
      <c r="BV6" s="443">
        <v>2513994</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94.7</v>
      </c>
      <c r="CU6" s="481"/>
      <c r="CV6" s="481"/>
      <c r="CW6" s="481"/>
      <c r="CX6" s="481"/>
      <c r="CY6" s="481"/>
      <c r="CZ6" s="481"/>
      <c r="DA6" s="482"/>
      <c r="DB6" s="480">
        <v>93</v>
      </c>
      <c r="DC6" s="481"/>
      <c r="DD6" s="481"/>
      <c r="DE6" s="481"/>
      <c r="DF6" s="481"/>
      <c r="DG6" s="481"/>
      <c r="DH6" s="481"/>
      <c r="DI6" s="482"/>
    </row>
    <row r="7" spans="1:119" ht="18.75" customHeight="1">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95</v>
      </c>
      <c r="AV7" s="476"/>
      <c r="AW7" s="476"/>
      <c r="AX7" s="476"/>
      <c r="AY7" s="477" t="s">
        <v>106</v>
      </c>
      <c r="AZ7" s="478"/>
      <c r="BA7" s="478"/>
      <c r="BB7" s="478"/>
      <c r="BC7" s="478"/>
      <c r="BD7" s="478"/>
      <c r="BE7" s="478"/>
      <c r="BF7" s="478"/>
      <c r="BG7" s="478"/>
      <c r="BH7" s="478"/>
      <c r="BI7" s="478"/>
      <c r="BJ7" s="478"/>
      <c r="BK7" s="478"/>
      <c r="BL7" s="478"/>
      <c r="BM7" s="479"/>
      <c r="BN7" s="443">
        <v>762538</v>
      </c>
      <c r="BO7" s="444"/>
      <c r="BP7" s="444"/>
      <c r="BQ7" s="444"/>
      <c r="BR7" s="444"/>
      <c r="BS7" s="444"/>
      <c r="BT7" s="444"/>
      <c r="BU7" s="445"/>
      <c r="BV7" s="443">
        <v>610529</v>
      </c>
      <c r="BW7" s="444"/>
      <c r="BX7" s="444"/>
      <c r="BY7" s="444"/>
      <c r="BZ7" s="444"/>
      <c r="CA7" s="444"/>
      <c r="CB7" s="444"/>
      <c r="CC7" s="445"/>
      <c r="CD7" s="446" t="s">
        <v>107</v>
      </c>
      <c r="CE7" s="447"/>
      <c r="CF7" s="447"/>
      <c r="CG7" s="447"/>
      <c r="CH7" s="447"/>
      <c r="CI7" s="447"/>
      <c r="CJ7" s="447"/>
      <c r="CK7" s="447"/>
      <c r="CL7" s="447"/>
      <c r="CM7" s="447"/>
      <c r="CN7" s="447"/>
      <c r="CO7" s="447"/>
      <c r="CP7" s="447"/>
      <c r="CQ7" s="447"/>
      <c r="CR7" s="447"/>
      <c r="CS7" s="448"/>
      <c r="CT7" s="443">
        <v>73071998</v>
      </c>
      <c r="CU7" s="444"/>
      <c r="CV7" s="444"/>
      <c r="CW7" s="444"/>
      <c r="CX7" s="444"/>
      <c r="CY7" s="444"/>
      <c r="CZ7" s="444"/>
      <c r="DA7" s="445"/>
      <c r="DB7" s="443">
        <v>74230208</v>
      </c>
      <c r="DC7" s="444"/>
      <c r="DD7" s="444"/>
      <c r="DE7" s="444"/>
      <c r="DF7" s="444"/>
      <c r="DG7" s="444"/>
      <c r="DH7" s="444"/>
      <c r="DI7" s="445"/>
    </row>
    <row r="8" spans="1:119" ht="18.75" customHeight="1" thickBot="1">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108</v>
      </c>
      <c r="AN8" s="473"/>
      <c r="AO8" s="473"/>
      <c r="AP8" s="473"/>
      <c r="AQ8" s="473"/>
      <c r="AR8" s="473"/>
      <c r="AS8" s="473"/>
      <c r="AT8" s="474"/>
      <c r="AU8" s="475" t="s">
        <v>109</v>
      </c>
      <c r="AV8" s="476"/>
      <c r="AW8" s="476"/>
      <c r="AX8" s="476"/>
      <c r="AY8" s="477" t="s">
        <v>110</v>
      </c>
      <c r="AZ8" s="478"/>
      <c r="BA8" s="478"/>
      <c r="BB8" s="478"/>
      <c r="BC8" s="478"/>
      <c r="BD8" s="478"/>
      <c r="BE8" s="478"/>
      <c r="BF8" s="478"/>
      <c r="BG8" s="478"/>
      <c r="BH8" s="478"/>
      <c r="BI8" s="478"/>
      <c r="BJ8" s="478"/>
      <c r="BK8" s="478"/>
      <c r="BL8" s="478"/>
      <c r="BM8" s="479"/>
      <c r="BN8" s="443">
        <v>1836705</v>
      </c>
      <c r="BO8" s="444"/>
      <c r="BP8" s="444"/>
      <c r="BQ8" s="444"/>
      <c r="BR8" s="444"/>
      <c r="BS8" s="444"/>
      <c r="BT8" s="444"/>
      <c r="BU8" s="445"/>
      <c r="BV8" s="443">
        <v>1903465</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0.66</v>
      </c>
      <c r="CU8" s="484"/>
      <c r="CV8" s="484"/>
      <c r="CW8" s="484"/>
      <c r="CX8" s="484"/>
      <c r="CY8" s="484"/>
      <c r="CZ8" s="484"/>
      <c r="DA8" s="485"/>
      <c r="DB8" s="483">
        <v>0.66</v>
      </c>
      <c r="DC8" s="484"/>
      <c r="DD8" s="484"/>
      <c r="DE8" s="484"/>
      <c r="DF8" s="484"/>
      <c r="DG8" s="484"/>
      <c r="DH8" s="484"/>
      <c r="DI8" s="485"/>
    </row>
    <row r="9" spans="1:119" ht="18.75" customHeight="1" thickBot="1">
      <c r="A9" s="181"/>
      <c r="B9" s="437" t="s">
        <v>112</v>
      </c>
      <c r="C9" s="438"/>
      <c r="D9" s="438"/>
      <c r="E9" s="438"/>
      <c r="F9" s="438"/>
      <c r="G9" s="438"/>
      <c r="H9" s="438"/>
      <c r="I9" s="438"/>
      <c r="J9" s="438"/>
      <c r="K9" s="486"/>
      <c r="L9" s="487" t="s">
        <v>113</v>
      </c>
      <c r="M9" s="488"/>
      <c r="N9" s="488"/>
      <c r="O9" s="488"/>
      <c r="P9" s="488"/>
      <c r="Q9" s="489"/>
      <c r="R9" s="490">
        <v>307672</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109</v>
      </c>
      <c r="AV9" s="476"/>
      <c r="AW9" s="476"/>
      <c r="AX9" s="476"/>
      <c r="AY9" s="477" t="s">
        <v>116</v>
      </c>
      <c r="AZ9" s="478"/>
      <c r="BA9" s="478"/>
      <c r="BB9" s="478"/>
      <c r="BC9" s="478"/>
      <c r="BD9" s="478"/>
      <c r="BE9" s="478"/>
      <c r="BF9" s="478"/>
      <c r="BG9" s="478"/>
      <c r="BH9" s="478"/>
      <c r="BI9" s="478"/>
      <c r="BJ9" s="478"/>
      <c r="BK9" s="478"/>
      <c r="BL9" s="478"/>
      <c r="BM9" s="479"/>
      <c r="BN9" s="443">
        <v>-66760</v>
      </c>
      <c r="BO9" s="444"/>
      <c r="BP9" s="444"/>
      <c r="BQ9" s="444"/>
      <c r="BR9" s="444"/>
      <c r="BS9" s="444"/>
      <c r="BT9" s="444"/>
      <c r="BU9" s="445"/>
      <c r="BV9" s="443">
        <v>62504</v>
      </c>
      <c r="BW9" s="444"/>
      <c r="BX9" s="444"/>
      <c r="BY9" s="444"/>
      <c r="BZ9" s="444"/>
      <c r="CA9" s="444"/>
      <c r="CB9" s="444"/>
      <c r="CC9" s="445"/>
      <c r="CD9" s="446" t="s">
        <v>117</v>
      </c>
      <c r="CE9" s="447"/>
      <c r="CF9" s="447"/>
      <c r="CG9" s="447"/>
      <c r="CH9" s="447"/>
      <c r="CI9" s="447"/>
      <c r="CJ9" s="447"/>
      <c r="CK9" s="447"/>
      <c r="CL9" s="447"/>
      <c r="CM9" s="447"/>
      <c r="CN9" s="447"/>
      <c r="CO9" s="447"/>
      <c r="CP9" s="447"/>
      <c r="CQ9" s="447"/>
      <c r="CR9" s="447"/>
      <c r="CS9" s="448"/>
      <c r="CT9" s="440">
        <v>14.6</v>
      </c>
      <c r="CU9" s="441"/>
      <c r="CV9" s="441"/>
      <c r="CW9" s="441"/>
      <c r="CX9" s="441"/>
      <c r="CY9" s="441"/>
      <c r="CZ9" s="441"/>
      <c r="DA9" s="442"/>
      <c r="DB9" s="440">
        <v>14.4</v>
      </c>
      <c r="DC9" s="441"/>
      <c r="DD9" s="441"/>
      <c r="DE9" s="441"/>
      <c r="DF9" s="441"/>
      <c r="DG9" s="441"/>
      <c r="DH9" s="441"/>
      <c r="DI9" s="442"/>
    </row>
    <row r="10" spans="1:119" ht="18.75" customHeight="1" thickBot="1">
      <c r="A10" s="181"/>
      <c r="B10" s="437"/>
      <c r="C10" s="438"/>
      <c r="D10" s="438"/>
      <c r="E10" s="438"/>
      <c r="F10" s="438"/>
      <c r="G10" s="438"/>
      <c r="H10" s="438"/>
      <c r="I10" s="438"/>
      <c r="J10" s="438"/>
      <c r="K10" s="486"/>
      <c r="L10" s="493" t="s">
        <v>118</v>
      </c>
      <c r="M10" s="473"/>
      <c r="N10" s="473"/>
      <c r="O10" s="473"/>
      <c r="P10" s="473"/>
      <c r="Q10" s="474"/>
      <c r="R10" s="494">
        <v>315814</v>
      </c>
      <c r="S10" s="495"/>
      <c r="T10" s="495"/>
      <c r="U10" s="495"/>
      <c r="V10" s="496"/>
      <c r="W10" s="431"/>
      <c r="X10" s="432"/>
      <c r="Y10" s="432"/>
      <c r="Z10" s="432"/>
      <c r="AA10" s="432"/>
      <c r="AB10" s="432"/>
      <c r="AC10" s="432"/>
      <c r="AD10" s="432"/>
      <c r="AE10" s="432"/>
      <c r="AF10" s="432"/>
      <c r="AG10" s="432"/>
      <c r="AH10" s="432"/>
      <c r="AI10" s="432"/>
      <c r="AJ10" s="432"/>
      <c r="AK10" s="432"/>
      <c r="AL10" s="435"/>
      <c r="AM10" s="472" t="s">
        <v>119</v>
      </c>
      <c r="AN10" s="473"/>
      <c r="AO10" s="473"/>
      <c r="AP10" s="473"/>
      <c r="AQ10" s="473"/>
      <c r="AR10" s="473"/>
      <c r="AS10" s="473"/>
      <c r="AT10" s="474"/>
      <c r="AU10" s="475" t="s">
        <v>109</v>
      </c>
      <c r="AV10" s="476"/>
      <c r="AW10" s="476"/>
      <c r="AX10" s="476"/>
      <c r="AY10" s="477" t="s">
        <v>120</v>
      </c>
      <c r="AZ10" s="478"/>
      <c r="BA10" s="478"/>
      <c r="BB10" s="478"/>
      <c r="BC10" s="478"/>
      <c r="BD10" s="478"/>
      <c r="BE10" s="478"/>
      <c r="BF10" s="478"/>
      <c r="BG10" s="478"/>
      <c r="BH10" s="478"/>
      <c r="BI10" s="478"/>
      <c r="BJ10" s="478"/>
      <c r="BK10" s="478"/>
      <c r="BL10" s="478"/>
      <c r="BM10" s="479"/>
      <c r="BN10" s="443">
        <v>745478</v>
      </c>
      <c r="BO10" s="444"/>
      <c r="BP10" s="444"/>
      <c r="BQ10" s="444"/>
      <c r="BR10" s="444"/>
      <c r="BS10" s="444"/>
      <c r="BT10" s="444"/>
      <c r="BU10" s="445"/>
      <c r="BV10" s="443">
        <v>1023998</v>
      </c>
      <c r="BW10" s="444"/>
      <c r="BX10" s="444"/>
      <c r="BY10" s="444"/>
      <c r="BZ10" s="444"/>
      <c r="CA10" s="444"/>
      <c r="CB10" s="444"/>
      <c r="CC10" s="445"/>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37"/>
      <c r="C11" s="438"/>
      <c r="D11" s="438"/>
      <c r="E11" s="438"/>
      <c r="F11" s="438"/>
      <c r="G11" s="438"/>
      <c r="H11" s="438"/>
      <c r="I11" s="438"/>
      <c r="J11" s="438"/>
      <c r="K11" s="486"/>
      <c r="L11" s="497" t="s">
        <v>122</v>
      </c>
      <c r="M11" s="498"/>
      <c r="N11" s="498"/>
      <c r="O11" s="498"/>
      <c r="P11" s="498"/>
      <c r="Q11" s="499"/>
      <c r="R11" s="500" t="s">
        <v>123</v>
      </c>
      <c r="S11" s="501"/>
      <c r="T11" s="501"/>
      <c r="U11" s="501"/>
      <c r="V11" s="502"/>
      <c r="W11" s="431"/>
      <c r="X11" s="432"/>
      <c r="Y11" s="432"/>
      <c r="Z11" s="432"/>
      <c r="AA11" s="432"/>
      <c r="AB11" s="432"/>
      <c r="AC11" s="432"/>
      <c r="AD11" s="432"/>
      <c r="AE11" s="432"/>
      <c r="AF11" s="432"/>
      <c r="AG11" s="432"/>
      <c r="AH11" s="432"/>
      <c r="AI11" s="432"/>
      <c r="AJ11" s="432"/>
      <c r="AK11" s="432"/>
      <c r="AL11" s="435"/>
      <c r="AM11" s="472" t="s">
        <v>124</v>
      </c>
      <c r="AN11" s="473"/>
      <c r="AO11" s="473"/>
      <c r="AP11" s="473"/>
      <c r="AQ11" s="473"/>
      <c r="AR11" s="473"/>
      <c r="AS11" s="473"/>
      <c r="AT11" s="474"/>
      <c r="AU11" s="475" t="s">
        <v>125</v>
      </c>
      <c r="AV11" s="476"/>
      <c r="AW11" s="476"/>
      <c r="AX11" s="476"/>
      <c r="AY11" s="477" t="s">
        <v>126</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7281</v>
      </c>
      <c r="BW11" s="444"/>
      <c r="BX11" s="444"/>
      <c r="BY11" s="444"/>
      <c r="BZ11" s="444"/>
      <c r="CA11" s="444"/>
      <c r="CB11" s="444"/>
      <c r="CC11" s="445"/>
      <c r="CD11" s="446" t="s">
        <v>127</v>
      </c>
      <c r="CE11" s="447"/>
      <c r="CF11" s="447"/>
      <c r="CG11" s="447"/>
      <c r="CH11" s="447"/>
      <c r="CI11" s="447"/>
      <c r="CJ11" s="447"/>
      <c r="CK11" s="447"/>
      <c r="CL11" s="447"/>
      <c r="CM11" s="447"/>
      <c r="CN11" s="447"/>
      <c r="CO11" s="447"/>
      <c r="CP11" s="447"/>
      <c r="CQ11" s="447"/>
      <c r="CR11" s="447"/>
      <c r="CS11" s="448"/>
      <c r="CT11" s="483" t="s">
        <v>128</v>
      </c>
      <c r="CU11" s="484"/>
      <c r="CV11" s="484"/>
      <c r="CW11" s="484"/>
      <c r="CX11" s="484"/>
      <c r="CY11" s="484"/>
      <c r="CZ11" s="484"/>
      <c r="DA11" s="485"/>
      <c r="DB11" s="483" t="s">
        <v>129</v>
      </c>
      <c r="DC11" s="484"/>
      <c r="DD11" s="484"/>
      <c r="DE11" s="484"/>
      <c r="DF11" s="484"/>
      <c r="DG11" s="484"/>
      <c r="DH11" s="484"/>
      <c r="DI11" s="485"/>
    </row>
    <row r="12" spans="1:119" ht="18.75" customHeight="1">
      <c r="A12" s="181"/>
      <c r="B12" s="503" t="s">
        <v>130</v>
      </c>
      <c r="C12" s="504"/>
      <c r="D12" s="504"/>
      <c r="E12" s="504"/>
      <c r="F12" s="504"/>
      <c r="G12" s="504"/>
      <c r="H12" s="504"/>
      <c r="I12" s="504"/>
      <c r="J12" s="504"/>
      <c r="K12" s="505"/>
      <c r="L12" s="512" t="s">
        <v>131</v>
      </c>
      <c r="M12" s="513"/>
      <c r="N12" s="513"/>
      <c r="O12" s="513"/>
      <c r="P12" s="513"/>
      <c r="Q12" s="514"/>
      <c r="R12" s="515">
        <v>300470</v>
      </c>
      <c r="S12" s="516"/>
      <c r="T12" s="516"/>
      <c r="U12" s="516"/>
      <c r="V12" s="517"/>
      <c r="W12" s="518" t="s">
        <v>1</v>
      </c>
      <c r="X12" s="476"/>
      <c r="Y12" s="476"/>
      <c r="Z12" s="476"/>
      <c r="AA12" s="476"/>
      <c r="AB12" s="519"/>
      <c r="AC12" s="520" t="s">
        <v>132</v>
      </c>
      <c r="AD12" s="521"/>
      <c r="AE12" s="521"/>
      <c r="AF12" s="521"/>
      <c r="AG12" s="522"/>
      <c r="AH12" s="520" t="s">
        <v>133</v>
      </c>
      <c r="AI12" s="521"/>
      <c r="AJ12" s="521"/>
      <c r="AK12" s="521"/>
      <c r="AL12" s="523"/>
      <c r="AM12" s="472" t="s">
        <v>134</v>
      </c>
      <c r="AN12" s="473"/>
      <c r="AO12" s="473"/>
      <c r="AP12" s="473"/>
      <c r="AQ12" s="473"/>
      <c r="AR12" s="473"/>
      <c r="AS12" s="473"/>
      <c r="AT12" s="474"/>
      <c r="AU12" s="475" t="s">
        <v>135</v>
      </c>
      <c r="AV12" s="476"/>
      <c r="AW12" s="476"/>
      <c r="AX12" s="476"/>
      <c r="AY12" s="477" t="s">
        <v>136</v>
      </c>
      <c r="AZ12" s="478"/>
      <c r="BA12" s="478"/>
      <c r="BB12" s="478"/>
      <c r="BC12" s="478"/>
      <c r="BD12" s="478"/>
      <c r="BE12" s="478"/>
      <c r="BF12" s="478"/>
      <c r="BG12" s="478"/>
      <c r="BH12" s="478"/>
      <c r="BI12" s="478"/>
      <c r="BJ12" s="478"/>
      <c r="BK12" s="478"/>
      <c r="BL12" s="478"/>
      <c r="BM12" s="479"/>
      <c r="BN12" s="443">
        <v>842908</v>
      </c>
      <c r="BO12" s="444"/>
      <c r="BP12" s="444"/>
      <c r="BQ12" s="444"/>
      <c r="BR12" s="444"/>
      <c r="BS12" s="444"/>
      <c r="BT12" s="444"/>
      <c r="BU12" s="445"/>
      <c r="BV12" s="443">
        <v>323515</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128</v>
      </c>
      <c r="CU12" s="484"/>
      <c r="CV12" s="484"/>
      <c r="CW12" s="484"/>
      <c r="CX12" s="484"/>
      <c r="CY12" s="484"/>
      <c r="CZ12" s="484"/>
      <c r="DA12" s="485"/>
      <c r="DB12" s="483" t="s">
        <v>138</v>
      </c>
      <c r="DC12" s="484"/>
      <c r="DD12" s="484"/>
      <c r="DE12" s="484"/>
      <c r="DF12" s="484"/>
      <c r="DG12" s="484"/>
      <c r="DH12" s="484"/>
      <c r="DI12" s="485"/>
    </row>
    <row r="13" spans="1:119" ht="18.75" customHeight="1">
      <c r="A13" s="181"/>
      <c r="B13" s="506"/>
      <c r="C13" s="507"/>
      <c r="D13" s="507"/>
      <c r="E13" s="507"/>
      <c r="F13" s="507"/>
      <c r="G13" s="507"/>
      <c r="H13" s="507"/>
      <c r="I13" s="507"/>
      <c r="J13" s="507"/>
      <c r="K13" s="508"/>
      <c r="L13" s="190"/>
      <c r="M13" s="534" t="s">
        <v>139</v>
      </c>
      <c r="N13" s="535"/>
      <c r="O13" s="535"/>
      <c r="P13" s="535"/>
      <c r="Q13" s="536"/>
      <c r="R13" s="527">
        <v>298814</v>
      </c>
      <c r="S13" s="528"/>
      <c r="T13" s="528"/>
      <c r="U13" s="528"/>
      <c r="V13" s="529"/>
      <c r="W13" s="459" t="s">
        <v>140</v>
      </c>
      <c r="X13" s="460"/>
      <c r="Y13" s="460"/>
      <c r="Z13" s="460"/>
      <c r="AA13" s="460"/>
      <c r="AB13" s="450"/>
      <c r="AC13" s="494">
        <v>2634</v>
      </c>
      <c r="AD13" s="495"/>
      <c r="AE13" s="495"/>
      <c r="AF13" s="495"/>
      <c r="AG13" s="537"/>
      <c r="AH13" s="494">
        <v>2893</v>
      </c>
      <c r="AI13" s="495"/>
      <c r="AJ13" s="495"/>
      <c r="AK13" s="495"/>
      <c r="AL13" s="496"/>
      <c r="AM13" s="472" t="s">
        <v>141</v>
      </c>
      <c r="AN13" s="473"/>
      <c r="AO13" s="473"/>
      <c r="AP13" s="473"/>
      <c r="AQ13" s="473"/>
      <c r="AR13" s="473"/>
      <c r="AS13" s="473"/>
      <c r="AT13" s="474"/>
      <c r="AU13" s="475" t="s">
        <v>125</v>
      </c>
      <c r="AV13" s="476"/>
      <c r="AW13" s="476"/>
      <c r="AX13" s="476"/>
      <c r="AY13" s="477" t="s">
        <v>142</v>
      </c>
      <c r="AZ13" s="478"/>
      <c r="BA13" s="478"/>
      <c r="BB13" s="478"/>
      <c r="BC13" s="478"/>
      <c r="BD13" s="478"/>
      <c r="BE13" s="478"/>
      <c r="BF13" s="478"/>
      <c r="BG13" s="478"/>
      <c r="BH13" s="478"/>
      <c r="BI13" s="478"/>
      <c r="BJ13" s="478"/>
      <c r="BK13" s="478"/>
      <c r="BL13" s="478"/>
      <c r="BM13" s="479"/>
      <c r="BN13" s="443">
        <v>-164190</v>
      </c>
      <c r="BO13" s="444"/>
      <c r="BP13" s="444"/>
      <c r="BQ13" s="444"/>
      <c r="BR13" s="444"/>
      <c r="BS13" s="444"/>
      <c r="BT13" s="444"/>
      <c r="BU13" s="445"/>
      <c r="BV13" s="443">
        <v>770268</v>
      </c>
      <c r="BW13" s="444"/>
      <c r="BX13" s="444"/>
      <c r="BY13" s="444"/>
      <c r="BZ13" s="444"/>
      <c r="CA13" s="444"/>
      <c r="CB13" s="444"/>
      <c r="CC13" s="445"/>
      <c r="CD13" s="446" t="s">
        <v>143</v>
      </c>
      <c r="CE13" s="447"/>
      <c r="CF13" s="447"/>
      <c r="CG13" s="447"/>
      <c r="CH13" s="447"/>
      <c r="CI13" s="447"/>
      <c r="CJ13" s="447"/>
      <c r="CK13" s="447"/>
      <c r="CL13" s="447"/>
      <c r="CM13" s="447"/>
      <c r="CN13" s="447"/>
      <c r="CO13" s="447"/>
      <c r="CP13" s="447"/>
      <c r="CQ13" s="447"/>
      <c r="CR13" s="447"/>
      <c r="CS13" s="448"/>
      <c r="CT13" s="440">
        <v>8.6</v>
      </c>
      <c r="CU13" s="441"/>
      <c r="CV13" s="441"/>
      <c r="CW13" s="441"/>
      <c r="CX13" s="441"/>
      <c r="CY13" s="441"/>
      <c r="CZ13" s="441"/>
      <c r="DA13" s="442"/>
      <c r="DB13" s="440">
        <v>8.8000000000000007</v>
      </c>
      <c r="DC13" s="441"/>
      <c r="DD13" s="441"/>
      <c r="DE13" s="441"/>
      <c r="DF13" s="441"/>
      <c r="DG13" s="441"/>
      <c r="DH13" s="441"/>
      <c r="DI13" s="442"/>
    </row>
    <row r="14" spans="1:119" ht="18.75" customHeight="1" thickBot="1">
      <c r="A14" s="181"/>
      <c r="B14" s="506"/>
      <c r="C14" s="507"/>
      <c r="D14" s="507"/>
      <c r="E14" s="507"/>
      <c r="F14" s="507"/>
      <c r="G14" s="507"/>
      <c r="H14" s="507"/>
      <c r="I14" s="507"/>
      <c r="J14" s="507"/>
      <c r="K14" s="508"/>
      <c r="L14" s="524" t="s">
        <v>144</v>
      </c>
      <c r="M14" s="525"/>
      <c r="N14" s="525"/>
      <c r="O14" s="525"/>
      <c r="P14" s="525"/>
      <c r="Q14" s="526"/>
      <c r="R14" s="527">
        <v>303122</v>
      </c>
      <c r="S14" s="528"/>
      <c r="T14" s="528"/>
      <c r="U14" s="528"/>
      <c r="V14" s="529"/>
      <c r="W14" s="433"/>
      <c r="X14" s="434"/>
      <c r="Y14" s="434"/>
      <c r="Z14" s="434"/>
      <c r="AA14" s="434"/>
      <c r="AB14" s="423"/>
      <c r="AC14" s="530">
        <v>1.9</v>
      </c>
      <c r="AD14" s="531"/>
      <c r="AE14" s="531"/>
      <c r="AF14" s="531"/>
      <c r="AG14" s="532"/>
      <c r="AH14" s="530">
        <v>2.1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145</v>
      </c>
      <c r="CE14" s="539"/>
      <c r="CF14" s="539"/>
      <c r="CG14" s="539"/>
      <c r="CH14" s="539"/>
      <c r="CI14" s="539"/>
      <c r="CJ14" s="539"/>
      <c r="CK14" s="539"/>
      <c r="CL14" s="539"/>
      <c r="CM14" s="539"/>
      <c r="CN14" s="539"/>
      <c r="CO14" s="539"/>
      <c r="CP14" s="539"/>
      <c r="CQ14" s="539"/>
      <c r="CR14" s="539"/>
      <c r="CS14" s="540"/>
      <c r="CT14" s="541">
        <v>94.7</v>
      </c>
      <c r="CU14" s="542"/>
      <c r="CV14" s="542"/>
      <c r="CW14" s="542"/>
      <c r="CX14" s="542"/>
      <c r="CY14" s="542"/>
      <c r="CZ14" s="542"/>
      <c r="DA14" s="543"/>
      <c r="DB14" s="541">
        <v>81.5</v>
      </c>
      <c r="DC14" s="542"/>
      <c r="DD14" s="542"/>
      <c r="DE14" s="542"/>
      <c r="DF14" s="542"/>
      <c r="DG14" s="542"/>
      <c r="DH14" s="542"/>
      <c r="DI14" s="543"/>
    </row>
    <row r="15" spans="1:119" ht="18.75" customHeight="1">
      <c r="A15" s="181"/>
      <c r="B15" s="506"/>
      <c r="C15" s="507"/>
      <c r="D15" s="507"/>
      <c r="E15" s="507"/>
      <c r="F15" s="507"/>
      <c r="G15" s="507"/>
      <c r="H15" s="507"/>
      <c r="I15" s="507"/>
      <c r="J15" s="507"/>
      <c r="K15" s="508"/>
      <c r="L15" s="190"/>
      <c r="M15" s="534" t="s">
        <v>146</v>
      </c>
      <c r="N15" s="535"/>
      <c r="O15" s="535"/>
      <c r="P15" s="535"/>
      <c r="Q15" s="536"/>
      <c r="R15" s="527">
        <v>301781</v>
      </c>
      <c r="S15" s="528"/>
      <c r="T15" s="528"/>
      <c r="U15" s="528"/>
      <c r="V15" s="529"/>
      <c r="W15" s="459" t="s">
        <v>147</v>
      </c>
      <c r="X15" s="460"/>
      <c r="Y15" s="460"/>
      <c r="Z15" s="460"/>
      <c r="AA15" s="460"/>
      <c r="AB15" s="450"/>
      <c r="AC15" s="494">
        <v>22106</v>
      </c>
      <c r="AD15" s="495"/>
      <c r="AE15" s="495"/>
      <c r="AF15" s="495"/>
      <c r="AG15" s="537"/>
      <c r="AH15" s="494">
        <v>22567</v>
      </c>
      <c r="AI15" s="495"/>
      <c r="AJ15" s="495"/>
      <c r="AK15" s="495"/>
      <c r="AL15" s="496"/>
      <c r="AM15" s="472"/>
      <c r="AN15" s="473"/>
      <c r="AO15" s="473"/>
      <c r="AP15" s="473"/>
      <c r="AQ15" s="473"/>
      <c r="AR15" s="473"/>
      <c r="AS15" s="473"/>
      <c r="AT15" s="474"/>
      <c r="AU15" s="475"/>
      <c r="AV15" s="476"/>
      <c r="AW15" s="476"/>
      <c r="AX15" s="476"/>
      <c r="AY15" s="403" t="s">
        <v>148</v>
      </c>
      <c r="AZ15" s="404"/>
      <c r="BA15" s="404"/>
      <c r="BB15" s="404"/>
      <c r="BC15" s="404"/>
      <c r="BD15" s="404"/>
      <c r="BE15" s="404"/>
      <c r="BF15" s="404"/>
      <c r="BG15" s="404"/>
      <c r="BH15" s="404"/>
      <c r="BI15" s="404"/>
      <c r="BJ15" s="404"/>
      <c r="BK15" s="404"/>
      <c r="BL15" s="404"/>
      <c r="BM15" s="405"/>
      <c r="BN15" s="406">
        <v>39712917</v>
      </c>
      <c r="BO15" s="407"/>
      <c r="BP15" s="407"/>
      <c r="BQ15" s="407"/>
      <c r="BR15" s="407"/>
      <c r="BS15" s="407"/>
      <c r="BT15" s="407"/>
      <c r="BU15" s="408"/>
      <c r="BV15" s="406">
        <v>37598815</v>
      </c>
      <c r="BW15" s="407"/>
      <c r="BX15" s="407"/>
      <c r="BY15" s="407"/>
      <c r="BZ15" s="407"/>
      <c r="CA15" s="407"/>
      <c r="CB15" s="407"/>
      <c r="CC15" s="408"/>
      <c r="CD15" s="544" t="s">
        <v>149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c r="A16" s="181"/>
      <c r="B16" s="506"/>
      <c r="C16" s="507"/>
      <c r="D16" s="507"/>
      <c r="E16" s="507"/>
      <c r="F16" s="507"/>
      <c r="G16" s="507"/>
      <c r="H16" s="507"/>
      <c r="I16" s="507"/>
      <c r="J16" s="507"/>
      <c r="K16" s="508"/>
      <c r="L16" s="524" t="s">
        <v>150</v>
      </c>
      <c r="M16" s="547"/>
      <c r="N16" s="547"/>
      <c r="O16" s="547"/>
      <c r="P16" s="547"/>
      <c r="Q16" s="548"/>
      <c r="R16" s="549" t="s">
        <v>151</v>
      </c>
      <c r="S16" s="550"/>
      <c r="T16" s="550"/>
      <c r="U16" s="550"/>
      <c r="V16" s="551"/>
      <c r="W16" s="433"/>
      <c r="X16" s="434"/>
      <c r="Y16" s="434"/>
      <c r="Z16" s="434"/>
      <c r="AA16" s="434"/>
      <c r="AB16" s="423"/>
      <c r="AC16" s="530">
        <v>16</v>
      </c>
      <c r="AD16" s="531"/>
      <c r="AE16" s="531"/>
      <c r="AF16" s="531"/>
      <c r="AG16" s="532"/>
      <c r="AH16" s="530">
        <v>16.600000000000001</v>
      </c>
      <c r="AI16" s="531"/>
      <c r="AJ16" s="531"/>
      <c r="AK16" s="531"/>
      <c r="AL16" s="533"/>
      <c r="AM16" s="472"/>
      <c r="AN16" s="473"/>
      <c r="AO16" s="473"/>
      <c r="AP16" s="473"/>
      <c r="AQ16" s="473"/>
      <c r="AR16" s="473"/>
      <c r="AS16" s="473"/>
      <c r="AT16" s="474"/>
      <c r="AU16" s="475"/>
      <c r="AV16" s="476"/>
      <c r="AW16" s="476"/>
      <c r="AX16" s="476"/>
      <c r="AY16" s="477" t="s">
        <v>152</v>
      </c>
      <c r="AZ16" s="478"/>
      <c r="BA16" s="478"/>
      <c r="BB16" s="478"/>
      <c r="BC16" s="478"/>
      <c r="BD16" s="478"/>
      <c r="BE16" s="478"/>
      <c r="BF16" s="478"/>
      <c r="BG16" s="478"/>
      <c r="BH16" s="478"/>
      <c r="BI16" s="478"/>
      <c r="BJ16" s="478"/>
      <c r="BK16" s="478"/>
      <c r="BL16" s="478"/>
      <c r="BM16" s="479"/>
      <c r="BN16" s="443">
        <v>59841142</v>
      </c>
      <c r="BO16" s="444"/>
      <c r="BP16" s="444"/>
      <c r="BQ16" s="444"/>
      <c r="BR16" s="444"/>
      <c r="BS16" s="444"/>
      <c r="BT16" s="444"/>
      <c r="BU16" s="445"/>
      <c r="BV16" s="443">
        <v>58802694</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c r="A17" s="181"/>
      <c r="B17" s="509"/>
      <c r="C17" s="510"/>
      <c r="D17" s="510"/>
      <c r="E17" s="510"/>
      <c r="F17" s="510"/>
      <c r="G17" s="510"/>
      <c r="H17" s="510"/>
      <c r="I17" s="510"/>
      <c r="J17" s="510"/>
      <c r="K17" s="511"/>
      <c r="L17" s="195"/>
      <c r="M17" s="554" t="s">
        <v>153</v>
      </c>
      <c r="N17" s="555"/>
      <c r="O17" s="555"/>
      <c r="P17" s="555"/>
      <c r="Q17" s="556"/>
      <c r="R17" s="549" t="s">
        <v>154</v>
      </c>
      <c r="S17" s="550"/>
      <c r="T17" s="550"/>
      <c r="U17" s="550"/>
      <c r="V17" s="551"/>
      <c r="W17" s="459" t="s">
        <v>155</v>
      </c>
      <c r="X17" s="460"/>
      <c r="Y17" s="460"/>
      <c r="Z17" s="460"/>
      <c r="AA17" s="460"/>
      <c r="AB17" s="450"/>
      <c r="AC17" s="494">
        <v>113683</v>
      </c>
      <c r="AD17" s="495"/>
      <c r="AE17" s="495"/>
      <c r="AF17" s="495"/>
      <c r="AG17" s="537"/>
      <c r="AH17" s="494">
        <v>110438</v>
      </c>
      <c r="AI17" s="495"/>
      <c r="AJ17" s="495"/>
      <c r="AK17" s="495"/>
      <c r="AL17" s="496"/>
      <c r="AM17" s="472"/>
      <c r="AN17" s="473"/>
      <c r="AO17" s="473"/>
      <c r="AP17" s="473"/>
      <c r="AQ17" s="473"/>
      <c r="AR17" s="473"/>
      <c r="AS17" s="473"/>
      <c r="AT17" s="474"/>
      <c r="AU17" s="475"/>
      <c r="AV17" s="476"/>
      <c r="AW17" s="476"/>
      <c r="AX17" s="476"/>
      <c r="AY17" s="477" t="s">
        <v>156</v>
      </c>
      <c r="AZ17" s="478"/>
      <c r="BA17" s="478"/>
      <c r="BB17" s="478"/>
      <c r="BC17" s="478"/>
      <c r="BD17" s="478"/>
      <c r="BE17" s="478"/>
      <c r="BF17" s="478"/>
      <c r="BG17" s="478"/>
      <c r="BH17" s="478"/>
      <c r="BI17" s="478"/>
      <c r="BJ17" s="478"/>
      <c r="BK17" s="478"/>
      <c r="BL17" s="478"/>
      <c r="BM17" s="479"/>
      <c r="BN17" s="443">
        <v>50368242</v>
      </c>
      <c r="BO17" s="444"/>
      <c r="BP17" s="444"/>
      <c r="BQ17" s="444"/>
      <c r="BR17" s="444"/>
      <c r="BS17" s="444"/>
      <c r="BT17" s="444"/>
      <c r="BU17" s="445"/>
      <c r="BV17" s="443">
        <v>47611178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c r="A18" s="181"/>
      <c r="B18" s="565" t="s">
        <v>157</v>
      </c>
      <c r="C18" s="486"/>
      <c r="D18" s="486"/>
      <c r="E18" s="566"/>
      <c r="F18" s="566"/>
      <c r="G18" s="566"/>
      <c r="H18" s="566"/>
      <c r="I18" s="566"/>
      <c r="J18" s="566"/>
      <c r="K18" s="566"/>
      <c r="L18" s="567">
        <v>906.07</v>
      </c>
      <c r="M18" s="567"/>
      <c r="N18" s="567"/>
      <c r="O18" s="567"/>
      <c r="P18" s="567"/>
      <c r="Q18" s="567"/>
      <c r="R18" s="568"/>
      <c r="S18" s="568"/>
      <c r="T18" s="568"/>
      <c r="U18" s="568"/>
      <c r="V18" s="569"/>
      <c r="W18" s="461"/>
      <c r="X18" s="462"/>
      <c r="Y18" s="462"/>
      <c r="Z18" s="462"/>
      <c r="AA18" s="462"/>
      <c r="AB18" s="453"/>
      <c r="AC18" s="570">
        <v>82.1</v>
      </c>
      <c r="AD18" s="571"/>
      <c r="AE18" s="571"/>
      <c r="AF18" s="571"/>
      <c r="AG18" s="572"/>
      <c r="AH18" s="570">
        <v>81.3</v>
      </c>
      <c r="AI18" s="571"/>
      <c r="AJ18" s="571"/>
      <c r="AK18" s="571"/>
      <c r="AL18" s="573"/>
      <c r="AM18" s="472"/>
      <c r="AN18" s="473"/>
      <c r="AO18" s="473"/>
      <c r="AP18" s="473"/>
      <c r="AQ18" s="473"/>
      <c r="AR18" s="473"/>
      <c r="AS18" s="473"/>
      <c r="AT18" s="474"/>
      <c r="AU18" s="475"/>
      <c r="AV18" s="476"/>
      <c r="AW18" s="476"/>
      <c r="AX18" s="476"/>
      <c r="AY18" s="477" t="s">
        <v>158</v>
      </c>
      <c r="AZ18" s="478"/>
      <c r="BA18" s="478"/>
      <c r="BB18" s="478"/>
      <c r="BC18" s="478"/>
      <c r="BD18" s="478"/>
      <c r="BE18" s="478"/>
      <c r="BF18" s="478"/>
      <c r="BG18" s="478"/>
      <c r="BH18" s="478"/>
      <c r="BI18" s="478"/>
      <c r="BJ18" s="478"/>
      <c r="BK18" s="478"/>
      <c r="BL18" s="478"/>
      <c r="BM18" s="479"/>
      <c r="BN18" s="443">
        <v>70687956</v>
      </c>
      <c r="BO18" s="444"/>
      <c r="BP18" s="444"/>
      <c r="BQ18" s="444"/>
      <c r="BR18" s="444"/>
      <c r="BS18" s="444"/>
      <c r="BT18" s="444"/>
      <c r="BU18" s="445"/>
      <c r="BV18" s="443">
        <v>69788787</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c r="A19" s="181"/>
      <c r="B19" s="565" t="s">
        <v>159</v>
      </c>
      <c r="C19" s="486"/>
      <c r="D19" s="486"/>
      <c r="E19" s="566"/>
      <c r="F19" s="566"/>
      <c r="G19" s="566"/>
      <c r="H19" s="566"/>
      <c r="I19" s="566"/>
      <c r="J19" s="566"/>
      <c r="K19" s="566"/>
      <c r="L19" s="574">
        <v>340</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160</v>
      </c>
      <c r="AZ19" s="478"/>
      <c r="BA19" s="478"/>
      <c r="BB19" s="478"/>
      <c r="BC19" s="478"/>
      <c r="BD19" s="478"/>
      <c r="BE19" s="478"/>
      <c r="BF19" s="478"/>
      <c r="BG19" s="478"/>
      <c r="BH19" s="478"/>
      <c r="BI19" s="478"/>
      <c r="BJ19" s="478"/>
      <c r="BK19" s="478"/>
      <c r="BL19" s="478"/>
      <c r="BM19" s="479"/>
      <c r="BN19" s="443">
        <v>87503483</v>
      </c>
      <c r="BO19" s="444"/>
      <c r="BP19" s="444"/>
      <c r="BQ19" s="444"/>
      <c r="BR19" s="444"/>
      <c r="BS19" s="444"/>
      <c r="BT19" s="444"/>
      <c r="BU19" s="445"/>
      <c r="BV19" s="443">
        <v>88930987</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c r="A20" s="181"/>
      <c r="B20" s="565" t="s">
        <v>161</v>
      </c>
      <c r="C20" s="486"/>
      <c r="D20" s="486"/>
      <c r="E20" s="566"/>
      <c r="F20" s="566"/>
      <c r="G20" s="566"/>
      <c r="H20" s="566"/>
      <c r="I20" s="566"/>
      <c r="J20" s="566"/>
      <c r="K20" s="566"/>
      <c r="L20" s="574">
        <v>136952</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c r="A21" s="181"/>
      <c r="B21" s="583" t="s">
        <v>162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c r="A22" s="181"/>
      <c r="B22" s="613" t="s">
        <v>163</v>
      </c>
      <c r="C22" s="587"/>
      <c r="D22" s="588"/>
      <c r="E22" s="455" t="s">
        <v>1</v>
      </c>
      <c r="F22" s="460"/>
      <c r="G22" s="460"/>
      <c r="H22" s="460"/>
      <c r="I22" s="460"/>
      <c r="J22" s="460"/>
      <c r="K22" s="450"/>
      <c r="L22" s="455" t="s">
        <v>164</v>
      </c>
      <c r="M22" s="460"/>
      <c r="N22" s="460"/>
      <c r="O22" s="460"/>
      <c r="P22" s="450"/>
      <c r="Q22" s="618" t="s">
        <v>165</v>
      </c>
      <c r="R22" s="619"/>
      <c r="S22" s="619"/>
      <c r="T22" s="619"/>
      <c r="U22" s="619"/>
      <c r="V22" s="620"/>
      <c r="W22" s="586" t="s">
        <v>166</v>
      </c>
      <c r="X22" s="587"/>
      <c r="Y22" s="588"/>
      <c r="Z22" s="455" t="s">
        <v>1</v>
      </c>
      <c r="AA22" s="460"/>
      <c r="AB22" s="460"/>
      <c r="AC22" s="460"/>
      <c r="AD22" s="460"/>
      <c r="AE22" s="460"/>
      <c r="AF22" s="460"/>
      <c r="AG22" s="450"/>
      <c r="AH22" s="624" t="s">
        <v>167</v>
      </c>
      <c r="AI22" s="460"/>
      <c r="AJ22" s="460"/>
      <c r="AK22" s="460"/>
      <c r="AL22" s="450"/>
      <c r="AM22" s="624" t="s">
        <v>168</v>
      </c>
      <c r="AN22" s="625"/>
      <c r="AO22" s="625"/>
      <c r="AP22" s="625"/>
      <c r="AQ22" s="625"/>
      <c r="AR22" s="626"/>
      <c r="AS22" s="618" t="s">
        <v>165</v>
      </c>
      <c r="AT22" s="619"/>
      <c r="AU22" s="619"/>
      <c r="AV22" s="619"/>
      <c r="AW22" s="619"/>
      <c r="AX22" s="630"/>
      <c r="AY22" s="403" t="s">
        <v>169</v>
      </c>
      <c r="AZ22" s="404"/>
      <c r="BA22" s="404"/>
      <c r="BB22" s="404"/>
      <c r="BC22" s="404"/>
      <c r="BD22" s="404"/>
      <c r="BE22" s="404"/>
      <c r="BF22" s="404"/>
      <c r="BG22" s="404"/>
      <c r="BH22" s="404"/>
      <c r="BI22" s="404"/>
      <c r="BJ22" s="404"/>
      <c r="BK22" s="404"/>
      <c r="BL22" s="404"/>
      <c r="BM22" s="405"/>
      <c r="BN22" s="406">
        <v>145080338</v>
      </c>
      <c r="BO22" s="407"/>
      <c r="BP22" s="407"/>
      <c r="BQ22" s="407"/>
      <c r="BR22" s="407"/>
      <c r="BS22" s="407"/>
      <c r="BT22" s="407"/>
      <c r="BU22" s="408"/>
      <c r="BV22" s="406">
        <v>145835432</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170</v>
      </c>
      <c r="AZ23" s="478"/>
      <c r="BA23" s="478"/>
      <c r="BB23" s="478"/>
      <c r="BC23" s="478"/>
      <c r="BD23" s="478"/>
      <c r="BE23" s="478"/>
      <c r="BF23" s="478"/>
      <c r="BG23" s="478"/>
      <c r="BH23" s="478"/>
      <c r="BI23" s="478"/>
      <c r="BJ23" s="478"/>
      <c r="BK23" s="478"/>
      <c r="BL23" s="478"/>
      <c r="BM23" s="479"/>
      <c r="BN23" s="443">
        <v>121716544</v>
      </c>
      <c r="BO23" s="444"/>
      <c r="BP23" s="444"/>
      <c r="BQ23" s="444"/>
      <c r="BR23" s="444"/>
      <c r="BS23" s="444"/>
      <c r="BT23" s="444"/>
      <c r="BU23" s="445"/>
      <c r="BV23" s="443">
        <v>122085105</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c r="A24" s="181"/>
      <c r="B24" s="614"/>
      <c r="C24" s="590"/>
      <c r="D24" s="591"/>
      <c r="E24" s="493" t="s">
        <v>171</v>
      </c>
      <c r="F24" s="473"/>
      <c r="G24" s="473"/>
      <c r="H24" s="473"/>
      <c r="I24" s="473"/>
      <c r="J24" s="473"/>
      <c r="K24" s="474"/>
      <c r="L24" s="494">
        <v>1</v>
      </c>
      <c r="M24" s="495"/>
      <c r="N24" s="495"/>
      <c r="O24" s="495"/>
      <c r="P24" s="537"/>
      <c r="Q24" s="494">
        <v>10557</v>
      </c>
      <c r="R24" s="495"/>
      <c r="S24" s="495"/>
      <c r="T24" s="495"/>
      <c r="U24" s="495"/>
      <c r="V24" s="537"/>
      <c r="W24" s="589"/>
      <c r="X24" s="590"/>
      <c r="Y24" s="591"/>
      <c r="Z24" s="493" t="s">
        <v>172</v>
      </c>
      <c r="AA24" s="473"/>
      <c r="AB24" s="473"/>
      <c r="AC24" s="473"/>
      <c r="AD24" s="473"/>
      <c r="AE24" s="473"/>
      <c r="AF24" s="473"/>
      <c r="AG24" s="474"/>
      <c r="AH24" s="494">
        <v>2199</v>
      </c>
      <c r="AI24" s="495"/>
      <c r="AJ24" s="495"/>
      <c r="AK24" s="495"/>
      <c r="AL24" s="537"/>
      <c r="AM24" s="494">
        <v>6810303</v>
      </c>
      <c r="AN24" s="495"/>
      <c r="AO24" s="495"/>
      <c r="AP24" s="495"/>
      <c r="AQ24" s="495"/>
      <c r="AR24" s="537"/>
      <c r="AS24" s="494">
        <v>3097</v>
      </c>
      <c r="AT24" s="495"/>
      <c r="AU24" s="495"/>
      <c r="AV24" s="495"/>
      <c r="AW24" s="495"/>
      <c r="AX24" s="496"/>
      <c r="AY24" s="559" t="s">
        <v>173</v>
      </c>
      <c r="AZ24" s="560"/>
      <c r="BA24" s="560"/>
      <c r="BB24" s="560"/>
      <c r="BC24" s="560"/>
      <c r="BD24" s="560"/>
      <c r="BE24" s="560"/>
      <c r="BF24" s="560"/>
      <c r="BG24" s="560"/>
      <c r="BH24" s="560"/>
      <c r="BI24" s="560"/>
      <c r="BJ24" s="560"/>
      <c r="BK24" s="560"/>
      <c r="BL24" s="560"/>
      <c r="BM24" s="561"/>
      <c r="BN24" s="443">
        <v>88790532</v>
      </c>
      <c r="BO24" s="444"/>
      <c r="BP24" s="444"/>
      <c r="BQ24" s="444"/>
      <c r="BR24" s="444"/>
      <c r="BS24" s="444"/>
      <c r="BT24" s="444"/>
      <c r="BU24" s="445"/>
      <c r="BV24" s="443">
        <v>87496223</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c r="A25" s="181"/>
      <c r="B25" s="614"/>
      <c r="C25" s="590"/>
      <c r="D25" s="591"/>
      <c r="E25" s="493" t="s">
        <v>174</v>
      </c>
      <c r="F25" s="473"/>
      <c r="G25" s="473"/>
      <c r="H25" s="473"/>
      <c r="I25" s="473"/>
      <c r="J25" s="473"/>
      <c r="K25" s="474"/>
      <c r="L25" s="494">
        <v>2</v>
      </c>
      <c r="M25" s="495"/>
      <c r="N25" s="495"/>
      <c r="O25" s="495"/>
      <c r="P25" s="537"/>
      <c r="Q25" s="494">
        <v>8541</v>
      </c>
      <c r="R25" s="495"/>
      <c r="S25" s="495"/>
      <c r="T25" s="495"/>
      <c r="U25" s="495"/>
      <c r="V25" s="537"/>
      <c r="W25" s="589"/>
      <c r="X25" s="590"/>
      <c r="Y25" s="591"/>
      <c r="Z25" s="493" t="s">
        <v>175</v>
      </c>
      <c r="AA25" s="473"/>
      <c r="AB25" s="473"/>
      <c r="AC25" s="473"/>
      <c r="AD25" s="473"/>
      <c r="AE25" s="473"/>
      <c r="AF25" s="473"/>
      <c r="AG25" s="474"/>
      <c r="AH25" s="494">
        <v>411</v>
      </c>
      <c r="AI25" s="495"/>
      <c r="AJ25" s="495"/>
      <c r="AK25" s="495"/>
      <c r="AL25" s="537"/>
      <c r="AM25" s="494">
        <v>1295472</v>
      </c>
      <c r="AN25" s="495"/>
      <c r="AO25" s="495"/>
      <c r="AP25" s="495"/>
      <c r="AQ25" s="495"/>
      <c r="AR25" s="537"/>
      <c r="AS25" s="494">
        <v>3152</v>
      </c>
      <c r="AT25" s="495"/>
      <c r="AU25" s="495"/>
      <c r="AV25" s="495"/>
      <c r="AW25" s="495"/>
      <c r="AX25" s="496"/>
      <c r="AY25" s="403" t="s">
        <v>176</v>
      </c>
      <c r="AZ25" s="404"/>
      <c r="BA25" s="404"/>
      <c r="BB25" s="404"/>
      <c r="BC25" s="404"/>
      <c r="BD25" s="404"/>
      <c r="BE25" s="404"/>
      <c r="BF25" s="404"/>
      <c r="BG25" s="404"/>
      <c r="BH25" s="404"/>
      <c r="BI25" s="404"/>
      <c r="BJ25" s="404"/>
      <c r="BK25" s="404"/>
      <c r="BL25" s="404"/>
      <c r="BM25" s="405"/>
      <c r="BN25" s="406">
        <v>30296930</v>
      </c>
      <c r="BO25" s="407"/>
      <c r="BP25" s="407"/>
      <c r="BQ25" s="407"/>
      <c r="BR25" s="407"/>
      <c r="BS25" s="407"/>
      <c r="BT25" s="407"/>
      <c r="BU25" s="408"/>
      <c r="BV25" s="406">
        <v>29559687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c r="A26" s="181"/>
      <c r="B26" s="614"/>
      <c r="C26" s="590"/>
      <c r="D26" s="591"/>
      <c r="E26" s="493" t="s">
        <v>177</v>
      </c>
      <c r="F26" s="473"/>
      <c r="G26" s="473"/>
      <c r="H26" s="473"/>
      <c r="I26" s="473"/>
      <c r="J26" s="473"/>
      <c r="K26" s="474"/>
      <c r="L26" s="494">
        <v>1</v>
      </c>
      <c r="M26" s="495"/>
      <c r="N26" s="495"/>
      <c r="O26" s="495"/>
      <c r="P26" s="537"/>
      <c r="Q26" s="494">
        <v>6726</v>
      </c>
      <c r="R26" s="495"/>
      <c r="S26" s="495"/>
      <c r="T26" s="495"/>
      <c r="U26" s="495"/>
      <c r="V26" s="537"/>
      <c r="W26" s="589"/>
      <c r="X26" s="590"/>
      <c r="Y26" s="591"/>
      <c r="Z26" s="493" t="s">
        <v>178</v>
      </c>
      <c r="AA26" s="595"/>
      <c r="AB26" s="595"/>
      <c r="AC26" s="595"/>
      <c r="AD26" s="595"/>
      <c r="AE26" s="595"/>
      <c r="AF26" s="595"/>
      <c r="AG26" s="596"/>
      <c r="AH26" s="494">
        <v>163</v>
      </c>
      <c r="AI26" s="495"/>
      <c r="AJ26" s="495"/>
      <c r="AK26" s="495"/>
      <c r="AL26" s="537"/>
      <c r="AM26" s="494">
        <v>538063</v>
      </c>
      <c r="AN26" s="495"/>
      <c r="AO26" s="495"/>
      <c r="AP26" s="495"/>
      <c r="AQ26" s="495"/>
      <c r="AR26" s="537"/>
      <c r="AS26" s="494">
        <v>3301</v>
      </c>
      <c r="AT26" s="495"/>
      <c r="AU26" s="495"/>
      <c r="AV26" s="495"/>
      <c r="AW26" s="495"/>
      <c r="AX26" s="496"/>
      <c r="AY26" s="446" t="s">
        <v>179</v>
      </c>
      <c r="AZ26" s="447"/>
      <c r="BA26" s="447"/>
      <c r="BB26" s="447"/>
      <c r="BC26" s="447"/>
      <c r="BD26" s="447"/>
      <c r="BE26" s="447"/>
      <c r="BF26" s="447"/>
      <c r="BG26" s="447"/>
      <c r="BH26" s="447"/>
      <c r="BI26" s="447"/>
      <c r="BJ26" s="447"/>
      <c r="BK26" s="447"/>
      <c r="BL26" s="447"/>
      <c r="BM26" s="448"/>
      <c r="BN26" s="443" t="s">
        <v>128</v>
      </c>
      <c r="BO26" s="444"/>
      <c r="BP26" s="444"/>
      <c r="BQ26" s="444"/>
      <c r="BR26" s="444"/>
      <c r="BS26" s="444"/>
      <c r="BT26" s="444"/>
      <c r="BU26" s="445"/>
      <c r="BV26" s="443" t="s">
        <v>128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c r="A27" s="181"/>
      <c r="B27" s="614"/>
      <c r="C27" s="590"/>
      <c r="D27" s="591"/>
      <c r="E27" s="493" t="s">
        <v>180</v>
      </c>
      <c r="F27" s="473"/>
      <c r="G27" s="473"/>
      <c r="H27" s="473"/>
      <c r="I27" s="473"/>
      <c r="J27" s="473"/>
      <c r="K27" s="474"/>
      <c r="L27" s="494">
        <v>1</v>
      </c>
      <c r="M27" s="495"/>
      <c r="N27" s="495"/>
      <c r="O27" s="495"/>
      <c r="P27" s="537"/>
      <c r="Q27" s="494">
        <v>7040</v>
      </c>
      <c r="R27" s="495"/>
      <c r="S27" s="495"/>
      <c r="T27" s="495"/>
      <c r="U27" s="495"/>
      <c r="V27" s="537"/>
      <c r="W27" s="589"/>
      <c r="X27" s="590"/>
      <c r="Y27" s="591"/>
      <c r="Z27" s="493" t="s">
        <v>181</v>
      </c>
      <c r="AA27" s="473"/>
      <c r="AB27" s="473"/>
      <c r="AC27" s="473"/>
      <c r="AD27" s="473"/>
      <c r="AE27" s="473"/>
      <c r="AF27" s="473"/>
      <c r="AG27" s="474"/>
      <c r="AH27" s="494">
        <v>81</v>
      </c>
      <c r="AI27" s="495"/>
      <c r="AJ27" s="495"/>
      <c r="AK27" s="495"/>
      <c r="AL27" s="537"/>
      <c r="AM27" s="494">
        <v>328086</v>
      </c>
      <c r="AN27" s="495"/>
      <c r="AO27" s="495"/>
      <c r="AP27" s="495"/>
      <c r="AQ27" s="495"/>
      <c r="AR27" s="537"/>
      <c r="AS27" s="494">
        <v>4050</v>
      </c>
      <c r="AT27" s="495"/>
      <c r="AU27" s="495"/>
      <c r="AV27" s="495"/>
      <c r="AW27" s="495"/>
      <c r="AX27" s="496"/>
      <c r="AY27" s="538" t="s">
        <v>182</v>
      </c>
      <c r="AZ27" s="539"/>
      <c r="BA27" s="539"/>
      <c r="BB27" s="539"/>
      <c r="BC27" s="539"/>
      <c r="BD27" s="539"/>
      <c r="BE27" s="539"/>
      <c r="BF27" s="539"/>
      <c r="BG27" s="539"/>
      <c r="BH27" s="539"/>
      <c r="BI27" s="539"/>
      <c r="BJ27" s="539"/>
      <c r="BK27" s="539"/>
      <c r="BL27" s="539"/>
      <c r="BM27" s="540"/>
      <c r="BN27" s="562" t="s">
        <v>129</v>
      </c>
      <c r="BO27" s="563"/>
      <c r="BP27" s="563"/>
      <c r="BQ27" s="563"/>
      <c r="BR27" s="563"/>
      <c r="BS27" s="563"/>
      <c r="BT27" s="563"/>
      <c r="BU27" s="564"/>
      <c r="BV27" s="562" t="s">
        <v>138</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c r="A28" s="181"/>
      <c r="B28" s="614"/>
      <c r="C28" s="590"/>
      <c r="D28" s="591"/>
      <c r="E28" s="493" t="s">
        <v>183</v>
      </c>
      <c r="F28" s="473"/>
      <c r="G28" s="473"/>
      <c r="H28" s="473"/>
      <c r="I28" s="473"/>
      <c r="J28" s="473"/>
      <c r="K28" s="474"/>
      <c r="L28" s="494">
        <v>1</v>
      </c>
      <c r="M28" s="495"/>
      <c r="N28" s="495"/>
      <c r="O28" s="495"/>
      <c r="P28" s="537"/>
      <c r="Q28" s="494">
        <v>6550</v>
      </c>
      <c r="R28" s="495"/>
      <c r="S28" s="495"/>
      <c r="T28" s="495"/>
      <c r="U28" s="495"/>
      <c r="V28" s="537"/>
      <c r="W28" s="589"/>
      <c r="X28" s="590"/>
      <c r="Y28" s="591"/>
      <c r="Z28" s="493" t="s">
        <v>184</v>
      </c>
      <c r="AA28" s="473"/>
      <c r="AB28" s="473"/>
      <c r="AC28" s="473"/>
      <c r="AD28" s="473"/>
      <c r="AE28" s="473"/>
      <c r="AF28" s="473"/>
      <c r="AG28" s="474"/>
      <c r="AH28" s="494">
        <v>9</v>
      </c>
      <c r="AI28" s="495"/>
      <c r="AJ28" s="495"/>
      <c r="AK28" s="495"/>
      <c r="AL28" s="537"/>
      <c r="AM28" s="494">
        <v>25632</v>
      </c>
      <c r="AN28" s="495"/>
      <c r="AO28" s="495"/>
      <c r="AP28" s="495"/>
      <c r="AQ28" s="495"/>
      <c r="AR28" s="537"/>
      <c r="AS28" s="494">
        <v>2848</v>
      </c>
      <c r="AT28" s="495"/>
      <c r="AU28" s="495"/>
      <c r="AV28" s="495"/>
      <c r="AW28" s="495"/>
      <c r="AX28" s="496"/>
      <c r="AY28" s="597" t="s">
        <v>185</v>
      </c>
      <c r="AZ28" s="598"/>
      <c r="BA28" s="598"/>
      <c r="BB28" s="599"/>
      <c r="BC28" s="403" t="s">
        <v>49</v>
      </c>
      <c r="BD28" s="404"/>
      <c r="BE28" s="404"/>
      <c r="BF28" s="404"/>
      <c r="BG28" s="404"/>
      <c r="BH28" s="404"/>
      <c r="BI28" s="404"/>
      <c r="BJ28" s="404"/>
      <c r="BK28" s="404"/>
      <c r="BL28" s="404"/>
      <c r="BM28" s="405"/>
      <c r="BN28" s="406">
        <v>4127482</v>
      </c>
      <c r="BO28" s="407"/>
      <c r="BP28" s="407"/>
      <c r="BQ28" s="407"/>
      <c r="BR28" s="407"/>
      <c r="BS28" s="407"/>
      <c r="BT28" s="407"/>
      <c r="BU28" s="408"/>
      <c r="BV28" s="406">
        <v>4224895</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c r="A29" s="181"/>
      <c r="B29" s="614"/>
      <c r="C29" s="590"/>
      <c r="D29" s="591"/>
      <c r="E29" s="493" t="s">
        <v>186</v>
      </c>
      <c r="F29" s="473"/>
      <c r="G29" s="473"/>
      <c r="H29" s="473"/>
      <c r="I29" s="473"/>
      <c r="J29" s="473"/>
      <c r="K29" s="474"/>
      <c r="L29" s="494">
        <v>34</v>
      </c>
      <c r="M29" s="495"/>
      <c r="N29" s="495"/>
      <c r="O29" s="495"/>
      <c r="P29" s="537"/>
      <c r="Q29" s="494">
        <v>6250</v>
      </c>
      <c r="R29" s="495"/>
      <c r="S29" s="495"/>
      <c r="T29" s="495"/>
      <c r="U29" s="495"/>
      <c r="V29" s="537"/>
      <c r="W29" s="592"/>
      <c r="X29" s="593"/>
      <c r="Y29" s="594"/>
      <c r="Z29" s="493" t="s">
        <v>187</v>
      </c>
      <c r="AA29" s="473"/>
      <c r="AB29" s="473"/>
      <c r="AC29" s="473"/>
      <c r="AD29" s="473"/>
      <c r="AE29" s="473"/>
      <c r="AF29" s="473"/>
      <c r="AG29" s="474"/>
      <c r="AH29" s="494">
        <v>2289</v>
      </c>
      <c r="AI29" s="495"/>
      <c r="AJ29" s="495"/>
      <c r="AK29" s="495"/>
      <c r="AL29" s="537"/>
      <c r="AM29" s="494">
        <v>7164021</v>
      </c>
      <c r="AN29" s="495"/>
      <c r="AO29" s="495"/>
      <c r="AP29" s="495"/>
      <c r="AQ29" s="495"/>
      <c r="AR29" s="537"/>
      <c r="AS29" s="494">
        <v>3130</v>
      </c>
      <c r="AT29" s="495"/>
      <c r="AU29" s="495"/>
      <c r="AV29" s="495"/>
      <c r="AW29" s="495"/>
      <c r="AX29" s="496"/>
      <c r="AY29" s="600"/>
      <c r="AZ29" s="601"/>
      <c r="BA29" s="601"/>
      <c r="BB29" s="602"/>
      <c r="BC29" s="477" t="s">
        <v>188</v>
      </c>
      <c r="BD29" s="478"/>
      <c r="BE29" s="478"/>
      <c r="BF29" s="478"/>
      <c r="BG29" s="478"/>
      <c r="BH29" s="478"/>
      <c r="BI29" s="478"/>
      <c r="BJ29" s="478"/>
      <c r="BK29" s="478"/>
      <c r="BL29" s="478"/>
      <c r="BM29" s="479"/>
      <c r="BN29" s="443">
        <v>1310678</v>
      </c>
      <c r="BO29" s="444"/>
      <c r="BP29" s="444"/>
      <c r="BQ29" s="444"/>
      <c r="BR29" s="444"/>
      <c r="BS29" s="444"/>
      <c r="BT29" s="444"/>
      <c r="BU29" s="445"/>
      <c r="BV29" s="443">
        <v>2306672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189</v>
      </c>
      <c r="X30" s="611"/>
      <c r="Y30" s="611"/>
      <c r="Z30" s="611"/>
      <c r="AA30" s="611"/>
      <c r="AB30" s="611"/>
      <c r="AC30" s="611"/>
      <c r="AD30" s="611"/>
      <c r="AE30" s="611"/>
      <c r="AF30" s="611"/>
      <c r="AG30" s="612"/>
      <c r="AH30" s="570">
        <v>97.8</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7014860</v>
      </c>
      <c r="BO30" s="563"/>
      <c r="BP30" s="563"/>
      <c r="BQ30" s="563"/>
      <c r="BR30" s="563"/>
      <c r="BS30" s="563"/>
      <c r="BT30" s="563"/>
      <c r="BU30" s="564"/>
      <c r="BV30" s="562">
        <v>8527109</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606" t="s">
        <v>190</v>
      </c>
      <c r="D32" s="606"/>
      <c r="E32" s="606"/>
      <c r="F32" s="606"/>
      <c r="G32" s="606"/>
      <c r="H32" s="606"/>
      <c r="I32" s="606"/>
      <c r="J32" s="606"/>
      <c r="K32" s="606"/>
      <c r="L32" s="606"/>
      <c r="M32" s="606"/>
      <c r="N32" s="606"/>
      <c r="O32" s="606"/>
      <c r="P32" s="606"/>
      <c r="Q32" s="606"/>
      <c r="R32" s="606"/>
      <c r="S32" s="606"/>
      <c r="U32" s="447" t="s">
        <v>191</v>
      </c>
      <c r="V32" s="447"/>
      <c r="W32" s="447"/>
      <c r="X32" s="447"/>
      <c r="Y32" s="447"/>
      <c r="Z32" s="447"/>
      <c r="AA32" s="447"/>
      <c r="AB32" s="447"/>
      <c r="AC32" s="447"/>
      <c r="AD32" s="447"/>
      <c r="AE32" s="447"/>
      <c r="AF32" s="447"/>
      <c r="AG32" s="447"/>
      <c r="AH32" s="447"/>
      <c r="AI32" s="447"/>
      <c r="AJ32" s="447"/>
      <c r="AK32" s="447"/>
      <c r="AM32" s="447" t="s">
        <v>192</v>
      </c>
      <c r="AN32" s="447"/>
      <c r="AO32" s="447"/>
      <c r="AP32" s="447"/>
      <c r="AQ32" s="447"/>
      <c r="AR32" s="447"/>
      <c r="AS32" s="447"/>
      <c r="AT32" s="447"/>
      <c r="AU32" s="447"/>
      <c r="AV32" s="447"/>
      <c r="AW32" s="447"/>
      <c r="AX32" s="447"/>
      <c r="AY32" s="447"/>
      <c r="AZ32" s="447"/>
      <c r="BA32" s="447"/>
      <c r="BB32" s="447"/>
      <c r="BC32" s="447"/>
      <c r="BE32" s="447" t="s">
        <v>193</v>
      </c>
      <c r="BF32" s="447"/>
      <c r="BG32" s="447"/>
      <c r="BH32" s="447"/>
      <c r="BI32" s="447"/>
      <c r="BJ32" s="447"/>
      <c r="BK32" s="447"/>
      <c r="BL32" s="447"/>
      <c r="BM32" s="447"/>
      <c r="BN32" s="447"/>
      <c r="BO32" s="447"/>
      <c r="BP32" s="447"/>
      <c r="BQ32" s="447"/>
      <c r="BR32" s="447"/>
      <c r="BS32" s="447"/>
      <c r="BT32" s="447"/>
      <c r="BU32" s="447"/>
      <c r="BW32" s="447" t="s">
        <v>194</v>
      </c>
      <c r="BX32" s="447"/>
      <c r="BY32" s="447"/>
      <c r="BZ32" s="447"/>
      <c r="CA32" s="447"/>
      <c r="CB32" s="447"/>
      <c r="CC32" s="447"/>
      <c r="CD32" s="447"/>
      <c r="CE32" s="447"/>
      <c r="CF32" s="447"/>
      <c r="CG32" s="447"/>
      <c r="CH32" s="447"/>
      <c r="CI32" s="447"/>
      <c r="CJ32" s="447"/>
      <c r="CK32" s="447"/>
      <c r="CL32" s="447"/>
      <c r="CM32" s="447"/>
      <c r="CO32" s="447" t="s">
        <v>195</v>
      </c>
      <c r="CP32" s="447"/>
      <c r="CQ32" s="447"/>
      <c r="CR32" s="447"/>
      <c r="CS32" s="447"/>
      <c r="CT32" s="447"/>
      <c r="CU32" s="447"/>
      <c r="CV32" s="447"/>
      <c r="CW32" s="447"/>
      <c r="CX32" s="447"/>
      <c r="CY32" s="447"/>
      <c r="CZ32" s="447"/>
      <c r="DA32" s="447"/>
      <c r="DB32" s="447"/>
      <c r="DC32" s="447"/>
      <c r="DD32" s="447"/>
      <c r="DE32" s="447"/>
      <c r="DI32" s="204"/>
    </row>
    <row r="33" spans="1:113" ht="13.5" customHeight="1">
      <c r="A33" s="181"/>
      <c r="B33" s="205"/>
      <c r="C33" s="467" t="s">
        <v>196</v>
      </c>
      <c r="D33" s="467"/>
      <c r="E33" s="432" t="s">
        <v>197</v>
      </c>
      <c r="F33" s="432"/>
      <c r="G33" s="432"/>
      <c r="H33" s="432"/>
      <c r="I33" s="432"/>
      <c r="J33" s="432"/>
      <c r="K33" s="432"/>
      <c r="L33" s="432"/>
      <c r="M33" s="432"/>
      <c r="N33" s="432"/>
      <c r="O33" s="432"/>
      <c r="P33" s="432"/>
      <c r="Q33" s="432"/>
      <c r="R33" s="432"/>
      <c r="S33" s="432"/>
      <c r="T33" s="206"/>
      <c r="U33" s="467" t="s">
        <v>196</v>
      </c>
      <c r="V33" s="467"/>
      <c r="W33" s="432" t="s">
        <v>198</v>
      </c>
      <c r="X33" s="432"/>
      <c r="Y33" s="432"/>
      <c r="Z33" s="432"/>
      <c r="AA33" s="432"/>
      <c r="AB33" s="432"/>
      <c r="AC33" s="432"/>
      <c r="AD33" s="432"/>
      <c r="AE33" s="432"/>
      <c r="AF33" s="432"/>
      <c r="AG33" s="432"/>
      <c r="AH33" s="432"/>
      <c r="AI33" s="432"/>
      <c r="AJ33" s="432"/>
      <c r="AK33" s="432"/>
      <c r="AL33" s="206"/>
      <c r="AM33" s="467" t="s">
        <v>199</v>
      </c>
      <c r="AN33" s="467"/>
      <c r="AO33" s="432" t="s">
        <v>200</v>
      </c>
      <c r="AP33" s="432"/>
      <c r="AQ33" s="432"/>
      <c r="AR33" s="432"/>
      <c r="AS33" s="432"/>
      <c r="AT33" s="432"/>
      <c r="AU33" s="432"/>
      <c r="AV33" s="432"/>
      <c r="AW33" s="432"/>
      <c r="AX33" s="432"/>
      <c r="AY33" s="432"/>
      <c r="AZ33" s="432"/>
      <c r="BA33" s="432"/>
      <c r="BB33" s="432"/>
      <c r="BC33" s="432"/>
      <c r="BD33" s="207"/>
      <c r="BE33" s="432" t="s">
        <v>201</v>
      </c>
      <c r="BF33" s="432"/>
      <c r="BG33" s="432" t="s">
        <v>202</v>
      </c>
      <c r="BH33" s="432"/>
      <c r="BI33" s="432"/>
      <c r="BJ33" s="432"/>
      <c r="BK33" s="432"/>
      <c r="BL33" s="432"/>
      <c r="BM33" s="432"/>
      <c r="BN33" s="432"/>
      <c r="BO33" s="432"/>
      <c r="BP33" s="432"/>
      <c r="BQ33" s="432"/>
      <c r="BR33" s="432"/>
      <c r="BS33" s="432"/>
      <c r="BT33" s="432"/>
      <c r="BU33" s="432"/>
      <c r="BV33" s="207"/>
      <c r="BW33" s="467" t="s">
        <v>201</v>
      </c>
      <c r="BX33" s="467"/>
      <c r="BY33" s="432" t="s">
        <v>203</v>
      </c>
      <c r="BZ33" s="432"/>
      <c r="CA33" s="432"/>
      <c r="CB33" s="432"/>
      <c r="CC33" s="432"/>
      <c r="CD33" s="432"/>
      <c r="CE33" s="432"/>
      <c r="CF33" s="432"/>
      <c r="CG33" s="432"/>
      <c r="CH33" s="432"/>
      <c r="CI33" s="432"/>
      <c r="CJ33" s="432"/>
      <c r="CK33" s="432"/>
      <c r="CL33" s="432"/>
      <c r="CM33" s="432"/>
      <c r="CN33" s="206"/>
      <c r="CO33" s="467" t="s">
        <v>204</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8</v>
      </c>
      <c r="V34" s="633"/>
      <c r="W34" s="634" t="str">
        <f>IF('各会計、関係団体の財政状況及び健全化判断比率'!B28="","",'各会計、関係団体の財政状況及び健全化判断比率'!B28)</f>
        <v>国民健康保険事業会計</v>
      </c>
      <c r="X34" s="634"/>
      <c r="Y34" s="634"/>
      <c r="Z34" s="634"/>
      <c r="AA34" s="634"/>
      <c r="AB34" s="634"/>
      <c r="AC34" s="634"/>
      <c r="AD34" s="634"/>
      <c r="AE34" s="634"/>
      <c r="AF34" s="634"/>
      <c r="AG34" s="634"/>
      <c r="AH34" s="634"/>
      <c r="AI34" s="634"/>
      <c r="AJ34" s="634"/>
      <c r="AK34" s="634"/>
      <c r="AL34" s="181"/>
      <c r="AM34" s="633">
        <f>IF(AO34="","",MAX(C34:D43,U34:V43)+1)</f>
        <v>11</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14</v>
      </c>
      <c r="BF34" s="633"/>
      <c r="BG34" s="634" t="str">
        <f>IF('各会計、関係団体の財政状況及び健全化判断比率'!B34="","",'各会計、関係団体の財政状況及び健全化判断比率'!B34)</f>
        <v>秋田市中央卸売市場会計</v>
      </c>
      <c r="BH34" s="634"/>
      <c r="BI34" s="634"/>
      <c r="BJ34" s="634"/>
      <c r="BK34" s="634"/>
      <c r="BL34" s="634"/>
      <c r="BM34" s="634"/>
      <c r="BN34" s="634"/>
      <c r="BO34" s="634"/>
      <c r="BP34" s="634"/>
      <c r="BQ34" s="634"/>
      <c r="BR34" s="634"/>
      <c r="BS34" s="634"/>
      <c r="BT34" s="634"/>
      <c r="BU34" s="634"/>
      <c r="BV34" s="181"/>
      <c r="BW34" s="633">
        <f>IF(BY34="","",MAX(C34:D43,U34:V43,AM34:AN43,BE34:BF43)+1)</f>
        <v>18</v>
      </c>
      <c r="BX34" s="633"/>
      <c r="BY34" s="634" t="str">
        <f>IF('各会計、関係団体の財政状況及び健全化判断比率'!B68="","",'各会計、関係団体の財政状況及び健全化判断比率'!B68)</f>
        <v>秋田県市町村総合事務組合（一般会計）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22</v>
      </c>
      <c r="CP34" s="633"/>
      <c r="CQ34" s="634" t="str">
        <f>IF('各会計、関係団体の財政状況及び健全化判断比率'!BS7="","",'各会計、関係団体の財政状況及び健全化判断比率'!BS7)</f>
        <v>一般財団法人秋田市駐車場公社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c r="A35" s="181"/>
      <c r="B35" s="205"/>
      <c r="C35" s="633">
        <f>IF(E35="","",C34+1)</f>
        <v>2</v>
      </c>
      <c r="D35" s="633"/>
      <c r="E35" s="634" t="str">
        <f>IF('各会計、関係団体の財政状況及び健全化判断比率'!B8="","",'各会計、関係団体の財政状況及び健全化判断比率'!B8)</f>
        <v>土地区画整理会計</v>
      </c>
      <c r="F35" s="634"/>
      <c r="G35" s="634"/>
      <c r="H35" s="634"/>
      <c r="I35" s="634"/>
      <c r="J35" s="634"/>
      <c r="K35" s="634"/>
      <c r="L35" s="634"/>
      <c r="M35" s="634"/>
      <c r="N35" s="634"/>
      <c r="O35" s="634"/>
      <c r="P35" s="634"/>
      <c r="Q35" s="634"/>
      <c r="R35" s="634"/>
      <c r="S35" s="634"/>
      <c r="T35" s="181"/>
      <c r="U35" s="633">
        <f>IF(W35="","",U34+1)</f>
        <v>9</v>
      </c>
      <c r="V35" s="633"/>
      <c r="W35" s="634" t="str">
        <f>IF('各会計、関係団体の財政状況及び健全化判断比率'!B29="","",'各会計、関係団体の財政状況及び健全化判断比率'!B29)</f>
        <v>介護保険事業会計</v>
      </c>
      <c r="X35" s="634"/>
      <c r="Y35" s="634"/>
      <c r="Z35" s="634"/>
      <c r="AA35" s="634"/>
      <c r="AB35" s="634"/>
      <c r="AC35" s="634"/>
      <c r="AD35" s="634"/>
      <c r="AE35" s="634"/>
      <c r="AF35" s="634"/>
      <c r="AG35" s="634"/>
      <c r="AH35" s="634"/>
      <c r="AI35" s="634"/>
      <c r="AJ35" s="634"/>
      <c r="AK35" s="634"/>
      <c r="AL35" s="181"/>
      <c r="AM35" s="633">
        <f t="shared" ref="AM35:AM43" si="0">IF(AO35="","",AM34+1)</f>
        <v>12</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f t="shared" ref="BE35:BE43" si="1">IF(BG35="","",BE34+1)</f>
        <v>15</v>
      </c>
      <c r="BF35" s="633"/>
      <c r="BG35" s="634" t="str">
        <f>IF('各会計、関係団体の財政状況及び健全化判断比率'!B35="","",'各会計、関係団体の財政状況及び健全化判断比率'!B35)</f>
        <v>秋田市公設地方卸売市場会計</v>
      </c>
      <c r="BH35" s="634"/>
      <c r="BI35" s="634"/>
      <c r="BJ35" s="634"/>
      <c r="BK35" s="634"/>
      <c r="BL35" s="634"/>
      <c r="BM35" s="634"/>
      <c r="BN35" s="634"/>
      <c r="BO35" s="634"/>
      <c r="BP35" s="634"/>
      <c r="BQ35" s="634"/>
      <c r="BR35" s="634"/>
      <c r="BS35" s="634"/>
      <c r="BT35" s="634"/>
      <c r="BU35" s="634"/>
      <c r="BV35" s="181"/>
      <c r="BW35" s="633">
        <f t="shared" ref="BW35:BW43" si="2">IF(BY35="","",BW34+1)</f>
        <v>19</v>
      </c>
      <c r="BX35" s="633"/>
      <c r="BY35" s="634" t="str">
        <f>IF('各会計、関係団体の財政状況及び健全化判断比率'!B69="","",'各会計、関係団体の財政状況及び健全化判断比率'!B69)</f>
        <v>秋田県市町村会館管理組合（一般会計）</v>
      </c>
      <c r="BZ35" s="634"/>
      <c r="CA35" s="634"/>
      <c r="CB35" s="634"/>
      <c r="CC35" s="634"/>
      <c r="CD35" s="634"/>
      <c r="CE35" s="634"/>
      <c r="CF35" s="634"/>
      <c r="CG35" s="634"/>
      <c r="CH35" s="634"/>
      <c r="CI35" s="634"/>
      <c r="CJ35" s="634"/>
      <c r="CK35" s="634"/>
      <c r="CL35" s="634"/>
      <c r="CM35" s="634"/>
      <c r="CN35" s="181"/>
      <c r="CO35" s="633">
        <f t="shared" ref="CO35:CO43" si="3">IF(CQ35="","",CO34+1)</f>
        <v>23</v>
      </c>
      <c r="CP35" s="633"/>
      <c r="CQ35" s="634" t="str">
        <f>IF('各会計、関係団体の財政状況及び健全化判断比率'!BS8="","",'各会計、関係団体の財政状況及び健全化判断比率'!BS8)</f>
        <v>太平山観光開発株式会社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c r="A36" s="181"/>
      <c r="B36" s="205"/>
      <c r="C36" s="633">
        <f>IF(E36="","",C35+1)</f>
        <v>3</v>
      </c>
      <c r="D36" s="633"/>
      <c r="E36" s="634" t="str">
        <f>IF('各会計、関係団体の財政状況及び健全化判断比率'!B9="","",'各会計、関係団体の財政状況及び健全化判断比率'!B9)</f>
        <v>市有林会計</v>
      </c>
      <c r="F36" s="634"/>
      <c r="G36" s="634"/>
      <c r="H36" s="634"/>
      <c r="I36" s="634"/>
      <c r="J36" s="634"/>
      <c r="K36" s="634"/>
      <c r="L36" s="634"/>
      <c r="M36" s="634"/>
      <c r="N36" s="634"/>
      <c r="O36" s="634"/>
      <c r="P36" s="634"/>
      <c r="Q36" s="634"/>
      <c r="R36" s="634"/>
      <c r="S36" s="634"/>
      <c r="T36" s="181"/>
      <c r="U36" s="633">
        <f t="shared" ref="U36:U43" si="4">IF(W36="","",U35+1)</f>
        <v>10</v>
      </c>
      <c r="V36" s="633"/>
      <c r="W36" s="634" t="str">
        <f>IF('各会計、関係団体の財政状況及び健全化判断比率'!B30="","",'各会計、関係団体の財政状況及び健全化判断比率'!B30)</f>
        <v>後期高齢者医療事業会計</v>
      </c>
      <c r="X36" s="634"/>
      <c r="Y36" s="634"/>
      <c r="Z36" s="634"/>
      <c r="AA36" s="634"/>
      <c r="AB36" s="634"/>
      <c r="AC36" s="634"/>
      <c r="AD36" s="634"/>
      <c r="AE36" s="634"/>
      <c r="AF36" s="634"/>
      <c r="AG36" s="634"/>
      <c r="AH36" s="634"/>
      <c r="AI36" s="634"/>
      <c r="AJ36" s="634"/>
      <c r="AK36" s="634"/>
      <c r="AL36" s="181"/>
      <c r="AM36" s="633">
        <f t="shared" si="0"/>
        <v>13</v>
      </c>
      <c r="AN36" s="633"/>
      <c r="AO36" s="634" t="str">
        <f>IF('各会計、関係団体の財政状況及び健全化判断比率'!B33="","",'各会計、関係団体の財政状況及び健全化判断比率'!B33)</f>
        <v>農業集落排水事業会計</v>
      </c>
      <c r="AP36" s="634"/>
      <c r="AQ36" s="634"/>
      <c r="AR36" s="634"/>
      <c r="AS36" s="634"/>
      <c r="AT36" s="634"/>
      <c r="AU36" s="634"/>
      <c r="AV36" s="634"/>
      <c r="AW36" s="634"/>
      <c r="AX36" s="634"/>
      <c r="AY36" s="634"/>
      <c r="AZ36" s="634"/>
      <c r="BA36" s="634"/>
      <c r="BB36" s="634"/>
      <c r="BC36" s="634"/>
      <c r="BD36" s="181"/>
      <c r="BE36" s="633">
        <f t="shared" si="1"/>
        <v>16</v>
      </c>
      <c r="BF36" s="633"/>
      <c r="BG36" s="634" t="str">
        <f>IF('各会計、関係団体の財政状況及び健全化判断比率'!B36="","",'各会計、関係団体の財政状況及び健全化判断比率'!B36)</f>
        <v>秋田市大森山動物園会計</v>
      </c>
      <c r="BH36" s="634"/>
      <c r="BI36" s="634"/>
      <c r="BJ36" s="634"/>
      <c r="BK36" s="634"/>
      <c r="BL36" s="634"/>
      <c r="BM36" s="634"/>
      <c r="BN36" s="634"/>
      <c r="BO36" s="634"/>
      <c r="BP36" s="634"/>
      <c r="BQ36" s="634"/>
      <c r="BR36" s="634"/>
      <c r="BS36" s="634"/>
      <c r="BT36" s="634"/>
      <c r="BU36" s="634"/>
      <c r="BV36" s="181"/>
      <c r="BW36" s="633">
        <f t="shared" si="2"/>
        <v>20</v>
      </c>
      <c r="BX36" s="633"/>
      <c r="BY36" s="634" t="str">
        <f>IF('各会計、関係団体の財政状況及び健全化判断比率'!B70="","",'各会計、関係団体の財政状況及び健全化判断比率'!B70)</f>
        <v>秋田県後期高齢者医療広域連合（一般会計）</v>
      </c>
      <c r="BZ36" s="634"/>
      <c r="CA36" s="634"/>
      <c r="CB36" s="634"/>
      <c r="CC36" s="634"/>
      <c r="CD36" s="634"/>
      <c r="CE36" s="634"/>
      <c r="CF36" s="634"/>
      <c r="CG36" s="634"/>
      <c r="CH36" s="634"/>
      <c r="CI36" s="634"/>
      <c r="CJ36" s="634"/>
      <c r="CK36" s="634"/>
      <c r="CL36" s="634"/>
      <c r="CM36" s="634"/>
      <c r="CN36" s="181"/>
      <c r="CO36" s="633">
        <f t="shared" si="3"/>
        <v>24</v>
      </c>
      <c r="CP36" s="633"/>
      <c r="CQ36" s="634" t="str">
        <f>IF('各会計、関係団体の財政状況及び健全化判断比率'!BS9="","",'各会計、関係団体の財政状況及び健全化判断比率'!BS9)</f>
        <v>一般財団法人秋田市勤労者福祉振興協会</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c r="A37" s="181"/>
      <c r="B37" s="205"/>
      <c r="C37" s="633">
        <f>IF(E37="","",C36+1)</f>
        <v>4</v>
      </c>
      <c r="D37" s="633"/>
      <c r="E37" s="634" t="str">
        <f>IF('各会計、関係団体の財政状況及び健全化判断比率'!B10="","",'各会計、関係団体の財政状況及び健全化判断比率'!B10)</f>
        <v>市営墓地会計</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f t="shared" si="1"/>
        <v>17</v>
      </c>
      <c r="BF37" s="633"/>
      <c r="BG37" s="634" t="str">
        <f>IF('各会計、関係団体の財政状況及び健全化判断比率'!B37="","",'各会計、関係団体の財政状況及び健全化判断比率'!B37)</f>
        <v>秋田市廃棄物発電会計</v>
      </c>
      <c r="BH37" s="634"/>
      <c r="BI37" s="634"/>
      <c r="BJ37" s="634"/>
      <c r="BK37" s="634"/>
      <c r="BL37" s="634"/>
      <c r="BM37" s="634"/>
      <c r="BN37" s="634"/>
      <c r="BO37" s="634"/>
      <c r="BP37" s="634"/>
      <c r="BQ37" s="634"/>
      <c r="BR37" s="634"/>
      <c r="BS37" s="634"/>
      <c r="BT37" s="634"/>
      <c r="BU37" s="634"/>
      <c r="BV37" s="181"/>
      <c r="BW37" s="633">
        <f t="shared" si="2"/>
        <v>21</v>
      </c>
      <c r="BX37" s="633"/>
      <c r="BY37" s="634" t="str">
        <f>IF('各会計、関係団体の財政状況及び健全化判断比率'!B71="","",'各会計、関係団体の財政状況及び健全化判断比率'!B71)</f>
        <v>秋田県後期高齢者医療広域連合（後期高齢者医療特別会計）</v>
      </c>
      <c r="BZ37" s="634"/>
      <c r="CA37" s="634"/>
      <c r="CB37" s="634"/>
      <c r="CC37" s="634"/>
      <c r="CD37" s="634"/>
      <c r="CE37" s="634"/>
      <c r="CF37" s="634"/>
      <c r="CG37" s="634"/>
      <c r="CH37" s="634"/>
      <c r="CI37" s="634"/>
      <c r="CJ37" s="634"/>
      <c r="CK37" s="634"/>
      <c r="CL37" s="634"/>
      <c r="CM37" s="634"/>
      <c r="CN37" s="181"/>
      <c r="CO37" s="633">
        <f t="shared" si="3"/>
        <v>25</v>
      </c>
      <c r="CP37" s="633"/>
      <c r="CQ37" s="634" t="str">
        <f>IF('各会計、関係団体の財政状況及び健全化判断比率'!BS10="","",'各会計、関係団体の財政状況及び健全化判断比率'!BS10)</f>
        <v>公益財団法人秋田観光コンベンション協会</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c r="A38" s="181"/>
      <c r="B38" s="205"/>
      <c r="C38" s="633">
        <f t="shared" ref="C38:C43" si="5">IF(E38="","",C37+1)</f>
        <v>5</v>
      </c>
      <c r="D38" s="633"/>
      <c r="E38" s="634" t="str">
        <f>IF('各会計、関係団体の財政状況及び健全化判断比率'!B11="","",'各会計、関係団体の財政状況及び健全化判断比率'!B11)</f>
        <v>病院事業債管理会計</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f t="shared" si="3"/>
        <v>26</v>
      </c>
      <c r="CP38" s="633"/>
      <c r="CQ38" s="634" t="str">
        <f>IF('各会計、関係団体の財政状況及び健全化判断比率'!BS11="","",'各会計、関係団体の財政状況及び健全化判断比率'!BS11)</f>
        <v>河辺地域振興株式会社</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c r="A39" s="181"/>
      <c r="B39" s="205"/>
      <c r="C39" s="633">
        <f t="shared" si="5"/>
        <v>6</v>
      </c>
      <c r="D39" s="633"/>
      <c r="E39" s="634" t="str">
        <f>IF('各会計、関係団体の財政状況及び健全化判断比率'!B12="","",'各会計、関係団体の財政状況及び健全化判断比率'!B12)</f>
        <v>学校給食費会計</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f t="shared" si="3"/>
        <v>27</v>
      </c>
      <c r="CP39" s="633"/>
      <c r="CQ39" s="634" t="str">
        <f>IF('各会計、関係団体の財政状況及び健全化判断比率'!BS12="","",'各会計、関係団体の財政状況及び健全化判断比率'!BS12)</f>
        <v>株式会社雄和振興公社</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c r="A40" s="181"/>
      <c r="B40" s="205"/>
      <c r="C40" s="633">
        <f t="shared" si="5"/>
        <v>7</v>
      </c>
      <c r="D40" s="633"/>
      <c r="E40" s="634" t="str">
        <f>IF('各会計、関係団体の財政状況及び健全化判断比率'!B13="","",'各会計、関係団体の財政状況及び健全化判断比率'!B13)</f>
        <v>母子父子寡婦福祉資金貸付事業会計</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f t="shared" si="3"/>
        <v>28</v>
      </c>
      <c r="CP40" s="633"/>
      <c r="CQ40" s="634" t="str">
        <f>IF('各会計、関係団体の財政状況及び健全化判断比率'!BS13="","",'各会計、関係団体の財政状況及び健全化判断比率'!BS13)</f>
        <v>公益財団法人秋田市総合振興公社</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f t="shared" si="3"/>
        <v>29</v>
      </c>
      <c r="CP41" s="633"/>
      <c r="CQ41" s="634" t="str">
        <f>IF('各会計、関係団体の財政状況及び健全化判断比率'!BS14="","",'各会計、関係団体の財政状況及び健全化判断比率'!BS14)</f>
        <v>公立大学法人秋田公立美術大学</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f t="shared" si="3"/>
        <v>30</v>
      </c>
      <c r="CP42" s="633"/>
      <c r="CQ42" s="634" t="str">
        <f>IF('各会計、関係団体の財政状況及び健全化判断比率'!BS15="","",'各会計、関係団体の財政状況及び健全化判断比率'!BS15)</f>
        <v>地方独立行政法人市立秋田総合病院</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f t="shared" si="3"/>
        <v>31</v>
      </c>
      <c r="CP43" s="633"/>
      <c r="CQ43" s="634" t="str">
        <f>IF('各会計、関係団体の財政状況及び健全化判断比率'!BS16="","",'各会計、関係団体の財政状況及び健全化判断比率'!BS16)</f>
        <v>公立大学法人国際教養大学</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row r="55" spans="5:113"/>
    <row r="56" spans="5:113"/>
  </sheetData>
  <sheetProtection algorithmName="SHA-512" hashValue="YH1IXgDehPCQzjylvk1iDS/EXW2/MJ9JsTY1g5oJ/LzEcTjyPxIqUEe1XRBPSlF+eN8QjgQ/JfY2Z9ymuaOeMg==" saltValue="1F0LgmXAxzM2pv7cffnCA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c r="B5" s="645" t="s">
        <v>229</v>
      </c>
      <c r="C5" s="646"/>
      <c r="D5" s="646"/>
      <c r="E5" s="646"/>
      <c r="F5" s="646"/>
      <c r="G5" s="646"/>
      <c r="H5" s="646"/>
      <c r="I5" s="646"/>
      <c r="J5" s="646"/>
      <c r="K5" s="646"/>
      <c r="L5" s="646"/>
      <c r="M5" s="646"/>
      <c r="N5" s="646"/>
      <c r="O5" s="646"/>
      <c r="P5" s="646"/>
      <c r="Q5" s="647"/>
      <c r="R5" s="648">
        <v>43281791</v>
      </c>
      <c r="S5" s="649"/>
      <c r="T5" s="649"/>
      <c r="U5" s="649"/>
      <c r="V5" s="649"/>
      <c r="W5" s="649"/>
      <c r="X5" s="649"/>
      <c r="Y5" s="650"/>
      <c r="Z5" s="651">
        <v>28.4</v>
      </c>
      <c r="AA5" s="651"/>
      <c r="AB5" s="651"/>
      <c r="AC5" s="651"/>
      <c r="AD5" s="652">
        <v>43281791</v>
      </c>
      <c r="AE5" s="652"/>
      <c r="AF5" s="652"/>
      <c r="AG5" s="652"/>
      <c r="AH5" s="652"/>
      <c r="AI5" s="652"/>
      <c r="AJ5" s="652"/>
      <c r="AK5" s="652"/>
      <c r="AL5" s="653">
        <v>58</v>
      </c>
      <c r="AM5" s="654"/>
      <c r="AN5" s="654"/>
      <c r="AO5" s="655"/>
      <c r="AP5" s="645" t="s">
        <v>230</v>
      </c>
      <c r="AQ5" s="646"/>
      <c r="AR5" s="646"/>
      <c r="AS5" s="646"/>
      <c r="AT5" s="646"/>
      <c r="AU5" s="646"/>
      <c r="AV5" s="646"/>
      <c r="AW5" s="646"/>
      <c r="AX5" s="646"/>
      <c r="AY5" s="646"/>
      <c r="AZ5" s="646"/>
      <c r="BA5" s="646"/>
      <c r="BB5" s="646"/>
      <c r="BC5" s="646"/>
      <c r="BD5" s="646"/>
      <c r="BE5" s="646"/>
      <c r="BF5" s="647"/>
      <c r="BG5" s="659">
        <v>41729492</v>
      </c>
      <c r="BH5" s="660"/>
      <c r="BI5" s="660"/>
      <c r="BJ5" s="660"/>
      <c r="BK5" s="660"/>
      <c r="BL5" s="660"/>
      <c r="BM5" s="660"/>
      <c r="BN5" s="661"/>
      <c r="BO5" s="662">
        <v>96.4</v>
      </c>
      <c r="BP5" s="662"/>
      <c r="BQ5" s="662"/>
      <c r="BR5" s="662"/>
      <c r="BS5" s="663">
        <v>2976661</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c r="B6" s="656" t="s">
        <v>234</v>
      </c>
      <c r="C6" s="657"/>
      <c r="D6" s="657"/>
      <c r="E6" s="657"/>
      <c r="F6" s="657"/>
      <c r="G6" s="657"/>
      <c r="H6" s="657"/>
      <c r="I6" s="657"/>
      <c r="J6" s="657"/>
      <c r="K6" s="657"/>
      <c r="L6" s="657"/>
      <c r="M6" s="657"/>
      <c r="N6" s="657"/>
      <c r="O6" s="657"/>
      <c r="P6" s="657"/>
      <c r="Q6" s="658"/>
      <c r="R6" s="659">
        <v>1085541</v>
      </c>
      <c r="S6" s="660"/>
      <c r="T6" s="660"/>
      <c r="U6" s="660"/>
      <c r="V6" s="660"/>
      <c r="W6" s="660"/>
      <c r="X6" s="660"/>
      <c r="Y6" s="661"/>
      <c r="Z6" s="662">
        <v>0.7</v>
      </c>
      <c r="AA6" s="662"/>
      <c r="AB6" s="662"/>
      <c r="AC6" s="662"/>
      <c r="AD6" s="663">
        <v>1085541</v>
      </c>
      <c r="AE6" s="663"/>
      <c r="AF6" s="663"/>
      <c r="AG6" s="663"/>
      <c r="AH6" s="663"/>
      <c r="AI6" s="663"/>
      <c r="AJ6" s="663"/>
      <c r="AK6" s="663"/>
      <c r="AL6" s="664">
        <v>1.5</v>
      </c>
      <c r="AM6" s="665"/>
      <c r="AN6" s="665"/>
      <c r="AO6" s="666"/>
      <c r="AP6" s="656" t="s">
        <v>235</v>
      </c>
      <c r="AQ6" s="657"/>
      <c r="AR6" s="657"/>
      <c r="AS6" s="657"/>
      <c r="AT6" s="657"/>
      <c r="AU6" s="657"/>
      <c r="AV6" s="657"/>
      <c r="AW6" s="657"/>
      <c r="AX6" s="657"/>
      <c r="AY6" s="657"/>
      <c r="AZ6" s="657"/>
      <c r="BA6" s="657"/>
      <c r="BB6" s="657"/>
      <c r="BC6" s="657"/>
      <c r="BD6" s="657"/>
      <c r="BE6" s="657"/>
      <c r="BF6" s="658"/>
      <c r="BG6" s="659">
        <v>41729492</v>
      </c>
      <c r="BH6" s="660"/>
      <c r="BI6" s="660"/>
      <c r="BJ6" s="660"/>
      <c r="BK6" s="660"/>
      <c r="BL6" s="660"/>
      <c r="BM6" s="660"/>
      <c r="BN6" s="661"/>
      <c r="BO6" s="662">
        <v>96.4</v>
      </c>
      <c r="BP6" s="662"/>
      <c r="BQ6" s="662"/>
      <c r="BR6" s="662"/>
      <c r="BS6" s="663">
        <v>2976661</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647295</v>
      </c>
      <c r="CS6" s="660"/>
      <c r="CT6" s="660"/>
      <c r="CU6" s="660"/>
      <c r="CV6" s="660"/>
      <c r="CW6" s="660"/>
      <c r="CX6" s="660"/>
      <c r="CY6" s="661"/>
      <c r="CZ6" s="653">
        <v>0.4</v>
      </c>
      <c r="DA6" s="654"/>
      <c r="DB6" s="654"/>
      <c r="DC6" s="670"/>
      <c r="DD6" s="668" t="s">
        <v>128</v>
      </c>
      <c r="DE6" s="660"/>
      <c r="DF6" s="660"/>
      <c r="DG6" s="660"/>
      <c r="DH6" s="660"/>
      <c r="DI6" s="660"/>
      <c r="DJ6" s="660"/>
      <c r="DK6" s="660"/>
      <c r="DL6" s="660"/>
      <c r="DM6" s="660"/>
      <c r="DN6" s="660"/>
      <c r="DO6" s="660"/>
      <c r="DP6" s="661"/>
      <c r="DQ6" s="668">
        <v>647295</v>
      </c>
      <c r="DR6" s="660"/>
      <c r="DS6" s="660"/>
      <c r="DT6" s="660"/>
      <c r="DU6" s="660"/>
      <c r="DV6" s="660"/>
      <c r="DW6" s="660"/>
      <c r="DX6" s="660"/>
      <c r="DY6" s="660"/>
      <c r="DZ6" s="660"/>
      <c r="EA6" s="660"/>
      <c r="EB6" s="660"/>
      <c r="EC6" s="669"/>
    </row>
    <row r="7" spans="2:143" ht="11.25" customHeight="1">
      <c r="B7" s="656" t="s">
        <v>237</v>
      </c>
      <c r="C7" s="657"/>
      <c r="D7" s="657"/>
      <c r="E7" s="657"/>
      <c r="F7" s="657"/>
      <c r="G7" s="657"/>
      <c r="H7" s="657"/>
      <c r="I7" s="657"/>
      <c r="J7" s="657"/>
      <c r="K7" s="657"/>
      <c r="L7" s="657"/>
      <c r="M7" s="657"/>
      <c r="N7" s="657"/>
      <c r="O7" s="657"/>
      <c r="P7" s="657"/>
      <c r="Q7" s="658"/>
      <c r="R7" s="659">
        <v>12732</v>
      </c>
      <c r="S7" s="660"/>
      <c r="T7" s="660"/>
      <c r="U7" s="660"/>
      <c r="V7" s="660"/>
      <c r="W7" s="660"/>
      <c r="X7" s="660"/>
      <c r="Y7" s="661"/>
      <c r="Z7" s="662">
        <v>0</v>
      </c>
      <c r="AA7" s="662"/>
      <c r="AB7" s="662"/>
      <c r="AC7" s="662"/>
      <c r="AD7" s="663">
        <v>12732</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19208588</v>
      </c>
      <c r="BH7" s="660"/>
      <c r="BI7" s="660"/>
      <c r="BJ7" s="660"/>
      <c r="BK7" s="660"/>
      <c r="BL7" s="660"/>
      <c r="BM7" s="660"/>
      <c r="BN7" s="661"/>
      <c r="BO7" s="662">
        <v>44.4</v>
      </c>
      <c r="BP7" s="662"/>
      <c r="BQ7" s="662"/>
      <c r="BR7" s="662"/>
      <c r="BS7" s="663">
        <v>596774</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15190469</v>
      </c>
      <c r="CS7" s="660"/>
      <c r="CT7" s="660"/>
      <c r="CU7" s="660"/>
      <c r="CV7" s="660"/>
      <c r="CW7" s="660"/>
      <c r="CX7" s="660"/>
      <c r="CY7" s="661"/>
      <c r="CZ7" s="662">
        <v>10.1</v>
      </c>
      <c r="DA7" s="662"/>
      <c r="DB7" s="662"/>
      <c r="DC7" s="662"/>
      <c r="DD7" s="668">
        <v>1241133</v>
      </c>
      <c r="DE7" s="660"/>
      <c r="DF7" s="660"/>
      <c r="DG7" s="660"/>
      <c r="DH7" s="660"/>
      <c r="DI7" s="660"/>
      <c r="DJ7" s="660"/>
      <c r="DK7" s="660"/>
      <c r="DL7" s="660"/>
      <c r="DM7" s="660"/>
      <c r="DN7" s="660"/>
      <c r="DO7" s="660"/>
      <c r="DP7" s="661"/>
      <c r="DQ7" s="668">
        <v>12903815</v>
      </c>
      <c r="DR7" s="660"/>
      <c r="DS7" s="660"/>
      <c r="DT7" s="660"/>
      <c r="DU7" s="660"/>
      <c r="DV7" s="660"/>
      <c r="DW7" s="660"/>
      <c r="DX7" s="660"/>
      <c r="DY7" s="660"/>
      <c r="DZ7" s="660"/>
      <c r="EA7" s="660"/>
      <c r="EB7" s="660"/>
      <c r="EC7" s="669"/>
    </row>
    <row r="8" spans="2:143" ht="11.25" customHeight="1">
      <c r="B8" s="656" t="s">
        <v>240</v>
      </c>
      <c r="C8" s="657"/>
      <c r="D8" s="657"/>
      <c r="E8" s="657"/>
      <c r="F8" s="657"/>
      <c r="G8" s="657"/>
      <c r="H8" s="657"/>
      <c r="I8" s="657"/>
      <c r="J8" s="657"/>
      <c r="K8" s="657"/>
      <c r="L8" s="657"/>
      <c r="M8" s="657"/>
      <c r="N8" s="657"/>
      <c r="O8" s="657"/>
      <c r="P8" s="657"/>
      <c r="Q8" s="658"/>
      <c r="R8" s="659">
        <v>102004</v>
      </c>
      <c r="S8" s="660"/>
      <c r="T8" s="660"/>
      <c r="U8" s="660"/>
      <c r="V8" s="660"/>
      <c r="W8" s="660"/>
      <c r="X8" s="660"/>
      <c r="Y8" s="661"/>
      <c r="Z8" s="662">
        <v>0.1</v>
      </c>
      <c r="AA8" s="662"/>
      <c r="AB8" s="662"/>
      <c r="AC8" s="662"/>
      <c r="AD8" s="663">
        <v>102004</v>
      </c>
      <c r="AE8" s="663"/>
      <c r="AF8" s="663"/>
      <c r="AG8" s="663"/>
      <c r="AH8" s="663"/>
      <c r="AI8" s="663"/>
      <c r="AJ8" s="663"/>
      <c r="AK8" s="663"/>
      <c r="AL8" s="664">
        <v>0.1</v>
      </c>
      <c r="AM8" s="665"/>
      <c r="AN8" s="665"/>
      <c r="AO8" s="666"/>
      <c r="AP8" s="656" t="s">
        <v>241</v>
      </c>
      <c r="AQ8" s="657"/>
      <c r="AR8" s="657"/>
      <c r="AS8" s="657"/>
      <c r="AT8" s="657"/>
      <c r="AU8" s="657"/>
      <c r="AV8" s="657"/>
      <c r="AW8" s="657"/>
      <c r="AX8" s="657"/>
      <c r="AY8" s="657"/>
      <c r="AZ8" s="657"/>
      <c r="BA8" s="657"/>
      <c r="BB8" s="657"/>
      <c r="BC8" s="657"/>
      <c r="BD8" s="657"/>
      <c r="BE8" s="657"/>
      <c r="BF8" s="658"/>
      <c r="BG8" s="659">
        <v>531485</v>
      </c>
      <c r="BH8" s="660"/>
      <c r="BI8" s="660"/>
      <c r="BJ8" s="660"/>
      <c r="BK8" s="660"/>
      <c r="BL8" s="660"/>
      <c r="BM8" s="660"/>
      <c r="BN8" s="661"/>
      <c r="BO8" s="662">
        <v>1.2</v>
      </c>
      <c r="BP8" s="662"/>
      <c r="BQ8" s="662"/>
      <c r="BR8" s="662"/>
      <c r="BS8" s="663" t="s">
        <v>128</v>
      </c>
      <c r="BT8" s="663"/>
      <c r="BU8" s="663"/>
      <c r="BV8" s="663"/>
      <c r="BW8" s="663"/>
      <c r="BX8" s="663"/>
      <c r="BY8" s="663"/>
      <c r="BZ8" s="663"/>
      <c r="CA8" s="663"/>
      <c r="CB8" s="667"/>
      <c r="CD8" s="656" t="s">
        <v>242</v>
      </c>
      <c r="CE8" s="657"/>
      <c r="CF8" s="657"/>
      <c r="CG8" s="657"/>
      <c r="CH8" s="657"/>
      <c r="CI8" s="657"/>
      <c r="CJ8" s="657"/>
      <c r="CK8" s="657"/>
      <c r="CL8" s="657"/>
      <c r="CM8" s="657"/>
      <c r="CN8" s="657"/>
      <c r="CO8" s="657"/>
      <c r="CP8" s="657"/>
      <c r="CQ8" s="658"/>
      <c r="CR8" s="659">
        <v>55466099</v>
      </c>
      <c r="CS8" s="660"/>
      <c r="CT8" s="660"/>
      <c r="CU8" s="660"/>
      <c r="CV8" s="660"/>
      <c r="CW8" s="660"/>
      <c r="CX8" s="660"/>
      <c r="CY8" s="661"/>
      <c r="CZ8" s="662">
        <v>37</v>
      </c>
      <c r="DA8" s="662"/>
      <c r="DB8" s="662"/>
      <c r="DC8" s="662"/>
      <c r="DD8" s="668">
        <v>642200</v>
      </c>
      <c r="DE8" s="660"/>
      <c r="DF8" s="660"/>
      <c r="DG8" s="660"/>
      <c r="DH8" s="660"/>
      <c r="DI8" s="660"/>
      <c r="DJ8" s="660"/>
      <c r="DK8" s="660"/>
      <c r="DL8" s="660"/>
      <c r="DM8" s="660"/>
      <c r="DN8" s="660"/>
      <c r="DO8" s="660"/>
      <c r="DP8" s="661"/>
      <c r="DQ8" s="668">
        <v>23405693</v>
      </c>
      <c r="DR8" s="660"/>
      <c r="DS8" s="660"/>
      <c r="DT8" s="660"/>
      <c r="DU8" s="660"/>
      <c r="DV8" s="660"/>
      <c r="DW8" s="660"/>
      <c r="DX8" s="660"/>
      <c r="DY8" s="660"/>
      <c r="DZ8" s="660"/>
      <c r="EA8" s="660"/>
      <c r="EB8" s="660"/>
      <c r="EC8" s="669"/>
    </row>
    <row r="9" spans="2:143" ht="11.25" customHeight="1">
      <c r="B9" s="656" t="s">
        <v>243</v>
      </c>
      <c r="C9" s="657"/>
      <c r="D9" s="657"/>
      <c r="E9" s="657"/>
      <c r="F9" s="657"/>
      <c r="G9" s="657"/>
      <c r="H9" s="657"/>
      <c r="I9" s="657"/>
      <c r="J9" s="657"/>
      <c r="K9" s="657"/>
      <c r="L9" s="657"/>
      <c r="M9" s="657"/>
      <c r="N9" s="657"/>
      <c r="O9" s="657"/>
      <c r="P9" s="657"/>
      <c r="Q9" s="658"/>
      <c r="R9" s="659">
        <v>85451</v>
      </c>
      <c r="S9" s="660"/>
      <c r="T9" s="660"/>
      <c r="U9" s="660"/>
      <c r="V9" s="660"/>
      <c r="W9" s="660"/>
      <c r="X9" s="660"/>
      <c r="Y9" s="661"/>
      <c r="Z9" s="662">
        <v>0.1</v>
      </c>
      <c r="AA9" s="662"/>
      <c r="AB9" s="662"/>
      <c r="AC9" s="662"/>
      <c r="AD9" s="663">
        <v>85451</v>
      </c>
      <c r="AE9" s="663"/>
      <c r="AF9" s="663"/>
      <c r="AG9" s="663"/>
      <c r="AH9" s="663"/>
      <c r="AI9" s="663"/>
      <c r="AJ9" s="663"/>
      <c r="AK9" s="663"/>
      <c r="AL9" s="664">
        <v>0.1</v>
      </c>
      <c r="AM9" s="665"/>
      <c r="AN9" s="665"/>
      <c r="AO9" s="666"/>
      <c r="AP9" s="656" t="s">
        <v>244</v>
      </c>
      <c r="AQ9" s="657"/>
      <c r="AR9" s="657"/>
      <c r="AS9" s="657"/>
      <c r="AT9" s="657"/>
      <c r="AU9" s="657"/>
      <c r="AV9" s="657"/>
      <c r="AW9" s="657"/>
      <c r="AX9" s="657"/>
      <c r="AY9" s="657"/>
      <c r="AZ9" s="657"/>
      <c r="BA9" s="657"/>
      <c r="BB9" s="657"/>
      <c r="BC9" s="657"/>
      <c r="BD9" s="657"/>
      <c r="BE9" s="657"/>
      <c r="BF9" s="658"/>
      <c r="BG9" s="659">
        <v>15016905</v>
      </c>
      <c r="BH9" s="660"/>
      <c r="BI9" s="660"/>
      <c r="BJ9" s="660"/>
      <c r="BK9" s="660"/>
      <c r="BL9" s="660"/>
      <c r="BM9" s="660"/>
      <c r="BN9" s="661"/>
      <c r="BO9" s="662">
        <v>34.700000000000003</v>
      </c>
      <c r="BP9" s="662"/>
      <c r="BQ9" s="662"/>
      <c r="BR9" s="662"/>
      <c r="BS9" s="663" t="s">
        <v>245</v>
      </c>
      <c r="BT9" s="663"/>
      <c r="BU9" s="663"/>
      <c r="BV9" s="663"/>
      <c r="BW9" s="663"/>
      <c r="BX9" s="663"/>
      <c r="BY9" s="663"/>
      <c r="BZ9" s="663"/>
      <c r="CA9" s="663"/>
      <c r="CB9" s="667"/>
      <c r="CD9" s="656" t="s">
        <v>246</v>
      </c>
      <c r="CE9" s="657"/>
      <c r="CF9" s="657"/>
      <c r="CG9" s="657"/>
      <c r="CH9" s="657"/>
      <c r="CI9" s="657"/>
      <c r="CJ9" s="657"/>
      <c r="CK9" s="657"/>
      <c r="CL9" s="657"/>
      <c r="CM9" s="657"/>
      <c r="CN9" s="657"/>
      <c r="CO9" s="657"/>
      <c r="CP9" s="657"/>
      <c r="CQ9" s="658"/>
      <c r="CR9" s="659">
        <v>14500545</v>
      </c>
      <c r="CS9" s="660"/>
      <c r="CT9" s="660"/>
      <c r="CU9" s="660"/>
      <c r="CV9" s="660"/>
      <c r="CW9" s="660"/>
      <c r="CX9" s="660"/>
      <c r="CY9" s="661"/>
      <c r="CZ9" s="662">
        <v>9.6999999999999993</v>
      </c>
      <c r="DA9" s="662"/>
      <c r="DB9" s="662"/>
      <c r="DC9" s="662"/>
      <c r="DD9" s="668">
        <v>1776188</v>
      </c>
      <c r="DE9" s="660"/>
      <c r="DF9" s="660"/>
      <c r="DG9" s="660"/>
      <c r="DH9" s="660"/>
      <c r="DI9" s="660"/>
      <c r="DJ9" s="660"/>
      <c r="DK9" s="660"/>
      <c r="DL9" s="660"/>
      <c r="DM9" s="660"/>
      <c r="DN9" s="660"/>
      <c r="DO9" s="660"/>
      <c r="DP9" s="661"/>
      <c r="DQ9" s="668">
        <v>7778071</v>
      </c>
      <c r="DR9" s="660"/>
      <c r="DS9" s="660"/>
      <c r="DT9" s="660"/>
      <c r="DU9" s="660"/>
      <c r="DV9" s="660"/>
      <c r="DW9" s="660"/>
      <c r="DX9" s="660"/>
      <c r="DY9" s="660"/>
      <c r="DZ9" s="660"/>
      <c r="EA9" s="660"/>
      <c r="EB9" s="660"/>
      <c r="EC9" s="669"/>
    </row>
    <row r="10" spans="2:143" ht="11.25" customHeight="1">
      <c r="B10" s="656" t="s">
        <v>247</v>
      </c>
      <c r="C10" s="657"/>
      <c r="D10" s="657"/>
      <c r="E10" s="657"/>
      <c r="F10" s="657"/>
      <c r="G10" s="657"/>
      <c r="H10" s="657"/>
      <c r="I10" s="657"/>
      <c r="J10" s="657"/>
      <c r="K10" s="657"/>
      <c r="L10" s="657"/>
      <c r="M10" s="657"/>
      <c r="N10" s="657"/>
      <c r="O10" s="657"/>
      <c r="P10" s="657"/>
      <c r="Q10" s="658"/>
      <c r="R10" s="659" t="s">
        <v>248</v>
      </c>
      <c r="S10" s="660"/>
      <c r="T10" s="660"/>
      <c r="U10" s="660"/>
      <c r="V10" s="660"/>
      <c r="W10" s="660"/>
      <c r="X10" s="660"/>
      <c r="Y10" s="661"/>
      <c r="Z10" s="662" t="s">
        <v>245</v>
      </c>
      <c r="AA10" s="662"/>
      <c r="AB10" s="662"/>
      <c r="AC10" s="662"/>
      <c r="AD10" s="663" t="s">
        <v>128</v>
      </c>
      <c r="AE10" s="663"/>
      <c r="AF10" s="663"/>
      <c r="AG10" s="663"/>
      <c r="AH10" s="663"/>
      <c r="AI10" s="663"/>
      <c r="AJ10" s="663"/>
      <c r="AK10" s="663"/>
      <c r="AL10" s="664" t="s">
        <v>248</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1240378</v>
      </c>
      <c r="BH10" s="660"/>
      <c r="BI10" s="660"/>
      <c r="BJ10" s="660"/>
      <c r="BK10" s="660"/>
      <c r="BL10" s="660"/>
      <c r="BM10" s="660"/>
      <c r="BN10" s="661"/>
      <c r="BO10" s="662">
        <v>2.9</v>
      </c>
      <c r="BP10" s="662"/>
      <c r="BQ10" s="662"/>
      <c r="BR10" s="662"/>
      <c r="BS10" s="663">
        <v>201651</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v>725058</v>
      </c>
      <c r="CS10" s="660"/>
      <c r="CT10" s="660"/>
      <c r="CU10" s="660"/>
      <c r="CV10" s="660"/>
      <c r="CW10" s="660"/>
      <c r="CX10" s="660"/>
      <c r="CY10" s="661"/>
      <c r="CZ10" s="662">
        <v>0.5</v>
      </c>
      <c r="DA10" s="662"/>
      <c r="DB10" s="662"/>
      <c r="DC10" s="662"/>
      <c r="DD10" s="668">
        <v>138315</v>
      </c>
      <c r="DE10" s="660"/>
      <c r="DF10" s="660"/>
      <c r="DG10" s="660"/>
      <c r="DH10" s="660"/>
      <c r="DI10" s="660"/>
      <c r="DJ10" s="660"/>
      <c r="DK10" s="660"/>
      <c r="DL10" s="660"/>
      <c r="DM10" s="660"/>
      <c r="DN10" s="660"/>
      <c r="DO10" s="660"/>
      <c r="DP10" s="661"/>
      <c r="DQ10" s="668">
        <v>411020</v>
      </c>
      <c r="DR10" s="660"/>
      <c r="DS10" s="660"/>
      <c r="DT10" s="660"/>
      <c r="DU10" s="660"/>
      <c r="DV10" s="660"/>
      <c r="DW10" s="660"/>
      <c r="DX10" s="660"/>
      <c r="DY10" s="660"/>
      <c r="DZ10" s="660"/>
      <c r="EA10" s="660"/>
      <c r="EB10" s="660"/>
      <c r="EC10" s="669"/>
    </row>
    <row r="11" spans="2:143" ht="11.25" customHeight="1">
      <c r="B11" s="656" t="s">
        <v>251</v>
      </c>
      <c r="C11" s="657"/>
      <c r="D11" s="657"/>
      <c r="E11" s="657"/>
      <c r="F11" s="657"/>
      <c r="G11" s="657"/>
      <c r="H11" s="657"/>
      <c r="I11" s="657"/>
      <c r="J11" s="657"/>
      <c r="K11" s="657"/>
      <c r="L11" s="657"/>
      <c r="M11" s="657"/>
      <c r="N11" s="657"/>
      <c r="O11" s="657"/>
      <c r="P11" s="657"/>
      <c r="Q11" s="658"/>
      <c r="R11" s="659">
        <v>8230562</v>
      </c>
      <c r="S11" s="660"/>
      <c r="T11" s="660"/>
      <c r="U11" s="660"/>
      <c r="V11" s="660"/>
      <c r="W11" s="660"/>
      <c r="X11" s="660"/>
      <c r="Y11" s="661"/>
      <c r="Z11" s="664">
        <v>5.4</v>
      </c>
      <c r="AA11" s="665"/>
      <c r="AB11" s="665"/>
      <c r="AC11" s="671"/>
      <c r="AD11" s="668">
        <v>8230562</v>
      </c>
      <c r="AE11" s="660"/>
      <c r="AF11" s="660"/>
      <c r="AG11" s="660"/>
      <c r="AH11" s="660"/>
      <c r="AI11" s="660"/>
      <c r="AJ11" s="660"/>
      <c r="AK11" s="661"/>
      <c r="AL11" s="664">
        <v>11</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2419820</v>
      </c>
      <c r="BH11" s="660"/>
      <c r="BI11" s="660"/>
      <c r="BJ11" s="660"/>
      <c r="BK11" s="660"/>
      <c r="BL11" s="660"/>
      <c r="BM11" s="660"/>
      <c r="BN11" s="661"/>
      <c r="BO11" s="662">
        <v>5.6</v>
      </c>
      <c r="BP11" s="662"/>
      <c r="BQ11" s="662"/>
      <c r="BR11" s="662"/>
      <c r="BS11" s="663">
        <v>395123</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3068955</v>
      </c>
      <c r="CS11" s="660"/>
      <c r="CT11" s="660"/>
      <c r="CU11" s="660"/>
      <c r="CV11" s="660"/>
      <c r="CW11" s="660"/>
      <c r="CX11" s="660"/>
      <c r="CY11" s="661"/>
      <c r="CZ11" s="662">
        <v>2</v>
      </c>
      <c r="DA11" s="662"/>
      <c r="DB11" s="662"/>
      <c r="DC11" s="662"/>
      <c r="DD11" s="668">
        <v>712018</v>
      </c>
      <c r="DE11" s="660"/>
      <c r="DF11" s="660"/>
      <c r="DG11" s="660"/>
      <c r="DH11" s="660"/>
      <c r="DI11" s="660"/>
      <c r="DJ11" s="660"/>
      <c r="DK11" s="660"/>
      <c r="DL11" s="660"/>
      <c r="DM11" s="660"/>
      <c r="DN11" s="660"/>
      <c r="DO11" s="660"/>
      <c r="DP11" s="661"/>
      <c r="DQ11" s="668">
        <v>1718527</v>
      </c>
      <c r="DR11" s="660"/>
      <c r="DS11" s="660"/>
      <c r="DT11" s="660"/>
      <c r="DU11" s="660"/>
      <c r="DV11" s="660"/>
      <c r="DW11" s="660"/>
      <c r="DX11" s="660"/>
      <c r="DY11" s="660"/>
      <c r="DZ11" s="660"/>
      <c r="EA11" s="660"/>
      <c r="EB11" s="660"/>
      <c r="EC11" s="669"/>
    </row>
    <row r="12" spans="2:143" ht="11.25" customHeight="1">
      <c r="B12" s="656" t="s">
        <v>254</v>
      </c>
      <c r="C12" s="657"/>
      <c r="D12" s="657"/>
      <c r="E12" s="657"/>
      <c r="F12" s="657"/>
      <c r="G12" s="657"/>
      <c r="H12" s="657"/>
      <c r="I12" s="657"/>
      <c r="J12" s="657"/>
      <c r="K12" s="657"/>
      <c r="L12" s="657"/>
      <c r="M12" s="657"/>
      <c r="N12" s="657"/>
      <c r="O12" s="657"/>
      <c r="P12" s="657"/>
      <c r="Q12" s="658"/>
      <c r="R12" s="659">
        <v>55821</v>
      </c>
      <c r="S12" s="660"/>
      <c r="T12" s="660"/>
      <c r="U12" s="660"/>
      <c r="V12" s="660"/>
      <c r="W12" s="660"/>
      <c r="X12" s="660"/>
      <c r="Y12" s="661"/>
      <c r="Z12" s="662">
        <v>0</v>
      </c>
      <c r="AA12" s="662"/>
      <c r="AB12" s="662"/>
      <c r="AC12" s="662"/>
      <c r="AD12" s="663">
        <v>55821</v>
      </c>
      <c r="AE12" s="663"/>
      <c r="AF12" s="663"/>
      <c r="AG12" s="663"/>
      <c r="AH12" s="663"/>
      <c r="AI12" s="663"/>
      <c r="AJ12" s="663"/>
      <c r="AK12" s="663"/>
      <c r="AL12" s="664">
        <v>0.1</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19413018</v>
      </c>
      <c r="BH12" s="660"/>
      <c r="BI12" s="660"/>
      <c r="BJ12" s="660"/>
      <c r="BK12" s="660"/>
      <c r="BL12" s="660"/>
      <c r="BM12" s="660"/>
      <c r="BN12" s="661"/>
      <c r="BO12" s="662">
        <v>44.9</v>
      </c>
      <c r="BP12" s="662"/>
      <c r="BQ12" s="662"/>
      <c r="BR12" s="662"/>
      <c r="BS12" s="663">
        <v>2379887</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9563489</v>
      </c>
      <c r="CS12" s="660"/>
      <c r="CT12" s="660"/>
      <c r="CU12" s="660"/>
      <c r="CV12" s="660"/>
      <c r="CW12" s="660"/>
      <c r="CX12" s="660"/>
      <c r="CY12" s="661"/>
      <c r="CZ12" s="662">
        <v>6.4</v>
      </c>
      <c r="DA12" s="662"/>
      <c r="DB12" s="662"/>
      <c r="DC12" s="662"/>
      <c r="DD12" s="668">
        <v>11996</v>
      </c>
      <c r="DE12" s="660"/>
      <c r="DF12" s="660"/>
      <c r="DG12" s="660"/>
      <c r="DH12" s="660"/>
      <c r="DI12" s="660"/>
      <c r="DJ12" s="660"/>
      <c r="DK12" s="660"/>
      <c r="DL12" s="660"/>
      <c r="DM12" s="660"/>
      <c r="DN12" s="660"/>
      <c r="DO12" s="660"/>
      <c r="DP12" s="661"/>
      <c r="DQ12" s="668">
        <v>3116932</v>
      </c>
      <c r="DR12" s="660"/>
      <c r="DS12" s="660"/>
      <c r="DT12" s="660"/>
      <c r="DU12" s="660"/>
      <c r="DV12" s="660"/>
      <c r="DW12" s="660"/>
      <c r="DX12" s="660"/>
      <c r="DY12" s="660"/>
      <c r="DZ12" s="660"/>
      <c r="EA12" s="660"/>
      <c r="EB12" s="660"/>
      <c r="EC12" s="669"/>
    </row>
    <row r="13" spans="2:143" ht="11.25" customHeight="1">
      <c r="B13" s="656" t="s">
        <v>257</v>
      </c>
      <c r="C13" s="657"/>
      <c r="D13" s="657"/>
      <c r="E13" s="657"/>
      <c r="F13" s="657"/>
      <c r="G13" s="657"/>
      <c r="H13" s="657"/>
      <c r="I13" s="657"/>
      <c r="J13" s="657"/>
      <c r="K13" s="657"/>
      <c r="L13" s="657"/>
      <c r="M13" s="657"/>
      <c r="N13" s="657"/>
      <c r="O13" s="657"/>
      <c r="P13" s="657"/>
      <c r="Q13" s="658"/>
      <c r="R13" s="659" t="s">
        <v>245</v>
      </c>
      <c r="S13" s="660"/>
      <c r="T13" s="660"/>
      <c r="U13" s="660"/>
      <c r="V13" s="660"/>
      <c r="W13" s="660"/>
      <c r="X13" s="660"/>
      <c r="Y13" s="661"/>
      <c r="Z13" s="662" t="s">
        <v>128</v>
      </c>
      <c r="AA13" s="662"/>
      <c r="AB13" s="662"/>
      <c r="AC13" s="662"/>
      <c r="AD13" s="663" t="s">
        <v>248</v>
      </c>
      <c r="AE13" s="663"/>
      <c r="AF13" s="663"/>
      <c r="AG13" s="663"/>
      <c r="AH13" s="663"/>
      <c r="AI13" s="663"/>
      <c r="AJ13" s="663"/>
      <c r="AK13" s="663"/>
      <c r="AL13" s="664" t="s">
        <v>248</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19208977</v>
      </c>
      <c r="BH13" s="660"/>
      <c r="BI13" s="660"/>
      <c r="BJ13" s="660"/>
      <c r="BK13" s="660"/>
      <c r="BL13" s="660"/>
      <c r="BM13" s="660"/>
      <c r="BN13" s="661"/>
      <c r="BO13" s="662">
        <v>44.4</v>
      </c>
      <c r="BP13" s="662"/>
      <c r="BQ13" s="662"/>
      <c r="BR13" s="662"/>
      <c r="BS13" s="663">
        <v>2379887</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17222434</v>
      </c>
      <c r="CS13" s="660"/>
      <c r="CT13" s="660"/>
      <c r="CU13" s="660"/>
      <c r="CV13" s="660"/>
      <c r="CW13" s="660"/>
      <c r="CX13" s="660"/>
      <c r="CY13" s="661"/>
      <c r="CZ13" s="662">
        <v>11.5</v>
      </c>
      <c r="DA13" s="662"/>
      <c r="DB13" s="662"/>
      <c r="DC13" s="662"/>
      <c r="DD13" s="668">
        <v>7995176</v>
      </c>
      <c r="DE13" s="660"/>
      <c r="DF13" s="660"/>
      <c r="DG13" s="660"/>
      <c r="DH13" s="660"/>
      <c r="DI13" s="660"/>
      <c r="DJ13" s="660"/>
      <c r="DK13" s="660"/>
      <c r="DL13" s="660"/>
      <c r="DM13" s="660"/>
      <c r="DN13" s="660"/>
      <c r="DO13" s="660"/>
      <c r="DP13" s="661"/>
      <c r="DQ13" s="668">
        <v>9206535</v>
      </c>
      <c r="DR13" s="660"/>
      <c r="DS13" s="660"/>
      <c r="DT13" s="660"/>
      <c r="DU13" s="660"/>
      <c r="DV13" s="660"/>
      <c r="DW13" s="660"/>
      <c r="DX13" s="660"/>
      <c r="DY13" s="660"/>
      <c r="DZ13" s="660"/>
      <c r="EA13" s="660"/>
      <c r="EB13" s="660"/>
      <c r="EC13" s="669"/>
    </row>
    <row r="14" spans="2:143" ht="11.25" customHeight="1">
      <c r="B14" s="656" t="s">
        <v>260</v>
      </c>
      <c r="C14" s="657"/>
      <c r="D14" s="657"/>
      <c r="E14" s="657"/>
      <c r="F14" s="657"/>
      <c r="G14" s="657"/>
      <c r="H14" s="657"/>
      <c r="I14" s="657"/>
      <c r="J14" s="657"/>
      <c r="K14" s="657"/>
      <c r="L14" s="657"/>
      <c r="M14" s="657"/>
      <c r="N14" s="657"/>
      <c r="O14" s="657"/>
      <c r="P14" s="657"/>
      <c r="Q14" s="658"/>
      <c r="R14" s="659">
        <v>642</v>
      </c>
      <c r="S14" s="660"/>
      <c r="T14" s="660"/>
      <c r="U14" s="660"/>
      <c r="V14" s="660"/>
      <c r="W14" s="660"/>
      <c r="X14" s="660"/>
      <c r="Y14" s="661"/>
      <c r="Z14" s="662">
        <v>0</v>
      </c>
      <c r="AA14" s="662"/>
      <c r="AB14" s="662"/>
      <c r="AC14" s="662"/>
      <c r="AD14" s="663">
        <v>642</v>
      </c>
      <c r="AE14" s="663"/>
      <c r="AF14" s="663"/>
      <c r="AG14" s="663"/>
      <c r="AH14" s="663"/>
      <c r="AI14" s="663"/>
      <c r="AJ14" s="663"/>
      <c r="AK14" s="663"/>
      <c r="AL14" s="664">
        <v>0</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908323</v>
      </c>
      <c r="BH14" s="660"/>
      <c r="BI14" s="660"/>
      <c r="BJ14" s="660"/>
      <c r="BK14" s="660"/>
      <c r="BL14" s="660"/>
      <c r="BM14" s="660"/>
      <c r="BN14" s="661"/>
      <c r="BO14" s="662">
        <v>2.1</v>
      </c>
      <c r="BP14" s="662"/>
      <c r="BQ14" s="662"/>
      <c r="BR14" s="662"/>
      <c r="BS14" s="663" t="s">
        <v>248</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4442380</v>
      </c>
      <c r="CS14" s="660"/>
      <c r="CT14" s="660"/>
      <c r="CU14" s="660"/>
      <c r="CV14" s="660"/>
      <c r="CW14" s="660"/>
      <c r="CX14" s="660"/>
      <c r="CY14" s="661"/>
      <c r="CZ14" s="662">
        <v>3</v>
      </c>
      <c r="DA14" s="662"/>
      <c r="DB14" s="662"/>
      <c r="DC14" s="662"/>
      <c r="DD14" s="668">
        <v>904060</v>
      </c>
      <c r="DE14" s="660"/>
      <c r="DF14" s="660"/>
      <c r="DG14" s="660"/>
      <c r="DH14" s="660"/>
      <c r="DI14" s="660"/>
      <c r="DJ14" s="660"/>
      <c r="DK14" s="660"/>
      <c r="DL14" s="660"/>
      <c r="DM14" s="660"/>
      <c r="DN14" s="660"/>
      <c r="DO14" s="660"/>
      <c r="DP14" s="661"/>
      <c r="DQ14" s="668">
        <v>3554667</v>
      </c>
      <c r="DR14" s="660"/>
      <c r="DS14" s="660"/>
      <c r="DT14" s="660"/>
      <c r="DU14" s="660"/>
      <c r="DV14" s="660"/>
      <c r="DW14" s="660"/>
      <c r="DX14" s="660"/>
      <c r="DY14" s="660"/>
      <c r="DZ14" s="660"/>
      <c r="EA14" s="660"/>
      <c r="EB14" s="660"/>
      <c r="EC14" s="669"/>
    </row>
    <row r="15" spans="2:143" ht="11.25" customHeight="1">
      <c r="B15" s="656" t="s">
        <v>263</v>
      </c>
      <c r="C15" s="657"/>
      <c r="D15" s="657"/>
      <c r="E15" s="657"/>
      <c r="F15" s="657"/>
      <c r="G15" s="657"/>
      <c r="H15" s="657"/>
      <c r="I15" s="657"/>
      <c r="J15" s="657"/>
      <c r="K15" s="657"/>
      <c r="L15" s="657"/>
      <c r="M15" s="657"/>
      <c r="N15" s="657"/>
      <c r="O15" s="657"/>
      <c r="P15" s="657"/>
      <c r="Q15" s="658"/>
      <c r="R15" s="659" t="s">
        <v>248</v>
      </c>
      <c r="S15" s="660"/>
      <c r="T15" s="660"/>
      <c r="U15" s="660"/>
      <c r="V15" s="660"/>
      <c r="W15" s="660"/>
      <c r="X15" s="660"/>
      <c r="Y15" s="661"/>
      <c r="Z15" s="662" t="s">
        <v>128</v>
      </c>
      <c r="AA15" s="662"/>
      <c r="AB15" s="662"/>
      <c r="AC15" s="662"/>
      <c r="AD15" s="663" t="s">
        <v>245</v>
      </c>
      <c r="AE15" s="663"/>
      <c r="AF15" s="663"/>
      <c r="AG15" s="663"/>
      <c r="AH15" s="663"/>
      <c r="AI15" s="663"/>
      <c r="AJ15" s="663"/>
      <c r="AK15" s="663"/>
      <c r="AL15" s="664" t="s">
        <v>128</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2196242</v>
      </c>
      <c r="BH15" s="660"/>
      <c r="BI15" s="660"/>
      <c r="BJ15" s="660"/>
      <c r="BK15" s="660"/>
      <c r="BL15" s="660"/>
      <c r="BM15" s="660"/>
      <c r="BN15" s="661"/>
      <c r="BO15" s="662">
        <v>5.0999999999999996</v>
      </c>
      <c r="BP15" s="662"/>
      <c r="BQ15" s="662"/>
      <c r="BR15" s="662"/>
      <c r="BS15" s="663" t="s">
        <v>128</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15087219</v>
      </c>
      <c r="CS15" s="660"/>
      <c r="CT15" s="660"/>
      <c r="CU15" s="660"/>
      <c r="CV15" s="660"/>
      <c r="CW15" s="660"/>
      <c r="CX15" s="660"/>
      <c r="CY15" s="661"/>
      <c r="CZ15" s="662">
        <v>10.1</v>
      </c>
      <c r="DA15" s="662"/>
      <c r="DB15" s="662"/>
      <c r="DC15" s="662"/>
      <c r="DD15" s="668">
        <v>3059869</v>
      </c>
      <c r="DE15" s="660"/>
      <c r="DF15" s="660"/>
      <c r="DG15" s="660"/>
      <c r="DH15" s="660"/>
      <c r="DI15" s="660"/>
      <c r="DJ15" s="660"/>
      <c r="DK15" s="660"/>
      <c r="DL15" s="660"/>
      <c r="DM15" s="660"/>
      <c r="DN15" s="660"/>
      <c r="DO15" s="660"/>
      <c r="DP15" s="661"/>
      <c r="DQ15" s="668">
        <v>9720012</v>
      </c>
      <c r="DR15" s="660"/>
      <c r="DS15" s="660"/>
      <c r="DT15" s="660"/>
      <c r="DU15" s="660"/>
      <c r="DV15" s="660"/>
      <c r="DW15" s="660"/>
      <c r="DX15" s="660"/>
      <c r="DY15" s="660"/>
      <c r="DZ15" s="660"/>
      <c r="EA15" s="660"/>
      <c r="EB15" s="660"/>
      <c r="EC15" s="669"/>
    </row>
    <row r="16" spans="2:143" ht="11.25" customHeight="1">
      <c r="B16" s="656" t="s">
        <v>266</v>
      </c>
      <c r="C16" s="657"/>
      <c r="D16" s="657"/>
      <c r="E16" s="657"/>
      <c r="F16" s="657"/>
      <c r="G16" s="657"/>
      <c r="H16" s="657"/>
      <c r="I16" s="657"/>
      <c r="J16" s="657"/>
      <c r="K16" s="657"/>
      <c r="L16" s="657"/>
      <c r="M16" s="657"/>
      <c r="N16" s="657"/>
      <c r="O16" s="657"/>
      <c r="P16" s="657"/>
      <c r="Q16" s="658"/>
      <c r="R16" s="659">
        <v>55699</v>
      </c>
      <c r="S16" s="660"/>
      <c r="T16" s="660"/>
      <c r="U16" s="660"/>
      <c r="V16" s="660"/>
      <c r="W16" s="660"/>
      <c r="X16" s="660"/>
      <c r="Y16" s="661"/>
      <c r="Z16" s="662">
        <v>0</v>
      </c>
      <c r="AA16" s="662"/>
      <c r="AB16" s="662"/>
      <c r="AC16" s="662"/>
      <c r="AD16" s="663">
        <v>55699</v>
      </c>
      <c r="AE16" s="663"/>
      <c r="AF16" s="663"/>
      <c r="AG16" s="663"/>
      <c r="AH16" s="663"/>
      <c r="AI16" s="663"/>
      <c r="AJ16" s="663"/>
      <c r="AK16" s="663"/>
      <c r="AL16" s="664">
        <v>0.1</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v>3321</v>
      </c>
      <c r="BH16" s="660"/>
      <c r="BI16" s="660"/>
      <c r="BJ16" s="660"/>
      <c r="BK16" s="660"/>
      <c r="BL16" s="660"/>
      <c r="BM16" s="660"/>
      <c r="BN16" s="661"/>
      <c r="BO16" s="662">
        <v>0</v>
      </c>
      <c r="BP16" s="662"/>
      <c r="BQ16" s="662"/>
      <c r="BR16" s="662"/>
      <c r="BS16" s="663" t="s">
        <v>128</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171785</v>
      </c>
      <c r="CS16" s="660"/>
      <c r="CT16" s="660"/>
      <c r="CU16" s="660"/>
      <c r="CV16" s="660"/>
      <c r="CW16" s="660"/>
      <c r="CX16" s="660"/>
      <c r="CY16" s="661"/>
      <c r="CZ16" s="662">
        <v>0.1</v>
      </c>
      <c r="DA16" s="662"/>
      <c r="DB16" s="662"/>
      <c r="DC16" s="662"/>
      <c r="DD16" s="668" t="s">
        <v>128</v>
      </c>
      <c r="DE16" s="660"/>
      <c r="DF16" s="660"/>
      <c r="DG16" s="660"/>
      <c r="DH16" s="660"/>
      <c r="DI16" s="660"/>
      <c r="DJ16" s="660"/>
      <c r="DK16" s="660"/>
      <c r="DL16" s="660"/>
      <c r="DM16" s="660"/>
      <c r="DN16" s="660"/>
      <c r="DO16" s="660"/>
      <c r="DP16" s="661"/>
      <c r="DQ16" s="668">
        <v>36249</v>
      </c>
      <c r="DR16" s="660"/>
      <c r="DS16" s="660"/>
      <c r="DT16" s="660"/>
      <c r="DU16" s="660"/>
      <c r="DV16" s="660"/>
      <c r="DW16" s="660"/>
      <c r="DX16" s="660"/>
      <c r="DY16" s="660"/>
      <c r="DZ16" s="660"/>
      <c r="EA16" s="660"/>
      <c r="EB16" s="660"/>
      <c r="EC16" s="669"/>
    </row>
    <row r="17" spans="2:133" ht="11.25" customHeight="1">
      <c r="B17" s="656" t="s">
        <v>269</v>
      </c>
      <c r="C17" s="657"/>
      <c r="D17" s="657"/>
      <c r="E17" s="657"/>
      <c r="F17" s="657"/>
      <c r="G17" s="657"/>
      <c r="H17" s="657"/>
      <c r="I17" s="657"/>
      <c r="J17" s="657"/>
      <c r="K17" s="657"/>
      <c r="L17" s="657"/>
      <c r="M17" s="657"/>
      <c r="N17" s="657"/>
      <c r="O17" s="657"/>
      <c r="P17" s="657"/>
      <c r="Q17" s="658"/>
      <c r="R17" s="659">
        <v>693218</v>
      </c>
      <c r="S17" s="660"/>
      <c r="T17" s="660"/>
      <c r="U17" s="660"/>
      <c r="V17" s="660"/>
      <c r="W17" s="660"/>
      <c r="X17" s="660"/>
      <c r="Y17" s="661"/>
      <c r="Z17" s="662">
        <v>0.5</v>
      </c>
      <c r="AA17" s="662"/>
      <c r="AB17" s="662"/>
      <c r="AC17" s="662"/>
      <c r="AD17" s="663">
        <v>693218</v>
      </c>
      <c r="AE17" s="663"/>
      <c r="AF17" s="663"/>
      <c r="AG17" s="663"/>
      <c r="AH17" s="663"/>
      <c r="AI17" s="663"/>
      <c r="AJ17" s="663"/>
      <c r="AK17" s="663"/>
      <c r="AL17" s="664">
        <v>0.9</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128</v>
      </c>
      <c r="BH17" s="660"/>
      <c r="BI17" s="660"/>
      <c r="BJ17" s="660"/>
      <c r="BK17" s="660"/>
      <c r="BL17" s="660"/>
      <c r="BM17" s="660"/>
      <c r="BN17" s="661"/>
      <c r="BO17" s="662" t="s">
        <v>248</v>
      </c>
      <c r="BP17" s="662"/>
      <c r="BQ17" s="662"/>
      <c r="BR17" s="662"/>
      <c r="BS17" s="663" t="s">
        <v>248</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13734074</v>
      </c>
      <c r="CS17" s="660"/>
      <c r="CT17" s="660"/>
      <c r="CU17" s="660"/>
      <c r="CV17" s="660"/>
      <c r="CW17" s="660"/>
      <c r="CX17" s="660"/>
      <c r="CY17" s="661"/>
      <c r="CZ17" s="662">
        <v>9.1999999999999993</v>
      </c>
      <c r="DA17" s="662"/>
      <c r="DB17" s="662"/>
      <c r="DC17" s="662"/>
      <c r="DD17" s="668" t="s">
        <v>128</v>
      </c>
      <c r="DE17" s="660"/>
      <c r="DF17" s="660"/>
      <c r="DG17" s="660"/>
      <c r="DH17" s="660"/>
      <c r="DI17" s="660"/>
      <c r="DJ17" s="660"/>
      <c r="DK17" s="660"/>
      <c r="DL17" s="660"/>
      <c r="DM17" s="660"/>
      <c r="DN17" s="660"/>
      <c r="DO17" s="660"/>
      <c r="DP17" s="661"/>
      <c r="DQ17" s="668">
        <v>12778839</v>
      </c>
      <c r="DR17" s="660"/>
      <c r="DS17" s="660"/>
      <c r="DT17" s="660"/>
      <c r="DU17" s="660"/>
      <c r="DV17" s="660"/>
      <c r="DW17" s="660"/>
      <c r="DX17" s="660"/>
      <c r="DY17" s="660"/>
      <c r="DZ17" s="660"/>
      <c r="EA17" s="660"/>
      <c r="EB17" s="660"/>
      <c r="EC17" s="669"/>
    </row>
    <row r="18" spans="2:133" ht="11.25" customHeight="1">
      <c r="B18" s="656" t="s">
        <v>272</v>
      </c>
      <c r="C18" s="657"/>
      <c r="D18" s="657"/>
      <c r="E18" s="657"/>
      <c r="F18" s="657"/>
      <c r="G18" s="657"/>
      <c r="H18" s="657"/>
      <c r="I18" s="657"/>
      <c r="J18" s="657"/>
      <c r="K18" s="657"/>
      <c r="L18" s="657"/>
      <c r="M18" s="657"/>
      <c r="N18" s="657"/>
      <c r="O18" s="657"/>
      <c r="P18" s="657"/>
      <c r="Q18" s="658"/>
      <c r="R18" s="659">
        <v>367015</v>
      </c>
      <c r="S18" s="660"/>
      <c r="T18" s="660"/>
      <c r="U18" s="660"/>
      <c r="V18" s="660"/>
      <c r="W18" s="660"/>
      <c r="X18" s="660"/>
      <c r="Y18" s="661"/>
      <c r="Z18" s="662">
        <v>0.2</v>
      </c>
      <c r="AA18" s="662"/>
      <c r="AB18" s="662"/>
      <c r="AC18" s="662"/>
      <c r="AD18" s="663">
        <v>367015</v>
      </c>
      <c r="AE18" s="663"/>
      <c r="AF18" s="663"/>
      <c r="AG18" s="663"/>
      <c r="AH18" s="663"/>
      <c r="AI18" s="663"/>
      <c r="AJ18" s="663"/>
      <c r="AK18" s="663"/>
      <c r="AL18" s="664">
        <v>0.5</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128</v>
      </c>
      <c r="BH18" s="660"/>
      <c r="BI18" s="660"/>
      <c r="BJ18" s="660"/>
      <c r="BK18" s="660"/>
      <c r="BL18" s="660"/>
      <c r="BM18" s="660"/>
      <c r="BN18" s="661"/>
      <c r="BO18" s="662" t="s">
        <v>128</v>
      </c>
      <c r="BP18" s="662"/>
      <c r="BQ18" s="662"/>
      <c r="BR18" s="662"/>
      <c r="BS18" s="663" t="s">
        <v>248</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v>2993</v>
      </c>
      <c r="CS18" s="660"/>
      <c r="CT18" s="660"/>
      <c r="CU18" s="660"/>
      <c r="CV18" s="660"/>
      <c r="CW18" s="660"/>
      <c r="CX18" s="660"/>
      <c r="CY18" s="661"/>
      <c r="CZ18" s="662">
        <v>0</v>
      </c>
      <c r="DA18" s="662"/>
      <c r="DB18" s="662"/>
      <c r="DC18" s="662"/>
      <c r="DD18" s="668" t="s">
        <v>248</v>
      </c>
      <c r="DE18" s="660"/>
      <c r="DF18" s="660"/>
      <c r="DG18" s="660"/>
      <c r="DH18" s="660"/>
      <c r="DI18" s="660"/>
      <c r="DJ18" s="660"/>
      <c r="DK18" s="660"/>
      <c r="DL18" s="660"/>
      <c r="DM18" s="660"/>
      <c r="DN18" s="660"/>
      <c r="DO18" s="660"/>
      <c r="DP18" s="661"/>
      <c r="DQ18" s="668">
        <v>2993</v>
      </c>
      <c r="DR18" s="660"/>
      <c r="DS18" s="660"/>
      <c r="DT18" s="660"/>
      <c r="DU18" s="660"/>
      <c r="DV18" s="660"/>
      <c r="DW18" s="660"/>
      <c r="DX18" s="660"/>
      <c r="DY18" s="660"/>
      <c r="DZ18" s="660"/>
      <c r="EA18" s="660"/>
      <c r="EB18" s="660"/>
      <c r="EC18" s="669"/>
    </row>
    <row r="19" spans="2:133" ht="11.25" customHeight="1">
      <c r="B19" s="656" t="s">
        <v>275</v>
      </c>
      <c r="C19" s="657"/>
      <c r="D19" s="657"/>
      <c r="E19" s="657"/>
      <c r="F19" s="657"/>
      <c r="G19" s="657"/>
      <c r="H19" s="657"/>
      <c r="I19" s="657"/>
      <c r="J19" s="657"/>
      <c r="K19" s="657"/>
      <c r="L19" s="657"/>
      <c r="M19" s="657"/>
      <c r="N19" s="657"/>
      <c r="O19" s="657"/>
      <c r="P19" s="657"/>
      <c r="Q19" s="658"/>
      <c r="R19" s="659">
        <v>337452</v>
      </c>
      <c r="S19" s="660"/>
      <c r="T19" s="660"/>
      <c r="U19" s="660"/>
      <c r="V19" s="660"/>
      <c r="W19" s="660"/>
      <c r="X19" s="660"/>
      <c r="Y19" s="661"/>
      <c r="Z19" s="662">
        <v>0.2</v>
      </c>
      <c r="AA19" s="662"/>
      <c r="AB19" s="662"/>
      <c r="AC19" s="662"/>
      <c r="AD19" s="663">
        <v>337452</v>
      </c>
      <c r="AE19" s="663"/>
      <c r="AF19" s="663"/>
      <c r="AG19" s="663"/>
      <c r="AH19" s="663"/>
      <c r="AI19" s="663"/>
      <c r="AJ19" s="663"/>
      <c r="AK19" s="663"/>
      <c r="AL19" s="664">
        <v>0.5</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1552299</v>
      </c>
      <c r="BH19" s="660"/>
      <c r="BI19" s="660"/>
      <c r="BJ19" s="660"/>
      <c r="BK19" s="660"/>
      <c r="BL19" s="660"/>
      <c r="BM19" s="660"/>
      <c r="BN19" s="661"/>
      <c r="BO19" s="662">
        <v>3.6</v>
      </c>
      <c r="BP19" s="662"/>
      <c r="BQ19" s="662"/>
      <c r="BR19" s="662"/>
      <c r="BS19" s="663" t="s">
        <v>248</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128</v>
      </c>
      <c r="CS19" s="660"/>
      <c r="CT19" s="660"/>
      <c r="CU19" s="660"/>
      <c r="CV19" s="660"/>
      <c r="CW19" s="660"/>
      <c r="CX19" s="660"/>
      <c r="CY19" s="661"/>
      <c r="CZ19" s="662" t="s">
        <v>245</v>
      </c>
      <c r="DA19" s="662"/>
      <c r="DB19" s="662"/>
      <c r="DC19" s="662"/>
      <c r="DD19" s="668" t="s">
        <v>248</v>
      </c>
      <c r="DE19" s="660"/>
      <c r="DF19" s="660"/>
      <c r="DG19" s="660"/>
      <c r="DH19" s="660"/>
      <c r="DI19" s="660"/>
      <c r="DJ19" s="660"/>
      <c r="DK19" s="660"/>
      <c r="DL19" s="660"/>
      <c r="DM19" s="660"/>
      <c r="DN19" s="660"/>
      <c r="DO19" s="660"/>
      <c r="DP19" s="661"/>
      <c r="DQ19" s="668" t="s">
        <v>128</v>
      </c>
      <c r="DR19" s="660"/>
      <c r="DS19" s="660"/>
      <c r="DT19" s="660"/>
      <c r="DU19" s="660"/>
      <c r="DV19" s="660"/>
      <c r="DW19" s="660"/>
      <c r="DX19" s="660"/>
      <c r="DY19" s="660"/>
      <c r="DZ19" s="660"/>
      <c r="EA19" s="660"/>
      <c r="EB19" s="660"/>
      <c r="EC19" s="669"/>
    </row>
    <row r="20" spans="2:133" ht="11.25" customHeight="1">
      <c r="B20" s="672" t="s">
        <v>278</v>
      </c>
      <c r="C20" s="673"/>
      <c r="D20" s="673"/>
      <c r="E20" s="673"/>
      <c r="F20" s="673"/>
      <c r="G20" s="673"/>
      <c r="H20" s="673"/>
      <c r="I20" s="673"/>
      <c r="J20" s="673"/>
      <c r="K20" s="673"/>
      <c r="L20" s="673"/>
      <c r="M20" s="673"/>
      <c r="N20" s="673"/>
      <c r="O20" s="673"/>
      <c r="P20" s="673"/>
      <c r="Q20" s="674"/>
      <c r="R20" s="659">
        <v>29563</v>
      </c>
      <c r="S20" s="660"/>
      <c r="T20" s="660"/>
      <c r="U20" s="660"/>
      <c r="V20" s="660"/>
      <c r="W20" s="660"/>
      <c r="X20" s="660"/>
      <c r="Y20" s="661"/>
      <c r="Z20" s="662">
        <v>0</v>
      </c>
      <c r="AA20" s="662"/>
      <c r="AB20" s="662"/>
      <c r="AC20" s="662"/>
      <c r="AD20" s="663">
        <v>29563</v>
      </c>
      <c r="AE20" s="663"/>
      <c r="AF20" s="663"/>
      <c r="AG20" s="663"/>
      <c r="AH20" s="663"/>
      <c r="AI20" s="663"/>
      <c r="AJ20" s="663"/>
      <c r="AK20" s="663"/>
      <c r="AL20" s="664">
        <v>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1552299</v>
      </c>
      <c r="BH20" s="660"/>
      <c r="BI20" s="660"/>
      <c r="BJ20" s="660"/>
      <c r="BK20" s="660"/>
      <c r="BL20" s="660"/>
      <c r="BM20" s="660"/>
      <c r="BN20" s="661"/>
      <c r="BO20" s="662">
        <v>3.6</v>
      </c>
      <c r="BP20" s="662"/>
      <c r="BQ20" s="662"/>
      <c r="BR20" s="662"/>
      <c r="BS20" s="663" t="s">
        <v>128</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149822795</v>
      </c>
      <c r="CS20" s="660"/>
      <c r="CT20" s="660"/>
      <c r="CU20" s="660"/>
      <c r="CV20" s="660"/>
      <c r="CW20" s="660"/>
      <c r="CX20" s="660"/>
      <c r="CY20" s="661"/>
      <c r="CZ20" s="662">
        <v>100</v>
      </c>
      <c r="DA20" s="662"/>
      <c r="DB20" s="662"/>
      <c r="DC20" s="662"/>
      <c r="DD20" s="668">
        <v>16480955</v>
      </c>
      <c r="DE20" s="660"/>
      <c r="DF20" s="660"/>
      <c r="DG20" s="660"/>
      <c r="DH20" s="660"/>
      <c r="DI20" s="660"/>
      <c r="DJ20" s="660"/>
      <c r="DK20" s="660"/>
      <c r="DL20" s="660"/>
      <c r="DM20" s="660"/>
      <c r="DN20" s="660"/>
      <c r="DO20" s="660"/>
      <c r="DP20" s="661"/>
      <c r="DQ20" s="668">
        <v>85280648</v>
      </c>
      <c r="DR20" s="660"/>
      <c r="DS20" s="660"/>
      <c r="DT20" s="660"/>
      <c r="DU20" s="660"/>
      <c r="DV20" s="660"/>
      <c r="DW20" s="660"/>
      <c r="DX20" s="660"/>
      <c r="DY20" s="660"/>
      <c r="DZ20" s="660"/>
      <c r="EA20" s="660"/>
      <c r="EB20" s="660"/>
      <c r="EC20" s="669"/>
    </row>
    <row r="21" spans="2:133" ht="11.25" customHeight="1">
      <c r="B21" s="656" t="s">
        <v>281</v>
      </c>
      <c r="C21" s="657"/>
      <c r="D21" s="657"/>
      <c r="E21" s="657"/>
      <c r="F21" s="657"/>
      <c r="G21" s="657"/>
      <c r="H21" s="657"/>
      <c r="I21" s="657"/>
      <c r="J21" s="657"/>
      <c r="K21" s="657"/>
      <c r="L21" s="657"/>
      <c r="M21" s="657"/>
      <c r="N21" s="657"/>
      <c r="O21" s="657"/>
      <c r="P21" s="657"/>
      <c r="Q21" s="658"/>
      <c r="R21" s="659">
        <v>21891338</v>
      </c>
      <c r="S21" s="660"/>
      <c r="T21" s="660"/>
      <c r="U21" s="660"/>
      <c r="V21" s="660"/>
      <c r="W21" s="660"/>
      <c r="X21" s="660"/>
      <c r="Y21" s="661"/>
      <c r="Z21" s="662">
        <v>14.4</v>
      </c>
      <c r="AA21" s="662"/>
      <c r="AB21" s="662"/>
      <c r="AC21" s="662"/>
      <c r="AD21" s="663">
        <v>20090762</v>
      </c>
      <c r="AE21" s="663"/>
      <c r="AF21" s="663"/>
      <c r="AG21" s="663"/>
      <c r="AH21" s="663"/>
      <c r="AI21" s="663"/>
      <c r="AJ21" s="663"/>
      <c r="AK21" s="663"/>
      <c r="AL21" s="664">
        <v>26.9</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v>44552</v>
      </c>
      <c r="BH21" s="660"/>
      <c r="BI21" s="660"/>
      <c r="BJ21" s="660"/>
      <c r="BK21" s="660"/>
      <c r="BL21" s="660"/>
      <c r="BM21" s="660"/>
      <c r="BN21" s="661"/>
      <c r="BO21" s="662">
        <v>0.1</v>
      </c>
      <c r="BP21" s="662"/>
      <c r="BQ21" s="662"/>
      <c r="BR21" s="662"/>
      <c r="BS21" s="663" t="s">
        <v>245</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c r="B22" s="656" t="s">
        <v>283</v>
      </c>
      <c r="C22" s="657"/>
      <c r="D22" s="657"/>
      <c r="E22" s="657"/>
      <c r="F22" s="657"/>
      <c r="G22" s="657"/>
      <c r="H22" s="657"/>
      <c r="I22" s="657"/>
      <c r="J22" s="657"/>
      <c r="K22" s="657"/>
      <c r="L22" s="657"/>
      <c r="M22" s="657"/>
      <c r="N22" s="657"/>
      <c r="O22" s="657"/>
      <c r="P22" s="657"/>
      <c r="Q22" s="658"/>
      <c r="R22" s="659">
        <v>20090762</v>
      </c>
      <c r="S22" s="660"/>
      <c r="T22" s="660"/>
      <c r="U22" s="660"/>
      <c r="V22" s="660"/>
      <c r="W22" s="660"/>
      <c r="X22" s="660"/>
      <c r="Y22" s="661"/>
      <c r="Z22" s="662">
        <v>13.2</v>
      </c>
      <c r="AA22" s="662"/>
      <c r="AB22" s="662"/>
      <c r="AC22" s="662"/>
      <c r="AD22" s="663">
        <v>20090762</v>
      </c>
      <c r="AE22" s="663"/>
      <c r="AF22" s="663"/>
      <c r="AG22" s="663"/>
      <c r="AH22" s="663"/>
      <c r="AI22" s="663"/>
      <c r="AJ22" s="663"/>
      <c r="AK22" s="663"/>
      <c r="AL22" s="664">
        <v>26.9</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v>1507747</v>
      </c>
      <c r="BH22" s="660"/>
      <c r="BI22" s="660"/>
      <c r="BJ22" s="660"/>
      <c r="BK22" s="660"/>
      <c r="BL22" s="660"/>
      <c r="BM22" s="660"/>
      <c r="BN22" s="661"/>
      <c r="BO22" s="662">
        <v>3.5</v>
      </c>
      <c r="BP22" s="662"/>
      <c r="BQ22" s="662"/>
      <c r="BR22" s="662"/>
      <c r="BS22" s="663" t="s">
        <v>128</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286</v>
      </c>
      <c r="C23" s="657"/>
      <c r="D23" s="657"/>
      <c r="E23" s="657"/>
      <c r="F23" s="657"/>
      <c r="G23" s="657"/>
      <c r="H23" s="657"/>
      <c r="I23" s="657"/>
      <c r="J23" s="657"/>
      <c r="K23" s="657"/>
      <c r="L23" s="657"/>
      <c r="M23" s="657"/>
      <c r="N23" s="657"/>
      <c r="O23" s="657"/>
      <c r="P23" s="657"/>
      <c r="Q23" s="658"/>
      <c r="R23" s="659">
        <v>1800576</v>
      </c>
      <c r="S23" s="660"/>
      <c r="T23" s="660"/>
      <c r="U23" s="660"/>
      <c r="V23" s="660"/>
      <c r="W23" s="660"/>
      <c r="X23" s="660"/>
      <c r="Y23" s="661"/>
      <c r="Z23" s="662">
        <v>1.2</v>
      </c>
      <c r="AA23" s="662"/>
      <c r="AB23" s="662"/>
      <c r="AC23" s="662"/>
      <c r="AD23" s="663" t="s">
        <v>248</v>
      </c>
      <c r="AE23" s="663"/>
      <c r="AF23" s="663"/>
      <c r="AG23" s="663"/>
      <c r="AH23" s="663"/>
      <c r="AI23" s="663"/>
      <c r="AJ23" s="663"/>
      <c r="AK23" s="663"/>
      <c r="AL23" s="664" t="s">
        <v>248</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t="s">
        <v>128</v>
      </c>
      <c r="BH23" s="660"/>
      <c r="BI23" s="660"/>
      <c r="BJ23" s="660"/>
      <c r="BK23" s="660"/>
      <c r="BL23" s="660"/>
      <c r="BM23" s="660"/>
      <c r="BN23" s="661"/>
      <c r="BO23" s="662" t="s">
        <v>248</v>
      </c>
      <c r="BP23" s="662"/>
      <c r="BQ23" s="662"/>
      <c r="BR23" s="662"/>
      <c r="BS23" s="663" t="s">
        <v>248</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c r="B24" s="656" t="s">
        <v>293</v>
      </c>
      <c r="C24" s="657"/>
      <c r="D24" s="657"/>
      <c r="E24" s="657"/>
      <c r="F24" s="657"/>
      <c r="G24" s="657"/>
      <c r="H24" s="657"/>
      <c r="I24" s="657"/>
      <c r="J24" s="657"/>
      <c r="K24" s="657"/>
      <c r="L24" s="657"/>
      <c r="M24" s="657"/>
      <c r="N24" s="657"/>
      <c r="O24" s="657"/>
      <c r="P24" s="657"/>
      <c r="Q24" s="658"/>
      <c r="R24" s="659" t="s">
        <v>128</v>
      </c>
      <c r="S24" s="660"/>
      <c r="T24" s="660"/>
      <c r="U24" s="660"/>
      <c r="V24" s="660"/>
      <c r="W24" s="660"/>
      <c r="X24" s="660"/>
      <c r="Y24" s="661"/>
      <c r="Z24" s="662" t="s">
        <v>248</v>
      </c>
      <c r="AA24" s="662"/>
      <c r="AB24" s="662"/>
      <c r="AC24" s="662"/>
      <c r="AD24" s="663" t="s">
        <v>128</v>
      </c>
      <c r="AE24" s="663"/>
      <c r="AF24" s="663"/>
      <c r="AG24" s="663"/>
      <c r="AH24" s="663"/>
      <c r="AI24" s="663"/>
      <c r="AJ24" s="663"/>
      <c r="AK24" s="663"/>
      <c r="AL24" s="664" t="s">
        <v>248</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128</v>
      </c>
      <c r="BH24" s="660"/>
      <c r="BI24" s="660"/>
      <c r="BJ24" s="660"/>
      <c r="BK24" s="660"/>
      <c r="BL24" s="660"/>
      <c r="BM24" s="660"/>
      <c r="BN24" s="661"/>
      <c r="BO24" s="662" t="s">
        <v>128</v>
      </c>
      <c r="BP24" s="662"/>
      <c r="BQ24" s="662"/>
      <c r="BR24" s="662"/>
      <c r="BS24" s="663" t="s">
        <v>128</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74093245</v>
      </c>
      <c r="CS24" s="649"/>
      <c r="CT24" s="649"/>
      <c r="CU24" s="649"/>
      <c r="CV24" s="649"/>
      <c r="CW24" s="649"/>
      <c r="CX24" s="649"/>
      <c r="CY24" s="650"/>
      <c r="CZ24" s="653">
        <v>49.5</v>
      </c>
      <c r="DA24" s="654"/>
      <c r="DB24" s="654"/>
      <c r="DC24" s="670"/>
      <c r="DD24" s="694">
        <v>42759627</v>
      </c>
      <c r="DE24" s="649"/>
      <c r="DF24" s="649"/>
      <c r="DG24" s="649"/>
      <c r="DH24" s="649"/>
      <c r="DI24" s="649"/>
      <c r="DJ24" s="649"/>
      <c r="DK24" s="650"/>
      <c r="DL24" s="694">
        <v>41606708</v>
      </c>
      <c r="DM24" s="649"/>
      <c r="DN24" s="649"/>
      <c r="DO24" s="649"/>
      <c r="DP24" s="649"/>
      <c r="DQ24" s="649"/>
      <c r="DR24" s="649"/>
      <c r="DS24" s="649"/>
      <c r="DT24" s="649"/>
      <c r="DU24" s="649"/>
      <c r="DV24" s="650"/>
      <c r="DW24" s="653">
        <v>53.8</v>
      </c>
      <c r="DX24" s="654"/>
      <c r="DY24" s="654"/>
      <c r="DZ24" s="654"/>
      <c r="EA24" s="654"/>
      <c r="EB24" s="654"/>
      <c r="EC24" s="655"/>
    </row>
    <row r="25" spans="2:133" ht="11.25" customHeight="1">
      <c r="B25" s="656" t="s">
        <v>296</v>
      </c>
      <c r="C25" s="657"/>
      <c r="D25" s="657"/>
      <c r="E25" s="657"/>
      <c r="F25" s="657"/>
      <c r="G25" s="657"/>
      <c r="H25" s="657"/>
      <c r="I25" s="657"/>
      <c r="J25" s="657"/>
      <c r="K25" s="657"/>
      <c r="L25" s="657"/>
      <c r="M25" s="657"/>
      <c r="N25" s="657"/>
      <c r="O25" s="657"/>
      <c r="P25" s="657"/>
      <c r="Q25" s="658"/>
      <c r="R25" s="659">
        <v>75861814</v>
      </c>
      <c r="S25" s="660"/>
      <c r="T25" s="660"/>
      <c r="U25" s="660"/>
      <c r="V25" s="660"/>
      <c r="W25" s="660"/>
      <c r="X25" s="660"/>
      <c r="Y25" s="661"/>
      <c r="Z25" s="662">
        <v>49.8</v>
      </c>
      <c r="AA25" s="662"/>
      <c r="AB25" s="662"/>
      <c r="AC25" s="662"/>
      <c r="AD25" s="663">
        <v>74061238</v>
      </c>
      <c r="AE25" s="663"/>
      <c r="AF25" s="663"/>
      <c r="AG25" s="663"/>
      <c r="AH25" s="663"/>
      <c r="AI25" s="663"/>
      <c r="AJ25" s="663"/>
      <c r="AK25" s="663"/>
      <c r="AL25" s="664">
        <v>99.2</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128</v>
      </c>
      <c r="BH25" s="660"/>
      <c r="BI25" s="660"/>
      <c r="BJ25" s="660"/>
      <c r="BK25" s="660"/>
      <c r="BL25" s="660"/>
      <c r="BM25" s="660"/>
      <c r="BN25" s="661"/>
      <c r="BO25" s="662" t="s">
        <v>248</v>
      </c>
      <c r="BP25" s="662"/>
      <c r="BQ25" s="662"/>
      <c r="BR25" s="662"/>
      <c r="BS25" s="663" t="s">
        <v>128</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21113014</v>
      </c>
      <c r="CS25" s="691"/>
      <c r="CT25" s="691"/>
      <c r="CU25" s="691"/>
      <c r="CV25" s="691"/>
      <c r="CW25" s="691"/>
      <c r="CX25" s="691"/>
      <c r="CY25" s="692"/>
      <c r="CZ25" s="664">
        <v>14.1</v>
      </c>
      <c r="DA25" s="689"/>
      <c r="DB25" s="689"/>
      <c r="DC25" s="693"/>
      <c r="DD25" s="668">
        <v>19787150</v>
      </c>
      <c r="DE25" s="691"/>
      <c r="DF25" s="691"/>
      <c r="DG25" s="691"/>
      <c r="DH25" s="691"/>
      <c r="DI25" s="691"/>
      <c r="DJ25" s="691"/>
      <c r="DK25" s="692"/>
      <c r="DL25" s="668">
        <v>19575607</v>
      </c>
      <c r="DM25" s="691"/>
      <c r="DN25" s="691"/>
      <c r="DO25" s="691"/>
      <c r="DP25" s="691"/>
      <c r="DQ25" s="691"/>
      <c r="DR25" s="691"/>
      <c r="DS25" s="691"/>
      <c r="DT25" s="691"/>
      <c r="DU25" s="691"/>
      <c r="DV25" s="692"/>
      <c r="DW25" s="664">
        <v>25.3</v>
      </c>
      <c r="DX25" s="689"/>
      <c r="DY25" s="689"/>
      <c r="DZ25" s="689"/>
      <c r="EA25" s="689"/>
      <c r="EB25" s="689"/>
      <c r="EC25" s="690"/>
    </row>
    <row r="26" spans="2:133" ht="11.25" customHeight="1">
      <c r="B26" s="656" t="s">
        <v>299</v>
      </c>
      <c r="C26" s="657"/>
      <c r="D26" s="657"/>
      <c r="E26" s="657"/>
      <c r="F26" s="657"/>
      <c r="G26" s="657"/>
      <c r="H26" s="657"/>
      <c r="I26" s="657"/>
      <c r="J26" s="657"/>
      <c r="K26" s="657"/>
      <c r="L26" s="657"/>
      <c r="M26" s="657"/>
      <c r="N26" s="657"/>
      <c r="O26" s="657"/>
      <c r="P26" s="657"/>
      <c r="Q26" s="658"/>
      <c r="R26" s="659">
        <v>59277</v>
      </c>
      <c r="S26" s="660"/>
      <c r="T26" s="660"/>
      <c r="U26" s="660"/>
      <c r="V26" s="660"/>
      <c r="W26" s="660"/>
      <c r="X26" s="660"/>
      <c r="Y26" s="661"/>
      <c r="Z26" s="662">
        <v>0</v>
      </c>
      <c r="AA26" s="662"/>
      <c r="AB26" s="662"/>
      <c r="AC26" s="662"/>
      <c r="AD26" s="663">
        <v>59277</v>
      </c>
      <c r="AE26" s="663"/>
      <c r="AF26" s="663"/>
      <c r="AG26" s="663"/>
      <c r="AH26" s="663"/>
      <c r="AI26" s="663"/>
      <c r="AJ26" s="663"/>
      <c r="AK26" s="663"/>
      <c r="AL26" s="664">
        <v>0.1</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128</v>
      </c>
      <c r="BH26" s="660"/>
      <c r="BI26" s="660"/>
      <c r="BJ26" s="660"/>
      <c r="BK26" s="660"/>
      <c r="BL26" s="660"/>
      <c r="BM26" s="660"/>
      <c r="BN26" s="661"/>
      <c r="BO26" s="662" t="s">
        <v>245</v>
      </c>
      <c r="BP26" s="662"/>
      <c r="BQ26" s="662"/>
      <c r="BR26" s="662"/>
      <c r="BS26" s="663" t="s">
        <v>245</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13832661</v>
      </c>
      <c r="CS26" s="660"/>
      <c r="CT26" s="660"/>
      <c r="CU26" s="660"/>
      <c r="CV26" s="660"/>
      <c r="CW26" s="660"/>
      <c r="CX26" s="660"/>
      <c r="CY26" s="661"/>
      <c r="CZ26" s="664">
        <v>9.1999999999999993</v>
      </c>
      <c r="DA26" s="689"/>
      <c r="DB26" s="689"/>
      <c r="DC26" s="693"/>
      <c r="DD26" s="668">
        <v>12788813</v>
      </c>
      <c r="DE26" s="660"/>
      <c r="DF26" s="660"/>
      <c r="DG26" s="660"/>
      <c r="DH26" s="660"/>
      <c r="DI26" s="660"/>
      <c r="DJ26" s="660"/>
      <c r="DK26" s="661"/>
      <c r="DL26" s="668" t="s">
        <v>248</v>
      </c>
      <c r="DM26" s="660"/>
      <c r="DN26" s="660"/>
      <c r="DO26" s="660"/>
      <c r="DP26" s="660"/>
      <c r="DQ26" s="660"/>
      <c r="DR26" s="660"/>
      <c r="DS26" s="660"/>
      <c r="DT26" s="660"/>
      <c r="DU26" s="660"/>
      <c r="DV26" s="661"/>
      <c r="DW26" s="664" t="s">
        <v>245</v>
      </c>
      <c r="DX26" s="689"/>
      <c r="DY26" s="689"/>
      <c r="DZ26" s="689"/>
      <c r="EA26" s="689"/>
      <c r="EB26" s="689"/>
      <c r="EC26" s="690"/>
    </row>
    <row r="27" spans="2:133" ht="11.25" customHeight="1">
      <c r="B27" s="656" t="s">
        <v>302</v>
      </c>
      <c r="C27" s="657"/>
      <c r="D27" s="657"/>
      <c r="E27" s="657"/>
      <c r="F27" s="657"/>
      <c r="G27" s="657"/>
      <c r="H27" s="657"/>
      <c r="I27" s="657"/>
      <c r="J27" s="657"/>
      <c r="K27" s="657"/>
      <c r="L27" s="657"/>
      <c r="M27" s="657"/>
      <c r="N27" s="657"/>
      <c r="O27" s="657"/>
      <c r="P27" s="657"/>
      <c r="Q27" s="658"/>
      <c r="R27" s="659">
        <v>489365</v>
      </c>
      <c r="S27" s="660"/>
      <c r="T27" s="660"/>
      <c r="U27" s="660"/>
      <c r="V27" s="660"/>
      <c r="W27" s="660"/>
      <c r="X27" s="660"/>
      <c r="Y27" s="661"/>
      <c r="Z27" s="662">
        <v>0.3</v>
      </c>
      <c r="AA27" s="662"/>
      <c r="AB27" s="662"/>
      <c r="AC27" s="662"/>
      <c r="AD27" s="663" t="s">
        <v>128</v>
      </c>
      <c r="AE27" s="663"/>
      <c r="AF27" s="663"/>
      <c r="AG27" s="663"/>
      <c r="AH27" s="663"/>
      <c r="AI27" s="663"/>
      <c r="AJ27" s="663"/>
      <c r="AK27" s="663"/>
      <c r="AL27" s="664" t="s">
        <v>128</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43281791</v>
      </c>
      <c r="BH27" s="660"/>
      <c r="BI27" s="660"/>
      <c r="BJ27" s="660"/>
      <c r="BK27" s="660"/>
      <c r="BL27" s="660"/>
      <c r="BM27" s="660"/>
      <c r="BN27" s="661"/>
      <c r="BO27" s="662">
        <v>100</v>
      </c>
      <c r="BP27" s="662"/>
      <c r="BQ27" s="662"/>
      <c r="BR27" s="662"/>
      <c r="BS27" s="663">
        <v>2976661</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39246157</v>
      </c>
      <c r="CS27" s="691"/>
      <c r="CT27" s="691"/>
      <c r="CU27" s="691"/>
      <c r="CV27" s="691"/>
      <c r="CW27" s="691"/>
      <c r="CX27" s="691"/>
      <c r="CY27" s="692"/>
      <c r="CZ27" s="664">
        <v>26.2</v>
      </c>
      <c r="DA27" s="689"/>
      <c r="DB27" s="689"/>
      <c r="DC27" s="693"/>
      <c r="DD27" s="668">
        <v>10193638</v>
      </c>
      <c r="DE27" s="691"/>
      <c r="DF27" s="691"/>
      <c r="DG27" s="691"/>
      <c r="DH27" s="691"/>
      <c r="DI27" s="691"/>
      <c r="DJ27" s="691"/>
      <c r="DK27" s="692"/>
      <c r="DL27" s="668">
        <v>9830839</v>
      </c>
      <c r="DM27" s="691"/>
      <c r="DN27" s="691"/>
      <c r="DO27" s="691"/>
      <c r="DP27" s="691"/>
      <c r="DQ27" s="691"/>
      <c r="DR27" s="691"/>
      <c r="DS27" s="691"/>
      <c r="DT27" s="691"/>
      <c r="DU27" s="691"/>
      <c r="DV27" s="692"/>
      <c r="DW27" s="664">
        <v>12.7</v>
      </c>
      <c r="DX27" s="689"/>
      <c r="DY27" s="689"/>
      <c r="DZ27" s="689"/>
      <c r="EA27" s="689"/>
      <c r="EB27" s="689"/>
      <c r="EC27" s="690"/>
    </row>
    <row r="28" spans="2:133" ht="11.25" customHeight="1">
      <c r="B28" s="656" t="s">
        <v>305</v>
      </c>
      <c r="C28" s="657"/>
      <c r="D28" s="657"/>
      <c r="E28" s="657"/>
      <c r="F28" s="657"/>
      <c r="G28" s="657"/>
      <c r="H28" s="657"/>
      <c r="I28" s="657"/>
      <c r="J28" s="657"/>
      <c r="K28" s="657"/>
      <c r="L28" s="657"/>
      <c r="M28" s="657"/>
      <c r="N28" s="657"/>
      <c r="O28" s="657"/>
      <c r="P28" s="657"/>
      <c r="Q28" s="658"/>
      <c r="R28" s="659">
        <v>1096653</v>
      </c>
      <c r="S28" s="660"/>
      <c r="T28" s="660"/>
      <c r="U28" s="660"/>
      <c r="V28" s="660"/>
      <c r="W28" s="660"/>
      <c r="X28" s="660"/>
      <c r="Y28" s="661"/>
      <c r="Z28" s="662">
        <v>0.7</v>
      </c>
      <c r="AA28" s="662"/>
      <c r="AB28" s="662"/>
      <c r="AC28" s="662"/>
      <c r="AD28" s="663">
        <v>157116</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13734074</v>
      </c>
      <c r="CS28" s="660"/>
      <c r="CT28" s="660"/>
      <c r="CU28" s="660"/>
      <c r="CV28" s="660"/>
      <c r="CW28" s="660"/>
      <c r="CX28" s="660"/>
      <c r="CY28" s="661"/>
      <c r="CZ28" s="664">
        <v>9.1999999999999993</v>
      </c>
      <c r="DA28" s="689"/>
      <c r="DB28" s="689"/>
      <c r="DC28" s="693"/>
      <c r="DD28" s="668">
        <v>12778839</v>
      </c>
      <c r="DE28" s="660"/>
      <c r="DF28" s="660"/>
      <c r="DG28" s="660"/>
      <c r="DH28" s="660"/>
      <c r="DI28" s="660"/>
      <c r="DJ28" s="660"/>
      <c r="DK28" s="661"/>
      <c r="DL28" s="668">
        <v>12200262</v>
      </c>
      <c r="DM28" s="660"/>
      <c r="DN28" s="660"/>
      <c r="DO28" s="660"/>
      <c r="DP28" s="660"/>
      <c r="DQ28" s="660"/>
      <c r="DR28" s="660"/>
      <c r="DS28" s="660"/>
      <c r="DT28" s="660"/>
      <c r="DU28" s="660"/>
      <c r="DV28" s="661"/>
      <c r="DW28" s="664">
        <v>15.8</v>
      </c>
      <c r="DX28" s="689"/>
      <c r="DY28" s="689"/>
      <c r="DZ28" s="689"/>
      <c r="EA28" s="689"/>
      <c r="EB28" s="689"/>
      <c r="EC28" s="690"/>
    </row>
    <row r="29" spans="2:133" ht="11.25" customHeight="1">
      <c r="B29" s="656" t="s">
        <v>307</v>
      </c>
      <c r="C29" s="657"/>
      <c r="D29" s="657"/>
      <c r="E29" s="657"/>
      <c r="F29" s="657"/>
      <c r="G29" s="657"/>
      <c r="H29" s="657"/>
      <c r="I29" s="657"/>
      <c r="J29" s="657"/>
      <c r="K29" s="657"/>
      <c r="L29" s="657"/>
      <c r="M29" s="657"/>
      <c r="N29" s="657"/>
      <c r="O29" s="657"/>
      <c r="P29" s="657"/>
      <c r="Q29" s="658"/>
      <c r="R29" s="659">
        <v>1176791</v>
      </c>
      <c r="S29" s="660"/>
      <c r="T29" s="660"/>
      <c r="U29" s="660"/>
      <c r="V29" s="660"/>
      <c r="W29" s="660"/>
      <c r="X29" s="660"/>
      <c r="Y29" s="661"/>
      <c r="Z29" s="662">
        <v>0.8</v>
      </c>
      <c r="AA29" s="662"/>
      <c r="AB29" s="662"/>
      <c r="AC29" s="662"/>
      <c r="AD29" s="663" t="s">
        <v>128</v>
      </c>
      <c r="AE29" s="663"/>
      <c r="AF29" s="663"/>
      <c r="AG29" s="663"/>
      <c r="AH29" s="663"/>
      <c r="AI29" s="663"/>
      <c r="AJ29" s="663"/>
      <c r="AK29" s="663"/>
      <c r="AL29" s="664" t="s">
        <v>128</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308</v>
      </c>
      <c r="CE29" s="696"/>
      <c r="CF29" s="656" t="s">
        <v>309</v>
      </c>
      <c r="CG29" s="657"/>
      <c r="CH29" s="657"/>
      <c r="CI29" s="657"/>
      <c r="CJ29" s="657"/>
      <c r="CK29" s="657"/>
      <c r="CL29" s="657"/>
      <c r="CM29" s="657"/>
      <c r="CN29" s="657"/>
      <c r="CO29" s="657"/>
      <c r="CP29" s="657"/>
      <c r="CQ29" s="658"/>
      <c r="CR29" s="659">
        <v>13733993</v>
      </c>
      <c r="CS29" s="691"/>
      <c r="CT29" s="691"/>
      <c r="CU29" s="691"/>
      <c r="CV29" s="691"/>
      <c r="CW29" s="691"/>
      <c r="CX29" s="691"/>
      <c r="CY29" s="692"/>
      <c r="CZ29" s="664">
        <v>9.1999999999999993</v>
      </c>
      <c r="DA29" s="689"/>
      <c r="DB29" s="689"/>
      <c r="DC29" s="693"/>
      <c r="DD29" s="668">
        <v>12778758</v>
      </c>
      <c r="DE29" s="691"/>
      <c r="DF29" s="691"/>
      <c r="DG29" s="691"/>
      <c r="DH29" s="691"/>
      <c r="DI29" s="691"/>
      <c r="DJ29" s="691"/>
      <c r="DK29" s="692"/>
      <c r="DL29" s="668">
        <v>12200181</v>
      </c>
      <c r="DM29" s="691"/>
      <c r="DN29" s="691"/>
      <c r="DO29" s="691"/>
      <c r="DP29" s="691"/>
      <c r="DQ29" s="691"/>
      <c r="DR29" s="691"/>
      <c r="DS29" s="691"/>
      <c r="DT29" s="691"/>
      <c r="DU29" s="691"/>
      <c r="DV29" s="692"/>
      <c r="DW29" s="664">
        <v>15.8</v>
      </c>
      <c r="DX29" s="689"/>
      <c r="DY29" s="689"/>
      <c r="DZ29" s="689"/>
      <c r="EA29" s="689"/>
      <c r="EB29" s="689"/>
      <c r="EC29" s="690"/>
    </row>
    <row r="30" spans="2:133" ht="11.25" customHeight="1">
      <c r="B30" s="656" t="s">
        <v>310</v>
      </c>
      <c r="C30" s="657"/>
      <c r="D30" s="657"/>
      <c r="E30" s="657"/>
      <c r="F30" s="657"/>
      <c r="G30" s="657"/>
      <c r="H30" s="657"/>
      <c r="I30" s="657"/>
      <c r="J30" s="657"/>
      <c r="K30" s="657"/>
      <c r="L30" s="657"/>
      <c r="M30" s="657"/>
      <c r="N30" s="657"/>
      <c r="O30" s="657"/>
      <c r="P30" s="657"/>
      <c r="Q30" s="658"/>
      <c r="R30" s="659">
        <v>33889543</v>
      </c>
      <c r="S30" s="660"/>
      <c r="T30" s="660"/>
      <c r="U30" s="660"/>
      <c r="V30" s="660"/>
      <c r="W30" s="660"/>
      <c r="X30" s="660"/>
      <c r="Y30" s="661"/>
      <c r="Z30" s="662">
        <v>22.2</v>
      </c>
      <c r="AA30" s="662"/>
      <c r="AB30" s="662"/>
      <c r="AC30" s="662"/>
      <c r="AD30" s="663" t="s">
        <v>128</v>
      </c>
      <c r="AE30" s="663"/>
      <c r="AF30" s="663"/>
      <c r="AG30" s="663"/>
      <c r="AH30" s="663"/>
      <c r="AI30" s="663"/>
      <c r="AJ30" s="663"/>
      <c r="AK30" s="663"/>
      <c r="AL30" s="664" t="s">
        <v>248</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311</v>
      </c>
      <c r="BH30" s="701"/>
      <c r="BI30" s="701"/>
      <c r="BJ30" s="701"/>
      <c r="BK30" s="701"/>
      <c r="BL30" s="701"/>
      <c r="BM30" s="701"/>
      <c r="BN30" s="701"/>
      <c r="BO30" s="701"/>
      <c r="BP30" s="701"/>
      <c r="BQ30" s="702"/>
      <c r="BR30" s="641" t="s">
        <v>312</v>
      </c>
      <c r="BS30" s="701"/>
      <c r="BT30" s="701"/>
      <c r="BU30" s="701"/>
      <c r="BV30" s="701"/>
      <c r="BW30" s="701"/>
      <c r="BX30" s="701"/>
      <c r="BY30" s="701"/>
      <c r="BZ30" s="701"/>
      <c r="CA30" s="701"/>
      <c r="CB30" s="702"/>
      <c r="CD30" s="697"/>
      <c r="CE30" s="698"/>
      <c r="CF30" s="656" t="s">
        <v>313</v>
      </c>
      <c r="CG30" s="657"/>
      <c r="CH30" s="657"/>
      <c r="CI30" s="657"/>
      <c r="CJ30" s="657"/>
      <c r="CK30" s="657"/>
      <c r="CL30" s="657"/>
      <c r="CM30" s="657"/>
      <c r="CN30" s="657"/>
      <c r="CO30" s="657"/>
      <c r="CP30" s="657"/>
      <c r="CQ30" s="658"/>
      <c r="CR30" s="659">
        <v>13160794</v>
      </c>
      <c r="CS30" s="660"/>
      <c r="CT30" s="660"/>
      <c r="CU30" s="660"/>
      <c r="CV30" s="660"/>
      <c r="CW30" s="660"/>
      <c r="CX30" s="660"/>
      <c r="CY30" s="661"/>
      <c r="CZ30" s="664">
        <v>8.8000000000000007</v>
      </c>
      <c r="DA30" s="689"/>
      <c r="DB30" s="689"/>
      <c r="DC30" s="693"/>
      <c r="DD30" s="668">
        <v>12205567</v>
      </c>
      <c r="DE30" s="660"/>
      <c r="DF30" s="660"/>
      <c r="DG30" s="660"/>
      <c r="DH30" s="660"/>
      <c r="DI30" s="660"/>
      <c r="DJ30" s="660"/>
      <c r="DK30" s="661"/>
      <c r="DL30" s="668">
        <v>11626990</v>
      </c>
      <c r="DM30" s="660"/>
      <c r="DN30" s="660"/>
      <c r="DO30" s="660"/>
      <c r="DP30" s="660"/>
      <c r="DQ30" s="660"/>
      <c r="DR30" s="660"/>
      <c r="DS30" s="660"/>
      <c r="DT30" s="660"/>
      <c r="DU30" s="660"/>
      <c r="DV30" s="661"/>
      <c r="DW30" s="664">
        <v>15</v>
      </c>
      <c r="DX30" s="689"/>
      <c r="DY30" s="689"/>
      <c r="DZ30" s="689"/>
      <c r="EA30" s="689"/>
      <c r="EB30" s="689"/>
      <c r="EC30" s="690"/>
    </row>
    <row r="31" spans="2:133" ht="11.25" customHeight="1">
      <c r="B31" s="672" t="s">
        <v>314</v>
      </c>
      <c r="C31" s="673"/>
      <c r="D31" s="673"/>
      <c r="E31" s="673"/>
      <c r="F31" s="673"/>
      <c r="G31" s="673"/>
      <c r="H31" s="673"/>
      <c r="I31" s="673"/>
      <c r="J31" s="673"/>
      <c r="K31" s="673"/>
      <c r="L31" s="673"/>
      <c r="M31" s="673"/>
      <c r="N31" s="673"/>
      <c r="O31" s="673"/>
      <c r="P31" s="673"/>
      <c r="Q31" s="674"/>
      <c r="R31" s="659">
        <v>3009</v>
      </c>
      <c r="S31" s="660"/>
      <c r="T31" s="660"/>
      <c r="U31" s="660"/>
      <c r="V31" s="660"/>
      <c r="W31" s="660"/>
      <c r="X31" s="660"/>
      <c r="Y31" s="661"/>
      <c r="Z31" s="662">
        <v>0</v>
      </c>
      <c r="AA31" s="662"/>
      <c r="AB31" s="662"/>
      <c r="AC31" s="662"/>
      <c r="AD31" s="663">
        <v>3009</v>
      </c>
      <c r="AE31" s="663"/>
      <c r="AF31" s="663"/>
      <c r="AG31" s="663"/>
      <c r="AH31" s="663"/>
      <c r="AI31" s="663"/>
      <c r="AJ31" s="663"/>
      <c r="AK31" s="663"/>
      <c r="AL31" s="664">
        <v>0</v>
      </c>
      <c r="AM31" s="665"/>
      <c r="AN31" s="665"/>
      <c r="AO31" s="666"/>
      <c r="AP31" s="705" t="s">
        <v>315</v>
      </c>
      <c r="AQ31" s="706"/>
      <c r="AR31" s="706"/>
      <c r="AS31" s="706"/>
      <c r="AT31" s="711" t="s">
        <v>316</v>
      </c>
      <c r="AU31" s="218"/>
      <c r="AV31" s="218"/>
      <c r="AW31" s="218"/>
      <c r="AX31" s="645" t="s">
        <v>187</v>
      </c>
      <c r="AY31" s="646"/>
      <c r="AZ31" s="646"/>
      <c r="BA31" s="646"/>
      <c r="BB31" s="646"/>
      <c r="BC31" s="646"/>
      <c r="BD31" s="646"/>
      <c r="BE31" s="646"/>
      <c r="BF31" s="647"/>
      <c r="BG31" s="715">
        <v>99.3</v>
      </c>
      <c r="BH31" s="703"/>
      <c r="BI31" s="703"/>
      <c r="BJ31" s="703"/>
      <c r="BK31" s="703"/>
      <c r="BL31" s="703"/>
      <c r="BM31" s="654">
        <v>96.7</v>
      </c>
      <c r="BN31" s="703"/>
      <c r="BO31" s="703"/>
      <c r="BP31" s="703"/>
      <c r="BQ31" s="704"/>
      <c r="BR31" s="715">
        <v>99.1</v>
      </c>
      <c r="BS31" s="703"/>
      <c r="BT31" s="703"/>
      <c r="BU31" s="703"/>
      <c r="BV31" s="703"/>
      <c r="BW31" s="703"/>
      <c r="BX31" s="654">
        <v>96.4</v>
      </c>
      <c r="BY31" s="703"/>
      <c r="BZ31" s="703"/>
      <c r="CA31" s="703"/>
      <c r="CB31" s="704"/>
      <c r="CD31" s="697"/>
      <c r="CE31" s="698"/>
      <c r="CF31" s="656" t="s">
        <v>317</v>
      </c>
      <c r="CG31" s="657"/>
      <c r="CH31" s="657"/>
      <c r="CI31" s="657"/>
      <c r="CJ31" s="657"/>
      <c r="CK31" s="657"/>
      <c r="CL31" s="657"/>
      <c r="CM31" s="657"/>
      <c r="CN31" s="657"/>
      <c r="CO31" s="657"/>
      <c r="CP31" s="657"/>
      <c r="CQ31" s="658"/>
      <c r="CR31" s="659">
        <v>573199</v>
      </c>
      <c r="CS31" s="691"/>
      <c r="CT31" s="691"/>
      <c r="CU31" s="691"/>
      <c r="CV31" s="691"/>
      <c r="CW31" s="691"/>
      <c r="CX31" s="691"/>
      <c r="CY31" s="692"/>
      <c r="CZ31" s="664">
        <v>0.4</v>
      </c>
      <c r="DA31" s="689"/>
      <c r="DB31" s="689"/>
      <c r="DC31" s="693"/>
      <c r="DD31" s="668">
        <v>573191</v>
      </c>
      <c r="DE31" s="691"/>
      <c r="DF31" s="691"/>
      <c r="DG31" s="691"/>
      <c r="DH31" s="691"/>
      <c r="DI31" s="691"/>
      <c r="DJ31" s="691"/>
      <c r="DK31" s="692"/>
      <c r="DL31" s="668">
        <v>573191</v>
      </c>
      <c r="DM31" s="691"/>
      <c r="DN31" s="691"/>
      <c r="DO31" s="691"/>
      <c r="DP31" s="691"/>
      <c r="DQ31" s="691"/>
      <c r="DR31" s="691"/>
      <c r="DS31" s="691"/>
      <c r="DT31" s="691"/>
      <c r="DU31" s="691"/>
      <c r="DV31" s="692"/>
      <c r="DW31" s="664">
        <v>0.7</v>
      </c>
      <c r="DX31" s="689"/>
      <c r="DY31" s="689"/>
      <c r="DZ31" s="689"/>
      <c r="EA31" s="689"/>
      <c r="EB31" s="689"/>
      <c r="EC31" s="690"/>
    </row>
    <row r="32" spans="2:133" ht="11.25" customHeight="1">
      <c r="B32" s="656" t="s">
        <v>318</v>
      </c>
      <c r="C32" s="657"/>
      <c r="D32" s="657"/>
      <c r="E32" s="657"/>
      <c r="F32" s="657"/>
      <c r="G32" s="657"/>
      <c r="H32" s="657"/>
      <c r="I32" s="657"/>
      <c r="J32" s="657"/>
      <c r="K32" s="657"/>
      <c r="L32" s="657"/>
      <c r="M32" s="657"/>
      <c r="N32" s="657"/>
      <c r="O32" s="657"/>
      <c r="P32" s="657"/>
      <c r="Q32" s="658"/>
      <c r="R32" s="659">
        <v>10487089</v>
      </c>
      <c r="S32" s="660"/>
      <c r="T32" s="660"/>
      <c r="U32" s="660"/>
      <c r="V32" s="660"/>
      <c r="W32" s="660"/>
      <c r="X32" s="660"/>
      <c r="Y32" s="661"/>
      <c r="Z32" s="662">
        <v>6.9</v>
      </c>
      <c r="AA32" s="662"/>
      <c r="AB32" s="662"/>
      <c r="AC32" s="662"/>
      <c r="AD32" s="663" t="s">
        <v>248</v>
      </c>
      <c r="AE32" s="663"/>
      <c r="AF32" s="663"/>
      <c r="AG32" s="663"/>
      <c r="AH32" s="663"/>
      <c r="AI32" s="663"/>
      <c r="AJ32" s="663"/>
      <c r="AK32" s="663"/>
      <c r="AL32" s="664" t="s">
        <v>248</v>
      </c>
      <c r="AM32" s="665"/>
      <c r="AN32" s="665"/>
      <c r="AO32" s="666"/>
      <c r="AP32" s="707"/>
      <c r="AQ32" s="708"/>
      <c r="AR32" s="708"/>
      <c r="AS32" s="708"/>
      <c r="AT32" s="712"/>
      <c r="AU32" s="214" t="s">
        <v>319</v>
      </c>
      <c r="AX32" s="656" t="s">
        <v>320</v>
      </c>
      <c r="AY32" s="657"/>
      <c r="AZ32" s="657"/>
      <c r="BA32" s="657"/>
      <c r="BB32" s="657"/>
      <c r="BC32" s="657"/>
      <c r="BD32" s="657"/>
      <c r="BE32" s="657"/>
      <c r="BF32" s="658"/>
      <c r="BG32" s="716">
        <v>99.5</v>
      </c>
      <c r="BH32" s="691"/>
      <c r="BI32" s="691"/>
      <c r="BJ32" s="691"/>
      <c r="BK32" s="691"/>
      <c r="BL32" s="691"/>
      <c r="BM32" s="665">
        <v>98.1</v>
      </c>
      <c r="BN32" s="691"/>
      <c r="BO32" s="691"/>
      <c r="BP32" s="691"/>
      <c r="BQ32" s="714"/>
      <c r="BR32" s="716">
        <v>99.3</v>
      </c>
      <c r="BS32" s="691"/>
      <c r="BT32" s="691"/>
      <c r="BU32" s="691"/>
      <c r="BV32" s="691"/>
      <c r="BW32" s="691"/>
      <c r="BX32" s="665">
        <v>97.7</v>
      </c>
      <c r="BY32" s="691"/>
      <c r="BZ32" s="691"/>
      <c r="CA32" s="691"/>
      <c r="CB32" s="714"/>
      <c r="CD32" s="699"/>
      <c r="CE32" s="700"/>
      <c r="CF32" s="656" t="s">
        <v>321</v>
      </c>
      <c r="CG32" s="657"/>
      <c r="CH32" s="657"/>
      <c r="CI32" s="657"/>
      <c r="CJ32" s="657"/>
      <c r="CK32" s="657"/>
      <c r="CL32" s="657"/>
      <c r="CM32" s="657"/>
      <c r="CN32" s="657"/>
      <c r="CO32" s="657"/>
      <c r="CP32" s="657"/>
      <c r="CQ32" s="658"/>
      <c r="CR32" s="659">
        <v>81</v>
      </c>
      <c r="CS32" s="660"/>
      <c r="CT32" s="660"/>
      <c r="CU32" s="660"/>
      <c r="CV32" s="660"/>
      <c r="CW32" s="660"/>
      <c r="CX32" s="660"/>
      <c r="CY32" s="661"/>
      <c r="CZ32" s="664">
        <v>0</v>
      </c>
      <c r="DA32" s="689"/>
      <c r="DB32" s="689"/>
      <c r="DC32" s="693"/>
      <c r="DD32" s="668">
        <v>81</v>
      </c>
      <c r="DE32" s="660"/>
      <c r="DF32" s="660"/>
      <c r="DG32" s="660"/>
      <c r="DH32" s="660"/>
      <c r="DI32" s="660"/>
      <c r="DJ32" s="660"/>
      <c r="DK32" s="661"/>
      <c r="DL32" s="668">
        <v>81</v>
      </c>
      <c r="DM32" s="660"/>
      <c r="DN32" s="660"/>
      <c r="DO32" s="660"/>
      <c r="DP32" s="660"/>
      <c r="DQ32" s="660"/>
      <c r="DR32" s="660"/>
      <c r="DS32" s="660"/>
      <c r="DT32" s="660"/>
      <c r="DU32" s="660"/>
      <c r="DV32" s="661"/>
      <c r="DW32" s="664">
        <v>0</v>
      </c>
      <c r="DX32" s="689"/>
      <c r="DY32" s="689"/>
      <c r="DZ32" s="689"/>
      <c r="EA32" s="689"/>
      <c r="EB32" s="689"/>
      <c r="EC32" s="690"/>
    </row>
    <row r="33" spans="2:133" ht="11.25" customHeight="1">
      <c r="B33" s="656" t="s">
        <v>322</v>
      </c>
      <c r="C33" s="657"/>
      <c r="D33" s="657"/>
      <c r="E33" s="657"/>
      <c r="F33" s="657"/>
      <c r="G33" s="657"/>
      <c r="H33" s="657"/>
      <c r="I33" s="657"/>
      <c r="J33" s="657"/>
      <c r="K33" s="657"/>
      <c r="L33" s="657"/>
      <c r="M33" s="657"/>
      <c r="N33" s="657"/>
      <c r="O33" s="657"/>
      <c r="P33" s="657"/>
      <c r="Q33" s="658"/>
      <c r="R33" s="659">
        <v>502727</v>
      </c>
      <c r="S33" s="660"/>
      <c r="T33" s="660"/>
      <c r="U33" s="660"/>
      <c r="V33" s="660"/>
      <c r="W33" s="660"/>
      <c r="X33" s="660"/>
      <c r="Y33" s="661"/>
      <c r="Z33" s="662">
        <v>0.3</v>
      </c>
      <c r="AA33" s="662"/>
      <c r="AB33" s="662"/>
      <c r="AC33" s="662"/>
      <c r="AD33" s="663">
        <v>124895</v>
      </c>
      <c r="AE33" s="663"/>
      <c r="AF33" s="663"/>
      <c r="AG33" s="663"/>
      <c r="AH33" s="663"/>
      <c r="AI33" s="663"/>
      <c r="AJ33" s="663"/>
      <c r="AK33" s="663"/>
      <c r="AL33" s="664">
        <v>0.2</v>
      </c>
      <c r="AM33" s="665"/>
      <c r="AN33" s="665"/>
      <c r="AO33" s="666"/>
      <c r="AP33" s="709"/>
      <c r="AQ33" s="710"/>
      <c r="AR33" s="710"/>
      <c r="AS33" s="710"/>
      <c r="AT33" s="713"/>
      <c r="AU33" s="219"/>
      <c r="AV33" s="219"/>
      <c r="AW33" s="219"/>
      <c r="AX33" s="680" t="s">
        <v>323</v>
      </c>
      <c r="AY33" s="681"/>
      <c r="AZ33" s="681"/>
      <c r="BA33" s="681"/>
      <c r="BB33" s="681"/>
      <c r="BC33" s="681"/>
      <c r="BD33" s="681"/>
      <c r="BE33" s="681"/>
      <c r="BF33" s="682"/>
      <c r="BG33" s="717">
        <v>99</v>
      </c>
      <c r="BH33" s="718"/>
      <c r="BI33" s="718"/>
      <c r="BJ33" s="718"/>
      <c r="BK33" s="718"/>
      <c r="BL33" s="718"/>
      <c r="BM33" s="719">
        <v>94.9</v>
      </c>
      <c r="BN33" s="718"/>
      <c r="BO33" s="718"/>
      <c r="BP33" s="718"/>
      <c r="BQ33" s="720"/>
      <c r="BR33" s="717">
        <v>98.8</v>
      </c>
      <c r="BS33" s="718"/>
      <c r="BT33" s="718"/>
      <c r="BU33" s="718"/>
      <c r="BV33" s="718"/>
      <c r="BW33" s="718"/>
      <c r="BX33" s="719">
        <v>94.6</v>
      </c>
      <c r="BY33" s="718"/>
      <c r="BZ33" s="718"/>
      <c r="CA33" s="718"/>
      <c r="CB33" s="720"/>
      <c r="CD33" s="656" t="s">
        <v>324</v>
      </c>
      <c r="CE33" s="657"/>
      <c r="CF33" s="657"/>
      <c r="CG33" s="657"/>
      <c r="CH33" s="657"/>
      <c r="CI33" s="657"/>
      <c r="CJ33" s="657"/>
      <c r="CK33" s="657"/>
      <c r="CL33" s="657"/>
      <c r="CM33" s="657"/>
      <c r="CN33" s="657"/>
      <c r="CO33" s="657"/>
      <c r="CP33" s="657"/>
      <c r="CQ33" s="658"/>
      <c r="CR33" s="659">
        <v>59076810</v>
      </c>
      <c r="CS33" s="691"/>
      <c r="CT33" s="691"/>
      <c r="CU33" s="691"/>
      <c r="CV33" s="691"/>
      <c r="CW33" s="691"/>
      <c r="CX33" s="691"/>
      <c r="CY33" s="692"/>
      <c r="CZ33" s="664">
        <v>39.4</v>
      </c>
      <c r="DA33" s="689"/>
      <c r="DB33" s="689"/>
      <c r="DC33" s="693"/>
      <c r="DD33" s="668">
        <v>40363775</v>
      </c>
      <c r="DE33" s="691"/>
      <c r="DF33" s="691"/>
      <c r="DG33" s="691"/>
      <c r="DH33" s="691"/>
      <c r="DI33" s="691"/>
      <c r="DJ33" s="691"/>
      <c r="DK33" s="692"/>
      <c r="DL33" s="668">
        <v>29081248</v>
      </c>
      <c r="DM33" s="691"/>
      <c r="DN33" s="691"/>
      <c r="DO33" s="691"/>
      <c r="DP33" s="691"/>
      <c r="DQ33" s="691"/>
      <c r="DR33" s="691"/>
      <c r="DS33" s="691"/>
      <c r="DT33" s="691"/>
      <c r="DU33" s="691"/>
      <c r="DV33" s="692"/>
      <c r="DW33" s="664">
        <v>37.6</v>
      </c>
      <c r="DX33" s="689"/>
      <c r="DY33" s="689"/>
      <c r="DZ33" s="689"/>
      <c r="EA33" s="689"/>
      <c r="EB33" s="689"/>
      <c r="EC33" s="690"/>
    </row>
    <row r="34" spans="2:133" ht="11.25" customHeight="1">
      <c r="B34" s="656" t="s">
        <v>325</v>
      </c>
      <c r="C34" s="657"/>
      <c r="D34" s="657"/>
      <c r="E34" s="657"/>
      <c r="F34" s="657"/>
      <c r="G34" s="657"/>
      <c r="H34" s="657"/>
      <c r="I34" s="657"/>
      <c r="J34" s="657"/>
      <c r="K34" s="657"/>
      <c r="L34" s="657"/>
      <c r="M34" s="657"/>
      <c r="N34" s="657"/>
      <c r="O34" s="657"/>
      <c r="P34" s="657"/>
      <c r="Q34" s="658"/>
      <c r="R34" s="659">
        <v>384103</v>
      </c>
      <c r="S34" s="660"/>
      <c r="T34" s="660"/>
      <c r="U34" s="660"/>
      <c r="V34" s="660"/>
      <c r="W34" s="660"/>
      <c r="X34" s="660"/>
      <c r="Y34" s="661"/>
      <c r="Z34" s="662">
        <v>0.3</v>
      </c>
      <c r="AA34" s="662"/>
      <c r="AB34" s="662"/>
      <c r="AC34" s="662"/>
      <c r="AD34" s="663" t="s">
        <v>128</v>
      </c>
      <c r="AE34" s="663"/>
      <c r="AF34" s="663"/>
      <c r="AG34" s="663"/>
      <c r="AH34" s="663"/>
      <c r="AI34" s="663"/>
      <c r="AJ34" s="663"/>
      <c r="AK34" s="663"/>
      <c r="AL34" s="664" t="s">
        <v>128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326</v>
      </c>
      <c r="CE34" s="657"/>
      <c r="CF34" s="657"/>
      <c r="CG34" s="657"/>
      <c r="CH34" s="657"/>
      <c r="CI34" s="657"/>
      <c r="CJ34" s="657"/>
      <c r="CK34" s="657"/>
      <c r="CL34" s="657"/>
      <c r="CM34" s="657"/>
      <c r="CN34" s="657"/>
      <c r="CO34" s="657"/>
      <c r="CP34" s="657"/>
      <c r="CQ34" s="658"/>
      <c r="CR34" s="659">
        <v>21182376</v>
      </c>
      <c r="CS34" s="660"/>
      <c r="CT34" s="660"/>
      <c r="CU34" s="660"/>
      <c r="CV34" s="660"/>
      <c r="CW34" s="660"/>
      <c r="CX34" s="660"/>
      <c r="CY34" s="661"/>
      <c r="CZ34" s="664">
        <v>14.1</v>
      </c>
      <c r="DA34" s="689"/>
      <c r="DB34" s="689"/>
      <c r="DC34" s="693"/>
      <c r="DD34" s="668">
        <v>13421721</v>
      </c>
      <c r="DE34" s="660"/>
      <c r="DF34" s="660"/>
      <c r="DG34" s="660"/>
      <c r="DH34" s="660"/>
      <c r="DI34" s="660"/>
      <c r="DJ34" s="660"/>
      <c r="DK34" s="661"/>
      <c r="DL34" s="668">
        <v>11336346</v>
      </c>
      <c r="DM34" s="660"/>
      <c r="DN34" s="660"/>
      <c r="DO34" s="660"/>
      <c r="DP34" s="660"/>
      <c r="DQ34" s="660"/>
      <c r="DR34" s="660"/>
      <c r="DS34" s="660"/>
      <c r="DT34" s="660"/>
      <c r="DU34" s="660"/>
      <c r="DV34" s="661"/>
      <c r="DW34" s="664">
        <v>14.7</v>
      </c>
      <c r="DX34" s="689"/>
      <c r="DY34" s="689"/>
      <c r="DZ34" s="689"/>
      <c r="EA34" s="689"/>
      <c r="EB34" s="689"/>
      <c r="EC34" s="690"/>
    </row>
    <row r="35" spans="2:133" ht="11.25" customHeight="1">
      <c r="B35" s="656" t="s">
        <v>327</v>
      </c>
      <c r="C35" s="657"/>
      <c r="D35" s="657"/>
      <c r="E35" s="657"/>
      <c r="F35" s="657"/>
      <c r="G35" s="657"/>
      <c r="H35" s="657"/>
      <c r="I35" s="657"/>
      <c r="J35" s="657"/>
      <c r="K35" s="657"/>
      <c r="L35" s="657"/>
      <c r="M35" s="657"/>
      <c r="N35" s="657"/>
      <c r="O35" s="657"/>
      <c r="P35" s="657"/>
      <c r="Q35" s="658"/>
      <c r="R35" s="659">
        <v>3972931</v>
      </c>
      <c r="S35" s="660"/>
      <c r="T35" s="660"/>
      <c r="U35" s="660"/>
      <c r="V35" s="660"/>
      <c r="W35" s="660"/>
      <c r="X35" s="660"/>
      <c r="Y35" s="661"/>
      <c r="Z35" s="662">
        <v>2.6</v>
      </c>
      <c r="AA35" s="662"/>
      <c r="AB35" s="662"/>
      <c r="AC35" s="662"/>
      <c r="AD35" s="663" t="s">
        <v>128</v>
      </c>
      <c r="AE35" s="663"/>
      <c r="AF35" s="663"/>
      <c r="AG35" s="663"/>
      <c r="AH35" s="663"/>
      <c r="AI35" s="663"/>
      <c r="AJ35" s="663"/>
      <c r="AK35" s="663"/>
      <c r="AL35" s="664" t="s">
        <v>248</v>
      </c>
      <c r="AM35" s="665"/>
      <c r="AN35" s="665"/>
      <c r="AO35" s="666"/>
      <c r="AP35" s="222"/>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2530827</v>
      </c>
      <c r="CS35" s="691"/>
      <c r="CT35" s="691"/>
      <c r="CU35" s="691"/>
      <c r="CV35" s="691"/>
      <c r="CW35" s="691"/>
      <c r="CX35" s="691"/>
      <c r="CY35" s="692"/>
      <c r="CZ35" s="664">
        <v>1.7</v>
      </c>
      <c r="DA35" s="689"/>
      <c r="DB35" s="689"/>
      <c r="DC35" s="693"/>
      <c r="DD35" s="668">
        <v>2116039</v>
      </c>
      <c r="DE35" s="691"/>
      <c r="DF35" s="691"/>
      <c r="DG35" s="691"/>
      <c r="DH35" s="691"/>
      <c r="DI35" s="691"/>
      <c r="DJ35" s="691"/>
      <c r="DK35" s="692"/>
      <c r="DL35" s="668">
        <v>1458607</v>
      </c>
      <c r="DM35" s="691"/>
      <c r="DN35" s="691"/>
      <c r="DO35" s="691"/>
      <c r="DP35" s="691"/>
      <c r="DQ35" s="691"/>
      <c r="DR35" s="691"/>
      <c r="DS35" s="691"/>
      <c r="DT35" s="691"/>
      <c r="DU35" s="691"/>
      <c r="DV35" s="692"/>
      <c r="DW35" s="664">
        <v>1.9</v>
      </c>
      <c r="DX35" s="689"/>
      <c r="DY35" s="689"/>
      <c r="DZ35" s="689"/>
      <c r="EA35" s="689"/>
      <c r="EB35" s="689"/>
      <c r="EC35" s="690"/>
    </row>
    <row r="36" spans="2:133" ht="11.25" customHeight="1">
      <c r="B36" s="656" t="s">
        <v>331</v>
      </c>
      <c r="C36" s="657"/>
      <c r="D36" s="657"/>
      <c r="E36" s="657"/>
      <c r="F36" s="657"/>
      <c r="G36" s="657"/>
      <c r="H36" s="657"/>
      <c r="I36" s="657"/>
      <c r="J36" s="657"/>
      <c r="K36" s="657"/>
      <c r="L36" s="657"/>
      <c r="M36" s="657"/>
      <c r="N36" s="657"/>
      <c r="O36" s="657"/>
      <c r="P36" s="657"/>
      <c r="Q36" s="658"/>
      <c r="R36" s="659">
        <v>2513994</v>
      </c>
      <c r="S36" s="660"/>
      <c r="T36" s="660"/>
      <c r="U36" s="660"/>
      <c r="V36" s="660"/>
      <c r="W36" s="660"/>
      <c r="X36" s="660"/>
      <c r="Y36" s="661"/>
      <c r="Z36" s="662">
        <v>1.6</v>
      </c>
      <c r="AA36" s="662"/>
      <c r="AB36" s="662"/>
      <c r="AC36" s="662"/>
      <c r="AD36" s="663" t="s">
        <v>248</v>
      </c>
      <c r="AE36" s="663"/>
      <c r="AF36" s="663"/>
      <c r="AG36" s="663"/>
      <c r="AH36" s="663"/>
      <c r="AI36" s="663"/>
      <c r="AJ36" s="663"/>
      <c r="AK36" s="663"/>
      <c r="AL36" s="664" t="s">
        <v>128</v>
      </c>
      <c r="AM36" s="665"/>
      <c r="AN36" s="665"/>
      <c r="AO36" s="666"/>
      <c r="AP36" s="222"/>
      <c r="AQ36" s="725" t="s">
        <v>332</v>
      </c>
      <c r="AR36" s="726"/>
      <c r="AS36" s="726"/>
      <c r="AT36" s="726"/>
      <c r="AU36" s="726"/>
      <c r="AV36" s="726"/>
      <c r="AW36" s="726"/>
      <c r="AX36" s="726"/>
      <c r="AY36" s="727"/>
      <c r="AZ36" s="648">
        <v>17219370</v>
      </c>
      <c r="BA36" s="649"/>
      <c r="BB36" s="649"/>
      <c r="BC36" s="649"/>
      <c r="BD36" s="649"/>
      <c r="BE36" s="649"/>
      <c r="BF36" s="721"/>
      <c r="BG36" s="645" t="s">
        <v>333</v>
      </c>
      <c r="BH36" s="646"/>
      <c r="BI36" s="646"/>
      <c r="BJ36" s="646"/>
      <c r="BK36" s="646"/>
      <c r="BL36" s="646"/>
      <c r="BM36" s="646"/>
      <c r="BN36" s="646"/>
      <c r="BO36" s="646"/>
      <c r="BP36" s="646"/>
      <c r="BQ36" s="646"/>
      <c r="BR36" s="646"/>
      <c r="BS36" s="646"/>
      <c r="BT36" s="646"/>
      <c r="BU36" s="647"/>
      <c r="BV36" s="648">
        <v>219050</v>
      </c>
      <c r="BW36" s="649"/>
      <c r="BX36" s="649"/>
      <c r="BY36" s="649"/>
      <c r="BZ36" s="649"/>
      <c r="CA36" s="649"/>
      <c r="CB36" s="721"/>
      <c r="CD36" s="656" t="s">
        <v>334</v>
      </c>
      <c r="CE36" s="657"/>
      <c r="CF36" s="657"/>
      <c r="CG36" s="657"/>
      <c r="CH36" s="657"/>
      <c r="CI36" s="657"/>
      <c r="CJ36" s="657"/>
      <c r="CK36" s="657"/>
      <c r="CL36" s="657"/>
      <c r="CM36" s="657"/>
      <c r="CN36" s="657"/>
      <c r="CO36" s="657"/>
      <c r="CP36" s="657"/>
      <c r="CQ36" s="658"/>
      <c r="CR36" s="659">
        <v>14016146</v>
      </c>
      <c r="CS36" s="660"/>
      <c r="CT36" s="660"/>
      <c r="CU36" s="660"/>
      <c r="CV36" s="660"/>
      <c r="CW36" s="660"/>
      <c r="CX36" s="660"/>
      <c r="CY36" s="661"/>
      <c r="CZ36" s="664">
        <v>9.4</v>
      </c>
      <c r="DA36" s="689"/>
      <c r="DB36" s="689"/>
      <c r="DC36" s="693"/>
      <c r="DD36" s="668">
        <v>12476649</v>
      </c>
      <c r="DE36" s="660"/>
      <c r="DF36" s="660"/>
      <c r="DG36" s="660"/>
      <c r="DH36" s="660"/>
      <c r="DI36" s="660"/>
      <c r="DJ36" s="660"/>
      <c r="DK36" s="661"/>
      <c r="DL36" s="668">
        <v>6150925</v>
      </c>
      <c r="DM36" s="660"/>
      <c r="DN36" s="660"/>
      <c r="DO36" s="660"/>
      <c r="DP36" s="660"/>
      <c r="DQ36" s="660"/>
      <c r="DR36" s="660"/>
      <c r="DS36" s="660"/>
      <c r="DT36" s="660"/>
      <c r="DU36" s="660"/>
      <c r="DV36" s="661"/>
      <c r="DW36" s="664">
        <v>8</v>
      </c>
      <c r="DX36" s="689"/>
      <c r="DY36" s="689"/>
      <c r="DZ36" s="689"/>
      <c r="EA36" s="689"/>
      <c r="EB36" s="689"/>
      <c r="EC36" s="690"/>
    </row>
    <row r="37" spans="2:133" ht="11.25" customHeight="1">
      <c r="B37" s="656" t="s">
        <v>335</v>
      </c>
      <c r="C37" s="657"/>
      <c r="D37" s="657"/>
      <c r="E37" s="657"/>
      <c r="F37" s="657"/>
      <c r="G37" s="657"/>
      <c r="H37" s="657"/>
      <c r="I37" s="657"/>
      <c r="J37" s="657"/>
      <c r="K37" s="657"/>
      <c r="L37" s="657"/>
      <c r="M37" s="657"/>
      <c r="N37" s="657"/>
      <c r="O37" s="657"/>
      <c r="P37" s="657"/>
      <c r="Q37" s="658"/>
      <c r="R37" s="659">
        <v>9579042</v>
      </c>
      <c r="S37" s="660"/>
      <c r="T37" s="660"/>
      <c r="U37" s="660"/>
      <c r="V37" s="660"/>
      <c r="W37" s="660"/>
      <c r="X37" s="660"/>
      <c r="Y37" s="661"/>
      <c r="Z37" s="662">
        <v>6.3</v>
      </c>
      <c r="AA37" s="662"/>
      <c r="AB37" s="662"/>
      <c r="AC37" s="662"/>
      <c r="AD37" s="663">
        <v>256221</v>
      </c>
      <c r="AE37" s="663"/>
      <c r="AF37" s="663"/>
      <c r="AG37" s="663"/>
      <c r="AH37" s="663"/>
      <c r="AI37" s="663"/>
      <c r="AJ37" s="663"/>
      <c r="AK37" s="663"/>
      <c r="AL37" s="664">
        <v>0.3</v>
      </c>
      <c r="AM37" s="665"/>
      <c r="AN37" s="665"/>
      <c r="AO37" s="666"/>
      <c r="AQ37" s="722" t="s">
        <v>336</v>
      </c>
      <c r="AR37" s="723"/>
      <c r="AS37" s="723"/>
      <c r="AT37" s="723"/>
      <c r="AU37" s="723"/>
      <c r="AV37" s="723"/>
      <c r="AW37" s="723"/>
      <c r="AX37" s="723"/>
      <c r="AY37" s="724"/>
      <c r="AZ37" s="659">
        <v>4520268</v>
      </c>
      <c r="BA37" s="660"/>
      <c r="BB37" s="660"/>
      <c r="BC37" s="660"/>
      <c r="BD37" s="691"/>
      <c r="BE37" s="691"/>
      <c r="BF37" s="714"/>
      <c r="BG37" s="656" t="s">
        <v>337</v>
      </c>
      <c r="BH37" s="657"/>
      <c r="BI37" s="657"/>
      <c r="BJ37" s="657"/>
      <c r="BK37" s="657"/>
      <c r="BL37" s="657"/>
      <c r="BM37" s="657"/>
      <c r="BN37" s="657"/>
      <c r="BO37" s="657"/>
      <c r="BP37" s="657"/>
      <c r="BQ37" s="657"/>
      <c r="BR37" s="657"/>
      <c r="BS37" s="657"/>
      <c r="BT37" s="657"/>
      <c r="BU37" s="658"/>
      <c r="BV37" s="659">
        <v>-329039</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67204</v>
      </c>
      <c r="CS37" s="691"/>
      <c r="CT37" s="691"/>
      <c r="CU37" s="691"/>
      <c r="CV37" s="691"/>
      <c r="CW37" s="691"/>
      <c r="CX37" s="691"/>
      <c r="CY37" s="692"/>
      <c r="CZ37" s="664">
        <v>0</v>
      </c>
      <c r="DA37" s="689"/>
      <c r="DB37" s="689"/>
      <c r="DC37" s="693"/>
      <c r="DD37" s="668">
        <v>67204</v>
      </c>
      <c r="DE37" s="691"/>
      <c r="DF37" s="691"/>
      <c r="DG37" s="691"/>
      <c r="DH37" s="691"/>
      <c r="DI37" s="691"/>
      <c r="DJ37" s="691"/>
      <c r="DK37" s="692"/>
      <c r="DL37" s="668">
        <v>67204</v>
      </c>
      <c r="DM37" s="691"/>
      <c r="DN37" s="691"/>
      <c r="DO37" s="691"/>
      <c r="DP37" s="691"/>
      <c r="DQ37" s="691"/>
      <c r="DR37" s="691"/>
      <c r="DS37" s="691"/>
      <c r="DT37" s="691"/>
      <c r="DU37" s="691"/>
      <c r="DV37" s="692"/>
      <c r="DW37" s="664">
        <v>0.1</v>
      </c>
      <c r="DX37" s="689"/>
      <c r="DY37" s="689"/>
      <c r="DZ37" s="689"/>
      <c r="EA37" s="689"/>
      <c r="EB37" s="689"/>
      <c r="EC37" s="690"/>
    </row>
    <row r="38" spans="2:133" ht="11.25" customHeight="1">
      <c r="B38" s="656" t="s">
        <v>339</v>
      </c>
      <c r="C38" s="657"/>
      <c r="D38" s="657"/>
      <c r="E38" s="657"/>
      <c r="F38" s="657"/>
      <c r="G38" s="657"/>
      <c r="H38" s="657"/>
      <c r="I38" s="657"/>
      <c r="J38" s="657"/>
      <c r="K38" s="657"/>
      <c r="L38" s="657"/>
      <c r="M38" s="657"/>
      <c r="N38" s="657"/>
      <c r="O38" s="657"/>
      <c r="P38" s="657"/>
      <c r="Q38" s="658"/>
      <c r="R38" s="659">
        <v>12405700</v>
      </c>
      <c r="S38" s="660"/>
      <c r="T38" s="660"/>
      <c r="U38" s="660"/>
      <c r="V38" s="660"/>
      <c r="W38" s="660"/>
      <c r="X38" s="660"/>
      <c r="Y38" s="661"/>
      <c r="Z38" s="662">
        <v>8.1</v>
      </c>
      <c r="AA38" s="662"/>
      <c r="AB38" s="662"/>
      <c r="AC38" s="662"/>
      <c r="AD38" s="663" t="s">
        <v>248</v>
      </c>
      <c r="AE38" s="663"/>
      <c r="AF38" s="663"/>
      <c r="AG38" s="663"/>
      <c r="AH38" s="663"/>
      <c r="AI38" s="663"/>
      <c r="AJ38" s="663"/>
      <c r="AK38" s="663"/>
      <c r="AL38" s="664" t="s">
        <v>248</v>
      </c>
      <c r="AM38" s="665"/>
      <c r="AN38" s="665"/>
      <c r="AO38" s="666"/>
      <c r="AQ38" s="722" t="s">
        <v>340</v>
      </c>
      <c r="AR38" s="723"/>
      <c r="AS38" s="723"/>
      <c r="AT38" s="723"/>
      <c r="AU38" s="723"/>
      <c r="AV38" s="723"/>
      <c r="AW38" s="723"/>
      <c r="AX38" s="723"/>
      <c r="AY38" s="724"/>
      <c r="AZ38" s="659">
        <v>360549</v>
      </c>
      <c r="BA38" s="660"/>
      <c r="BB38" s="660"/>
      <c r="BC38" s="660"/>
      <c r="BD38" s="691"/>
      <c r="BE38" s="691"/>
      <c r="BF38" s="714"/>
      <c r="BG38" s="656" t="s">
        <v>341</v>
      </c>
      <c r="BH38" s="657"/>
      <c r="BI38" s="657"/>
      <c r="BJ38" s="657"/>
      <c r="BK38" s="657"/>
      <c r="BL38" s="657"/>
      <c r="BM38" s="657"/>
      <c r="BN38" s="657"/>
      <c r="BO38" s="657"/>
      <c r="BP38" s="657"/>
      <c r="BQ38" s="657"/>
      <c r="BR38" s="657"/>
      <c r="BS38" s="657"/>
      <c r="BT38" s="657"/>
      <c r="BU38" s="658"/>
      <c r="BV38" s="659">
        <v>37218</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12606174</v>
      </c>
      <c r="CS38" s="660"/>
      <c r="CT38" s="660"/>
      <c r="CU38" s="660"/>
      <c r="CV38" s="660"/>
      <c r="CW38" s="660"/>
      <c r="CX38" s="660"/>
      <c r="CY38" s="661"/>
      <c r="CZ38" s="664">
        <v>8.4</v>
      </c>
      <c r="DA38" s="689"/>
      <c r="DB38" s="689"/>
      <c r="DC38" s="693"/>
      <c r="DD38" s="668">
        <v>10224372</v>
      </c>
      <c r="DE38" s="660"/>
      <c r="DF38" s="660"/>
      <c r="DG38" s="660"/>
      <c r="DH38" s="660"/>
      <c r="DI38" s="660"/>
      <c r="DJ38" s="660"/>
      <c r="DK38" s="661"/>
      <c r="DL38" s="668">
        <v>9126229</v>
      </c>
      <c r="DM38" s="660"/>
      <c r="DN38" s="660"/>
      <c r="DO38" s="660"/>
      <c r="DP38" s="660"/>
      <c r="DQ38" s="660"/>
      <c r="DR38" s="660"/>
      <c r="DS38" s="660"/>
      <c r="DT38" s="660"/>
      <c r="DU38" s="660"/>
      <c r="DV38" s="661"/>
      <c r="DW38" s="664">
        <v>11.8</v>
      </c>
      <c r="DX38" s="689"/>
      <c r="DY38" s="689"/>
      <c r="DZ38" s="689"/>
      <c r="EA38" s="689"/>
      <c r="EB38" s="689"/>
      <c r="EC38" s="690"/>
    </row>
    <row r="39" spans="2:133" ht="11.25" customHeight="1">
      <c r="B39" s="656" t="s">
        <v>343</v>
      </c>
      <c r="C39" s="657"/>
      <c r="D39" s="657"/>
      <c r="E39" s="657"/>
      <c r="F39" s="657"/>
      <c r="G39" s="657"/>
      <c r="H39" s="657"/>
      <c r="I39" s="657"/>
      <c r="J39" s="657"/>
      <c r="K39" s="657"/>
      <c r="L39" s="657"/>
      <c r="M39" s="657"/>
      <c r="N39" s="657"/>
      <c r="O39" s="657"/>
      <c r="P39" s="657"/>
      <c r="Q39" s="658"/>
      <c r="R39" s="659" t="s">
        <v>128</v>
      </c>
      <c r="S39" s="660"/>
      <c r="T39" s="660"/>
      <c r="U39" s="660"/>
      <c r="V39" s="660"/>
      <c r="W39" s="660"/>
      <c r="X39" s="660"/>
      <c r="Y39" s="661"/>
      <c r="Z39" s="662" t="s">
        <v>245</v>
      </c>
      <c r="AA39" s="662"/>
      <c r="AB39" s="662"/>
      <c r="AC39" s="662"/>
      <c r="AD39" s="663" t="s">
        <v>128</v>
      </c>
      <c r="AE39" s="663"/>
      <c r="AF39" s="663"/>
      <c r="AG39" s="663"/>
      <c r="AH39" s="663"/>
      <c r="AI39" s="663"/>
      <c r="AJ39" s="663"/>
      <c r="AK39" s="663"/>
      <c r="AL39" s="664" t="s">
        <v>248</v>
      </c>
      <c r="AM39" s="665"/>
      <c r="AN39" s="665"/>
      <c r="AO39" s="666"/>
      <c r="AQ39" s="722" t="s">
        <v>344</v>
      </c>
      <c r="AR39" s="723"/>
      <c r="AS39" s="723"/>
      <c r="AT39" s="723"/>
      <c r="AU39" s="723"/>
      <c r="AV39" s="723"/>
      <c r="AW39" s="723"/>
      <c r="AX39" s="723"/>
      <c r="AY39" s="724"/>
      <c r="AZ39" s="659">
        <v>119405</v>
      </c>
      <c r="BA39" s="660"/>
      <c r="BB39" s="660"/>
      <c r="BC39" s="660"/>
      <c r="BD39" s="691"/>
      <c r="BE39" s="691"/>
      <c r="BF39" s="714"/>
      <c r="BG39" s="656" t="s">
        <v>345</v>
      </c>
      <c r="BH39" s="657"/>
      <c r="BI39" s="657"/>
      <c r="BJ39" s="657"/>
      <c r="BK39" s="657"/>
      <c r="BL39" s="657"/>
      <c r="BM39" s="657"/>
      <c r="BN39" s="657"/>
      <c r="BO39" s="657"/>
      <c r="BP39" s="657"/>
      <c r="BQ39" s="657"/>
      <c r="BR39" s="657"/>
      <c r="BS39" s="657"/>
      <c r="BT39" s="657"/>
      <c r="BU39" s="658"/>
      <c r="BV39" s="659">
        <v>53463</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1103294</v>
      </c>
      <c r="CS39" s="691"/>
      <c r="CT39" s="691"/>
      <c r="CU39" s="691"/>
      <c r="CV39" s="691"/>
      <c r="CW39" s="691"/>
      <c r="CX39" s="691"/>
      <c r="CY39" s="692"/>
      <c r="CZ39" s="664">
        <v>0.7</v>
      </c>
      <c r="DA39" s="689"/>
      <c r="DB39" s="689"/>
      <c r="DC39" s="693"/>
      <c r="DD39" s="668">
        <v>1096273</v>
      </c>
      <c r="DE39" s="691"/>
      <c r="DF39" s="691"/>
      <c r="DG39" s="691"/>
      <c r="DH39" s="691"/>
      <c r="DI39" s="691"/>
      <c r="DJ39" s="691"/>
      <c r="DK39" s="692"/>
      <c r="DL39" s="668" t="s">
        <v>128</v>
      </c>
      <c r="DM39" s="691"/>
      <c r="DN39" s="691"/>
      <c r="DO39" s="691"/>
      <c r="DP39" s="691"/>
      <c r="DQ39" s="691"/>
      <c r="DR39" s="691"/>
      <c r="DS39" s="691"/>
      <c r="DT39" s="691"/>
      <c r="DU39" s="691"/>
      <c r="DV39" s="692"/>
      <c r="DW39" s="664" t="s">
        <v>128</v>
      </c>
      <c r="DX39" s="689"/>
      <c r="DY39" s="689"/>
      <c r="DZ39" s="689"/>
      <c r="EA39" s="689"/>
      <c r="EB39" s="689"/>
      <c r="EC39" s="690"/>
    </row>
    <row r="40" spans="2:133" ht="11.25" customHeight="1">
      <c r="B40" s="656" t="s">
        <v>347</v>
      </c>
      <c r="C40" s="657"/>
      <c r="D40" s="657"/>
      <c r="E40" s="657"/>
      <c r="F40" s="657"/>
      <c r="G40" s="657"/>
      <c r="H40" s="657"/>
      <c r="I40" s="657"/>
      <c r="J40" s="657"/>
      <c r="K40" s="657"/>
      <c r="L40" s="657"/>
      <c r="M40" s="657"/>
      <c r="N40" s="657"/>
      <c r="O40" s="657"/>
      <c r="P40" s="657"/>
      <c r="Q40" s="658"/>
      <c r="R40" s="659">
        <v>2612900</v>
      </c>
      <c r="S40" s="660"/>
      <c r="T40" s="660"/>
      <c r="U40" s="660"/>
      <c r="V40" s="660"/>
      <c r="W40" s="660"/>
      <c r="X40" s="660"/>
      <c r="Y40" s="661"/>
      <c r="Z40" s="662">
        <v>1.7</v>
      </c>
      <c r="AA40" s="662"/>
      <c r="AB40" s="662"/>
      <c r="AC40" s="662"/>
      <c r="AD40" s="663" t="s">
        <v>248</v>
      </c>
      <c r="AE40" s="663"/>
      <c r="AF40" s="663"/>
      <c r="AG40" s="663"/>
      <c r="AH40" s="663"/>
      <c r="AI40" s="663"/>
      <c r="AJ40" s="663"/>
      <c r="AK40" s="663"/>
      <c r="AL40" s="664" t="s">
        <v>128</v>
      </c>
      <c r="AM40" s="665"/>
      <c r="AN40" s="665"/>
      <c r="AO40" s="666"/>
      <c r="AQ40" s="722" t="s">
        <v>348</v>
      </c>
      <c r="AR40" s="723"/>
      <c r="AS40" s="723"/>
      <c r="AT40" s="723"/>
      <c r="AU40" s="723"/>
      <c r="AV40" s="723"/>
      <c r="AW40" s="723"/>
      <c r="AX40" s="723"/>
      <c r="AY40" s="724"/>
      <c r="AZ40" s="659">
        <v>92928</v>
      </c>
      <c r="BA40" s="660"/>
      <c r="BB40" s="660"/>
      <c r="BC40" s="660"/>
      <c r="BD40" s="691"/>
      <c r="BE40" s="691"/>
      <c r="BF40" s="714"/>
      <c r="BG40" s="707" t="s">
        <v>349</v>
      </c>
      <c r="BH40" s="708"/>
      <c r="BI40" s="708"/>
      <c r="BJ40" s="708"/>
      <c r="BK40" s="708"/>
      <c r="BL40" s="223"/>
      <c r="BM40" s="657" t="s">
        <v>350</v>
      </c>
      <c r="BN40" s="657"/>
      <c r="BO40" s="657"/>
      <c r="BP40" s="657"/>
      <c r="BQ40" s="657"/>
      <c r="BR40" s="657"/>
      <c r="BS40" s="657"/>
      <c r="BT40" s="657"/>
      <c r="BU40" s="658"/>
      <c r="BV40" s="659">
        <v>89</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v>7637993</v>
      </c>
      <c r="CS40" s="660"/>
      <c r="CT40" s="660"/>
      <c r="CU40" s="660"/>
      <c r="CV40" s="660"/>
      <c r="CW40" s="660"/>
      <c r="CX40" s="660"/>
      <c r="CY40" s="661"/>
      <c r="CZ40" s="664">
        <v>5.0999999999999996</v>
      </c>
      <c r="DA40" s="689"/>
      <c r="DB40" s="689"/>
      <c r="DC40" s="693"/>
      <c r="DD40" s="668">
        <v>1028721</v>
      </c>
      <c r="DE40" s="660"/>
      <c r="DF40" s="660"/>
      <c r="DG40" s="660"/>
      <c r="DH40" s="660"/>
      <c r="DI40" s="660"/>
      <c r="DJ40" s="660"/>
      <c r="DK40" s="661"/>
      <c r="DL40" s="668">
        <v>1009141</v>
      </c>
      <c r="DM40" s="660"/>
      <c r="DN40" s="660"/>
      <c r="DO40" s="660"/>
      <c r="DP40" s="660"/>
      <c r="DQ40" s="660"/>
      <c r="DR40" s="660"/>
      <c r="DS40" s="660"/>
      <c r="DT40" s="660"/>
      <c r="DU40" s="660"/>
      <c r="DV40" s="661"/>
      <c r="DW40" s="664">
        <v>1.3</v>
      </c>
      <c r="DX40" s="689"/>
      <c r="DY40" s="689"/>
      <c r="DZ40" s="689"/>
      <c r="EA40" s="689"/>
      <c r="EB40" s="689"/>
      <c r="EC40" s="690"/>
    </row>
    <row r="41" spans="2:133" ht="11.25" customHeight="1">
      <c r="B41" s="680" t="s">
        <v>352</v>
      </c>
      <c r="C41" s="681"/>
      <c r="D41" s="681"/>
      <c r="E41" s="681"/>
      <c r="F41" s="681"/>
      <c r="G41" s="681"/>
      <c r="H41" s="681"/>
      <c r="I41" s="681"/>
      <c r="J41" s="681"/>
      <c r="K41" s="681"/>
      <c r="L41" s="681"/>
      <c r="M41" s="681"/>
      <c r="N41" s="681"/>
      <c r="O41" s="681"/>
      <c r="P41" s="681"/>
      <c r="Q41" s="682"/>
      <c r="R41" s="731">
        <v>152422038</v>
      </c>
      <c r="S41" s="732"/>
      <c r="T41" s="732"/>
      <c r="U41" s="732"/>
      <c r="V41" s="732"/>
      <c r="W41" s="732"/>
      <c r="X41" s="732"/>
      <c r="Y41" s="736"/>
      <c r="Z41" s="737">
        <v>100</v>
      </c>
      <c r="AA41" s="737"/>
      <c r="AB41" s="737"/>
      <c r="AC41" s="737"/>
      <c r="AD41" s="738">
        <v>74661756</v>
      </c>
      <c r="AE41" s="738"/>
      <c r="AF41" s="738"/>
      <c r="AG41" s="738"/>
      <c r="AH41" s="738"/>
      <c r="AI41" s="738"/>
      <c r="AJ41" s="738"/>
      <c r="AK41" s="738"/>
      <c r="AL41" s="739">
        <v>100</v>
      </c>
      <c r="AM41" s="719"/>
      <c r="AN41" s="719"/>
      <c r="AO41" s="740"/>
      <c r="AQ41" s="722" t="s">
        <v>353</v>
      </c>
      <c r="AR41" s="723"/>
      <c r="AS41" s="723"/>
      <c r="AT41" s="723"/>
      <c r="AU41" s="723"/>
      <c r="AV41" s="723"/>
      <c r="AW41" s="723"/>
      <c r="AX41" s="723"/>
      <c r="AY41" s="724"/>
      <c r="AZ41" s="659">
        <v>2713854</v>
      </c>
      <c r="BA41" s="660"/>
      <c r="BB41" s="660"/>
      <c r="BC41" s="660"/>
      <c r="BD41" s="691"/>
      <c r="BE41" s="691"/>
      <c r="BF41" s="714"/>
      <c r="BG41" s="707"/>
      <c r="BH41" s="708"/>
      <c r="BI41" s="708"/>
      <c r="BJ41" s="708"/>
      <c r="BK41" s="708"/>
      <c r="BL41" s="223"/>
      <c r="BM41" s="657" t="s">
        <v>354</v>
      </c>
      <c r="BN41" s="657"/>
      <c r="BO41" s="657"/>
      <c r="BP41" s="657"/>
      <c r="BQ41" s="657"/>
      <c r="BR41" s="657"/>
      <c r="BS41" s="657"/>
      <c r="BT41" s="657"/>
      <c r="BU41" s="658"/>
      <c r="BV41" s="659" t="s">
        <v>248</v>
      </c>
      <c r="BW41" s="660"/>
      <c r="BX41" s="660"/>
      <c r="BY41" s="660"/>
      <c r="BZ41" s="660"/>
      <c r="CA41" s="660"/>
      <c r="CB41" s="669"/>
      <c r="CD41" s="656" t="s">
        <v>355</v>
      </c>
      <c r="CE41" s="657"/>
      <c r="CF41" s="657"/>
      <c r="CG41" s="657"/>
      <c r="CH41" s="657"/>
      <c r="CI41" s="657"/>
      <c r="CJ41" s="657"/>
      <c r="CK41" s="657"/>
      <c r="CL41" s="657"/>
      <c r="CM41" s="657"/>
      <c r="CN41" s="657"/>
      <c r="CO41" s="657"/>
      <c r="CP41" s="657"/>
      <c r="CQ41" s="658"/>
      <c r="CR41" s="659" t="s">
        <v>128</v>
      </c>
      <c r="CS41" s="691"/>
      <c r="CT41" s="691"/>
      <c r="CU41" s="691"/>
      <c r="CV41" s="691"/>
      <c r="CW41" s="691"/>
      <c r="CX41" s="691"/>
      <c r="CY41" s="692"/>
      <c r="CZ41" s="664" t="s">
        <v>128</v>
      </c>
      <c r="DA41" s="689"/>
      <c r="DB41" s="689"/>
      <c r="DC41" s="693"/>
      <c r="DD41" s="668" t="s">
        <v>245</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c r="AQ42" s="728" t="s">
        <v>356</v>
      </c>
      <c r="AR42" s="729"/>
      <c r="AS42" s="729"/>
      <c r="AT42" s="729"/>
      <c r="AU42" s="729"/>
      <c r="AV42" s="729"/>
      <c r="AW42" s="729"/>
      <c r="AX42" s="729"/>
      <c r="AY42" s="730"/>
      <c r="AZ42" s="731">
        <v>9412366</v>
      </c>
      <c r="BA42" s="732"/>
      <c r="BB42" s="732"/>
      <c r="BC42" s="732"/>
      <c r="BD42" s="718"/>
      <c r="BE42" s="718"/>
      <c r="BF42" s="720"/>
      <c r="BG42" s="709"/>
      <c r="BH42" s="710"/>
      <c r="BI42" s="710"/>
      <c r="BJ42" s="710"/>
      <c r="BK42" s="710"/>
      <c r="BL42" s="224"/>
      <c r="BM42" s="681" t="s">
        <v>357</v>
      </c>
      <c r="BN42" s="681"/>
      <c r="BO42" s="681"/>
      <c r="BP42" s="681"/>
      <c r="BQ42" s="681"/>
      <c r="BR42" s="681"/>
      <c r="BS42" s="681"/>
      <c r="BT42" s="681"/>
      <c r="BU42" s="682"/>
      <c r="BV42" s="731">
        <v>408</v>
      </c>
      <c r="BW42" s="732"/>
      <c r="BX42" s="732"/>
      <c r="BY42" s="732"/>
      <c r="BZ42" s="732"/>
      <c r="CA42" s="732"/>
      <c r="CB42" s="741"/>
      <c r="CD42" s="656" t="s">
        <v>358</v>
      </c>
      <c r="CE42" s="657"/>
      <c r="CF42" s="657"/>
      <c r="CG42" s="657"/>
      <c r="CH42" s="657"/>
      <c r="CI42" s="657"/>
      <c r="CJ42" s="657"/>
      <c r="CK42" s="657"/>
      <c r="CL42" s="657"/>
      <c r="CM42" s="657"/>
      <c r="CN42" s="657"/>
      <c r="CO42" s="657"/>
      <c r="CP42" s="657"/>
      <c r="CQ42" s="658"/>
      <c r="CR42" s="659">
        <v>16652740</v>
      </c>
      <c r="CS42" s="691"/>
      <c r="CT42" s="691"/>
      <c r="CU42" s="691"/>
      <c r="CV42" s="691"/>
      <c r="CW42" s="691"/>
      <c r="CX42" s="691"/>
      <c r="CY42" s="692"/>
      <c r="CZ42" s="664">
        <v>11.1</v>
      </c>
      <c r="DA42" s="689"/>
      <c r="DB42" s="689"/>
      <c r="DC42" s="693"/>
      <c r="DD42" s="668">
        <v>2157246</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c r="B43" s="214" t="s">
        <v>359</v>
      </c>
      <c r="CD43" s="656" t="s">
        <v>360</v>
      </c>
      <c r="CE43" s="657"/>
      <c r="CF43" s="657"/>
      <c r="CG43" s="657"/>
      <c r="CH43" s="657"/>
      <c r="CI43" s="657"/>
      <c r="CJ43" s="657"/>
      <c r="CK43" s="657"/>
      <c r="CL43" s="657"/>
      <c r="CM43" s="657"/>
      <c r="CN43" s="657"/>
      <c r="CO43" s="657"/>
      <c r="CP43" s="657"/>
      <c r="CQ43" s="658"/>
      <c r="CR43" s="659">
        <v>429854</v>
      </c>
      <c r="CS43" s="691"/>
      <c r="CT43" s="691"/>
      <c r="CU43" s="691"/>
      <c r="CV43" s="691"/>
      <c r="CW43" s="691"/>
      <c r="CX43" s="691"/>
      <c r="CY43" s="692"/>
      <c r="CZ43" s="664">
        <v>0.3</v>
      </c>
      <c r="DA43" s="689"/>
      <c r="DB43" s="689"/>
      <c r="DC43" s="693"/>
      <c r="DD43" s="668">
        <v>429854</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308</v>
      </c>
      <c r="CE44" s="696"/>
      <c r="CF44" s="656" t="s">
        <v>362</v>
      </c>
      <c r="CG44" s="657"/>
      <c r="CH44" s="657"/>
      <c r="CI44" s="657"/>
      <c r="CJ44" s="657"/>
      <c r="CK44" s="657"/>
      <c r="CL44" s="657"/>
      <c r="CM44" s="657"/>
      <c r="CN44" s="657"/>
      <c r="CO44" s="657"/>
      <c r="CP44" s="657"/>
      <c r="CQ44" s="658"/>
      <c r="CR44" s="659">
        <v>16480955</v>
      </c>
      <c r="CS44" s="660"/>
      <c r="CT44" s="660"/>
      <c r="CU44" s="660"/>
      <c r="CV44" s="660"/>
      <c r="CW44" s="660"/>
      <c r="CX44" s="660"/>
      <c r="CY44" s="661"/>
      <c r="CZ44" s="664">
        <v>11</v>
      </c>
      <c r="DA44" s="665"/>
      <c r="DB44" s="665"/>
      <c r="DC44" s="671"/>
      <c r="DD44" s="668">
        <v>2120997</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364</v>
      </c>
      <c r="CG45" s="657"/>
      <c r="CH45" s="657"/>
      <c r="CI45" s="657"/>
      <c r="CJ45" s="657"/>
      <c r="CK45" s="657"/>
      <c r="CL45" s="657"/>
      <c r="CM45" s="657"/>
      <c r="CN45" s="657"/>
      <c r="CO45" s="657"/>
      <c r="CP45" s="657"/>
      <c r="CQ45" s="658"/>
      <c r="CR45" s="659">
        <v>7089973</v>
      </c>
      <c r="CS45" s="691"/>
      <c r="CT45" s="691"/>
      <c r="CU45" s="691"/>
      <c r="CV45" s="691"/>
      <c r="CW45" s="691"/>
      <c r="CX45" s="691"/>
      <c r="CY45" s="692"/>
      <c r="CZ45" s="664">
        <v>4.7</v>
      </c>
      <c r="DA45" s="689"/>
      <c r="DB45" s="689"/>
      <c r="DC45" s="693"/>
      <c r="DD45" s="668">
        <v>354745</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c r="B46" s="225"/>
      <c r="CD46" s="697"/>
      <c r="CE46" s="698"/>
      <c r="CF46" s="656" t="s">
        <v>365</v>
      </c>
      <c r="CG46" s="657"/>
      <c r="CH46" s="657"/>
      <c r="CI46" s="657"/>
      <c r="CJ46" s="657"/>
      <c r="CK46" s="657"/>
      <c r="CL46" s="657"/>
      <c r="CM46" s="657"/>
      <c r="CN46" s="657"/>
      <c r="CO46" s="657"/>
      <c r="CP46" s="657"/>
      <c r="CQ46" s="658"/>
      <c r="CR46" s="659">
        <v>8820709</v>
      </c>
      <c r="CS46" s="660"/>
      <c r="CT46" s="660"/>
      <c r="CU46" s="660"/>
      <c r="CV46" s="660"/>
      <c r="CW46" s="660"/>
      <c r="CX46" s="660"/>
      <c r="CY46" s="661"/>
      <c r="CZ46" s="664">
        <v>5.9</v>
      </c>
      <c r="DA46" s="665"/>
      <c r="DB46" s="665"/>
      <c r="DC46" s="671"/>
      <c r="DD46" s="668">
        <v>1755712</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c r="B47" s="225"/>
      <c r="CD47" s="697"/>
      <c r="CE47" s="698"/>
      <c r="CF47" s="656" t="s">
        <v>366</v>
      </c>
      <c r="CG47" s="657"/>
      <c r="CH47" s="657"/>
      <c r="CI47" s="657"/>
      <c r="CJ47" s="657"/>
      <c r="CK47" s="657"/>
      <c r="CL47" s="657"/>
      <c r="CM47" s="657"/>
      <c r="CN47" s="657"/>
      <c r="CO47" s="657"/>
      <c r="CP47" s="657"/>
      <c r="CQ47" s="658"/>
      <c r="CR47" s="659">
        <v>171785</v>
      </c>
      <c r="CS47" s="691"/>
      <c r="CT47" s="691"/>
      <c r="CU47" s="691"/>
      <c r="CV47" s="691"/>
      <c r="CW47" s="691"/>
      <c r="CX47" s="691"/>
      <c r="CY47" s="692"/>
      <c r="CZ47" s="664">
        <v>0.1</v>
      </c>
      <c r="DA47" s="689"/>
      <c r="DB47" s="689"/>
      <c r="DC47" s="693"/>
      <c r="DD47" s="668">
        <v>36249</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c r="B48" s="225"/>
      <c r="CD48" s="699"/>
      <c r="CE48" s="700"/>
      <c r="CF48" s="656" t="s">
        <v>367</v>
      </c>
      <c r="CG48" s="657"/>
      <c r="CH48" s="657"/>
      <c r="CI48" s="657"/>
      <c r="CJ48" s="657"/>
      <c r="CK48" s="657"/>
      <c r="CL48" s="657"/>
      <c r="CM48" s="657"/>
      <c r="CN48" s="657"/>
      <c r="CO48" s="657"/>
      <c r="CP48" s="657"/>
      <c r="CQ48" s="658"/>
      <c r="CR48" s="659" t="s">
        <v>128</v>
      </c>
      <c r="CS48" s="660"/>
      <c r="CT48" s="660"/>
      <c r="CU48" s="660"/>
      <c r="CV48" s="660"/>
      <c r="CW48" s="660"/>
      <c r="CX48" s="660"/>
      <c r="CY48" s="661"/>
      <c r="CZ48" s="664" t="s">
        <v>128</v>
      </c>
      <c r="DA48" s="665"/>
      <c r="DB48" s="665"/>
      <c r="DC48" s="671"/>
      <c r="DD48" s="668" t="s">
        <v>128</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c r="B49" s="225"/>
      <c r="CD49" s="680" t="s">
        <v>368</v>
      </c>
      <c r="CE49" s="681"/>
      <c r="CF49" s="681"/>
      <c r="CG49" s="681"/>
      <c r="CH49" s="681"/>
      <c r="CI49" s="681"/>
      <c r="CJ49" s="681"/>
      <c r="CK49" s="681"/>
      <c r="CL49" s="681"/>
      <c r="CM49" s="681"/>
      <c r="CN49" s="681"/>
      <c r="CO49" s="681"/>
      <c r="CP49" s="681"/>
      <c r="CQ49" s="682"/>
      <c r="CR49" s="731">
        <v>149822795</v>
      </c>
      <c r="CS49" s="718"/>
      <c r="CT49" s="718"/>
      <c r="CU49" s="718"/>
      <c r="CV49" s="718"/>
      <c r="CW49" s="718"/>
      <c r="CX49" s="718"/>
      <c r="CY49" s="747"/>
      <c r="CZ49" s="739">
        <v>100</v>
      </c>
      <c r="DA49" s="748"/>
      <c r="DB49" s="748"/>
      <c r="DC49" s="749"/>
      <c r="DD49" s="750">
        <v>85280648</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oDotmahhxDM4YOMfNYLNmbSlh2xdT6qBdVngukLkmX9b8P6JD39U49E3TitnFmhyIelKXdcdZMlcANDz3yIzUA==" saltValue="I3kL0ZMmBgNMXGO2vsC7f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370</v>
      </c>
      <c r="DK2" s="759"/>
      <c r="DL2" s="759"/>
      <c r="DM2" s="759"/>
      <c r="DN2" s="759"/>
      <c r="DO2" s="760"/>
      <c r="DP2" s="228"/>
      <c r="DQ2" s="758" t="s">
        <v>371</v>
      </c>
      <c r="DR2" s="759"/>
      <c r="DS2" s="759"/>
      <c r="DT2" s="759"/>
      <c r="DU2" s="759"/>
      <c r="DV2" s="759"/>
      <c r="DW2" s="759"/>
      <c r="DX2" s="759"/>
      <c r="DY2" s="759"/>
      <c r="DZ2" s="760"/>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32"/>
      <c r="BA5" s="232"/>
      <c r="BB5" s="232"/>
      <c r="BC5" s="232"/>
      <c r="BD5" s="232"/>
      <c r="BE5" s="233"/>
      <c r="BF5" s="233"/>
      <c r="BG5" s="233"/>
      <c r="BH5" s="233"/>
      <c r="BI5" s="233"/>
      <c r="BJ5" s="233"/>
      <c r="BK5" s="233"/>
      <c r="BL5" s="233"/>
      <c r="BM5" s="233"/>
      <c r="BN5" s="233"/>
      <c r="BO5" s="233"/>
      <c r="BP5" s="233"/>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799" t="s">
        <v>388</v>
      </c>
      <c r="DH5" s="800"/>
      <c r="DI5" s="800"/>
      <c r="DJ5" s="800"/>
      <c r="DK5" s="801"/>
      <c r="DL5" s="799" t="s">
        <v>389</v>
      </c>
      <c r="DM5" s="800"/>
      <c r="DN5" s="800"/>
      <c r="DO5" s="800"/>
      <c r="DP5" s="801"/>
      <c r="DQ5" s="769" t="s">
        <v>390</v>
      </c>
      <c r="DR5" s="770"/>
      <c r="DS5" s="770"/>
      <c r="DT5" s="770"/>
      <c r="DU5" s="771"/>
      <c r="DV5" s="769" t="s">
        <v>381</v>
      </c>
      <c r="DW5" s="770"/>
      <c r="DX5" s="770"/>
      <c r="DY5" s="770"/>
      <c r="DZ5" s="776"/>
      <c r="EA5" s="234"/>
    </row>
    <row r="6" spans="1:131" s="235" customFormat="1" ht="26.25" customHeight="1" thickBot="1">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c r="A7" s="236">
        <v>1</v>
      </c>
      <c r="B7" s="785" t="s">
        <v>391</v>
      </c>
      <c r="C7" s="786"/>
      <c r="D7" s="786"/>
      <c r="E7" s="786"/>
      <c r="F7" s="786"/>
      <c r="G7" s="786"/>
      <c r="H7" s="786"/>
      <c r="I7" s="786"/>
      <c r="J7" s="786"/>
      <c r="K7" s="786"/>
      <c r="L7" s="786"/>
      <c r="M7" s="786"/>
      <c r="N7" s="786"/>
      <c r="O7" s="786"/>
      <c r="P7" s="787"/>
      <c r="Q7" s="788">
        <v>149793</v>
      </c>
      <c r="R7" s="789"/>
      <c r="S7" s="789"/>
      <c r="T7" s="789"/>
      <c r="U7" s="789"/>
      <c r="V7" s="789">
        <v>147569</v>
      </c>
      <c r="W7" s="789"/>
      <c r="X7" s="789"/>
      <c r="Y7" s="789"/>
      <c r="Z7" s="789"/>
      <c r="AA7" s="789">
        <v>2224</v>
      </c>
      <c r="AB7" s="789"/>
      <c r="AC7" s="789"/>
      <c r="AD7" s="789"/>
      <c r="AE7" s="790"/>
      <c r="AF7" s="791">
        <v>1461</v>
      </c>
      <c r="AG7" s="792"/>
      <c r="AH7" s="792"/>
      <c r="AI7" s="792"/>
      <c r="AJ7" s="793"/>
      <c r="AK7" s="794">
        <v>3999</v>
      </c>
      <c r="AL7" s="795"/>
      <c r="AM7" s="795"/>
      <c r="AN7" s="795"/>
      <c r="AO7" s="795"/>
      <c r="AP7" s="795">
        <v>144006</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610</v>
      </c>
      <c r="BT7" s="783"/>
      <c r="BU7" s="783"/>
      <c r="BV7" s="783"/>
      <c r="BW7" s="783"/>
      <c r="BX7" s="783"/>
      <c r="BY7" s="783"/>
      <c r="BZ7" s="783"/>
      <c r="CA7" s="783"/>
      <c r="CB7" s="783"/>
      <c r="CC7" s="783"/>
      <c r="CD7" s="783"/>
      <c r="CE7" s="783"/>
      <c r="CF7" s="783"/>
      <c r="CG7" s="798"/>
      <c r="CH7" s="779">
        <v>-17</v>
      </c>
      <c r="CI7" s="780"/>
      <c r="CJ7" s="780"/>
      <c r="CK7" s="780"/>
      <c r="CL7" s="781"/>
      <c r="CM7" s="779">
        <v>1708</v>
      </c>
      <c r="CN7" s="780"/>
      <c r="CO7" s="780"/>
      <c r="CP7" s="780"/>
      <c r="CQ7" s="781"/>
      <c r="CR7" s="779">
        <v>8</v>
      </c>
      <c r="CS7" s="780"/>
      <c r="CT7" s="780"/>
      <c r="CU7" s="780"/>
      <c r="CV7" s="781"/>
      <c r="CW7" s="779" t="s">
        <v>558</v>
      </c>
      <c r="CX7" s="780"/>
      <c r="CY7" s="780"/>
      <c r="CZ7" s="780"/>
      <c r="DA7" s="781"/>
      <c r="DB7" s="779" t="s">
        <v>558</v>
      </c>
      <c r="DC7" s="780"/>
      <c r="DD7" s="780"/>
      <c r="DE7" s="780"/>
      <c r="DF7" s="781"/>
      <c r="DG7" s="779" t="s">
        <v>558</v>
      </c>
      <c r="DH7" s="780"/>
      <c r="DI7" s="780"/>
      <c r="DJ7" s="780"/>
      <c r="DK7" s="781"/>
      <c r="DL7" s="779" t="s">
        <v>558</v>
      </c>
      <c r="DM7" s="780"/>
      <c r="DN7" s="780"/>
      <c r="DO7" s="780"/>
      <c r="DP7" s="781"/>
      <c r="DQ7" s="779" t="s">
        <v>558</v>
      </c>
      <c r="DR7" s="780"/>
      <c r="DS7" s="780"/>
      <c r="DT7" s="780"/>
      <c r="DU7" s="781"/>
      <c r="DV7" s="782"/>
      <c r="DW7" s="783"/>
      <c r="DX7" s="783"/>
      <c r="DY7" s="783"/>
      <c r="DZ7" s="784"/>
      <c r="EA7" s="234"/>
    </row>
    <row r="8" spans="1:131" s="235" customFormat="1" ht="26.25" customHeight="1">
      <c r="A8" s="238">
        <v>2</v>
      </c>
      <c r="B8" s="816" t="s">
        <v>392</v>
      </c>
      <c r="C8" s="817"/>
      <c r="D8" s="817"/>
      <c r="E8" s="817"/>
      <c r="F8" s="817"/>
      <c r="G8" s="817"/>
      <c r="H8" s="817"/>
      <c r="I8" s="817"/>
      <c r="J8" s="817"/>
      <c r="K8" s="817"/>
      <c r="L8" s="817"/>
      <c r="M8" s="817"/>
      <c r="N8" s="817"/>
      <c r="O8" s="817"/>
      <c r="P8" s="818"/>
      <c r="Q8" s="819">
        <v>2534</v>
      </c>
      <c r="R8" s="820"/>
      <c r="S8" s="820"/>
      <c r="T8" s="820"/>
      <c r="U8" s="820"/>
      <c r="V8" s="820">
        <v>2231</v>
      </c>
      <c r="W8" s="820"/>
      <c r="X8" s="820"/>
      <c r="Y8" s="820"/>
      <c r="Z8" s="820"/>
      <c r="AA8" s="820">
        <v>303</v>
      </c>
      <c r="AB8" s="820"/>
      <c r="AC8" s="820"/>
      <c r="AD8" s="820"/>
      <c r="AE8" s="821"/>
      <c r="AF8" s="822">
        <v>303</v>
      </c>
      <c r="AG8" s="823"/>
      <c r="AH8" s="823"/>
      <c r="AI8" s="823"/>
      <c r="AJ8" s="824"/>
      <c r="AK8" s="805">
        <v>1136</v>
      </c>
      <c r="AL8" s="806"/>
      <c r="AM8" s="806"/>
      <c r="AN8" s="806"/>
      <c r="AO8" s="806"/>
      <c r="AP8" s="806" t="s">
        <v>558</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611</v>
      </c>
      <c r="BT8" s="810"/>
      <c r="BU8" s="810"/>
      <c r="BV8" s="810"/>
      <c r="BW8" s="810"/>
      <c r="BX8" s="810"/>
      <c r="BY8" s="810"/>
      <c r="BZ8" s="810"/>
      <c r="CA8" s="810"/>
      <c r="CB8" s="810"/>
      <c r="CC8" s="810"/>
      <c r="CD8" s="810"/>
      <c r="CE8" s="810"/>
      <c r="CF8" s="810"/>
      <c r="CG8" s="811"/>
      <c r="CH8" s="812">
        <v>-5</v>
      </c>
      <c r="CI8" s="813"/>
      <c r="CJ8" s="813"/>
      <c r="CK8" s="813"/>
      <c r="CL8" s="814"/>
      <c r="CM8" s="812">
        <v>9</v>
      </c>
      <c r="CN8" s="813"/>
      <c r="CO8" s="813"/>
      <c r="CP8" s="813"/>
      <c r="CQ8" s="814"/>
      <c r="CR8" s="812">
        <v>235</v>
      </c>
      <c r="CS8" s="813"/>
      <c r="CT8" s="813"/>
      <c r="CU8" s="813"/>
      <c r="CV8" s="814"/>
      <c r="CW8" s="812" t="s">
        <v>558</v>
      </c>
      <c r="CX8" s="813"/>
      <c r="CY8" s="813"/>
      <c r="CZ8" s="813"/>
      <c r="DA8" s="814"/>
      <c r="DB8" s="812">
        <v>36</v>
      </c>
      <c r="DC8" s="813"/>
      <c r="DD8" s="813"/>
      <c r="DE8" s="813"/>
      <c r="DF8" s="814"/>
      <c r="DG8" s="812" t="s">
        <v>558</v>
      </c>
      <c r="DH8" s="813"/>
      <c r="DI8" s="813"/>
      <c r="DJ8" s="813"/>
      <c r="DK8" s="814"/>
      <c r="DL8" s="812" t="s">
        <v>558</v>
      </c>
      <c r="DM8" s="813"/>
      <c r="DN8" s="813"/>
      <c r="DO8" s="813"/>
      <c r="DP8" s="814"/>
      <c r="DQ8" s="812" t="s">
        <v>558</v>
      </c>
      <c r="DR8" s="813"/>
      <c r="DS8" s="813"/>
      <c r="DT8" s="813"/>
      <c r="DU8" s="814"/>
      <c r="DV8" s="809"/>
      <c r="DW8" s="810"/>
      <c r="DX8" s="810"/>
      <c r="DY8" s="810"/>
      <c r="DZ8" s="815"/>
      <c r="EA8" s="234"/>
    </row>
    <row r="9" spans="1:131" s="235" customFormat="1" ht="26.25" customHeight="1">
      <c r="A9" s="238">
        <v>3</v>
      </c>
      <c r="B9" s="816" t="s">
        <v>393</v>
      </c>
      <c r="C9" s="817"/>
      <c r="D9" s="817"/>
      <c r="E9" s="817"/>
      <c r="F9" s="817"/>
      <c r="G9" s="817"/>
      <c r="H9" s="817"/>
      <c r="I9" s="817"/>
      <c r="J9" s="817"/>
      <c r="K9" s="817"/>
      <c r="L9" s="817"/>
      <c r="M9" s="817"/>
      <c r="N9" s="817"/>
      <c r="O9" s="817"/>
      <c r="P9" s="818"/>
      <c r="Q9" s="819">
        <v>224</v>
      </c>
      <c r="R9" s="820"/>
      <c r="S9" s="820"/>
      <c r="T9" s="820"/>
      <c r="U9" s="820"/>
      <c r="V9" s="820">
        <v>210</v>
      </c>
      <c r="W9" s="820"/>
      <c r="X9" s="820"/>
      <c r="Y9" s="820"/>
      <c r="Z9" s="820"/>
      <c r="AA9" s="820">
        <v>14</v>
      </c>
      <c r="AB9" s="820"/>
      <c r="AC9" s="820"/>
      <c r="AD9" s="820"/>
      <c r="AE9" s="821"/>
      <c r="AF9" s="822">
        <v>14</v>
      </c>
      <c r="AG9" s="823"/>
      <c r="AH9" s="823"/>
      <c r="AI9" s="823"/>
      <c r="AJ9" s="824"/>
      <c r="AK9" s="805">
        <v>135</v>
      </c>
      <c r="AL9" s="806"/>
      <c r="AM9" s="806"/>
      <c r="AN9" s="806"/>
      <c r="AO9" s="806"/>
      <c r="AP9" s="806">
        <v>1075</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612</v>
      </c>
      <c r="BT9" s="810"/>
      <c r="BU9" s="810"/>
      <c r="BV9" s="810"/>
      <c r="BW9" s="810"/>
      <c r="BX9" s="810"/>
      <c r="BY9" s="810"/>
      <c r="BZ9" s="810"/>
      <c r="CA9" s="810"/>
      <c r="CB9" s="810"/>
      <c r="CC9" s="810"/>
      <c r="CD9" s="810"/>
      <c r="CE9" s="810"/>
      <c r="CF9" s="810"/>
      <c r="CG9" s="811"/>
      <c r="CH9" s="812">
        <v>13</v>
      </c>
      <c r="CI9" s="813"/>
      <c r="CJ9" s="813"/>
      <c r="CK9" s="813"/>
      <c r="CL9" s="814"/>
      <c r="CM9" s="812">
        <v>180</v>
      </c>
      <c r="CN9" s="813"/>
      <c r="CO9" s="813"/>
      <c r="CP9" s="813"/>
      <c r="CQ9" s="814"/>
      <c r="CR9" s="812">
        <v>20</v>
      </c>
      <c r="CS9" s="813"/>
      <c r="CT9" s="813"/>
      <c r="CU9" s="813"/>
      <c r="CV9" s="814"/>
      <c r="CW9" s="812" t="s">
        <v>558</v>
      </c>
      <c r="CX9" s="813"/>
      <c r="CY9" s="813"/>
      <c r="CZ9" s="813"/>
      <c r="DA9" s="814"/>
      <c r="DB9" s="812" t="s">
        <v>558</v>
      </c>
      <c r="DC9" s="813"/>
      <c r="DD9" s="813"/>
      <c r="DE9" s="813"/>
      <c r="DF9" s="814"/>
      <c r="DG9" s="812" t="s">
        <v>558</v>
      </c>
      <c r="DH9" s="813"/>
      <c r="DI9" s="813"/>
      <c r="DJ9" s="813"/>
      <c r="DK9" s="814"/>
      <c r="DL9" s="812" t="s">
        <v>558</v>
      </c>
      <c r="DM9" s="813"/>
      <c r="DN9" s="813"/>
      <c r="DO9" s="813"/>
      <c r="DP9" s="814"/>
      <c r="DQ9" s="812" t="s">
        <v>558</v>
      </c>
      <c r="DR9" s="813"/>
      <c r="DS9" s="813"/>
      <c r="DT9" s="813"/>
      <c r="DU9" s="814"/>
      <c r="DV9" s="809"/>
      <c r="DW9" s="810"/>
      <c r="DX9" s="810"/>
      <c r="DY9" s="810"/>
      <c r="DZ9" s="815"/>
      <c r="EA9" s="234"/>
    </row>
    <row r="10" spans="1:131" s="235" customFormat="1" ht="26.25" customHeight="1">
      <c r="A10" s="238">
        <v>4</v>
      </c>
      <c r="B10" s="816" t="s">
        <v>394</v>
      </c>
      <c r="C10" s="817"/>
      <c r="D10" s="817"/>
      <c r="E10" s="817"/>
      <c r="F10" s="817"/>
      <c r="G10" s="817"/>
      <c r="H10" s="817"/>
      <c r="I10" s="817"/>
      <c r="J10" s="817"/>
      <c r="K10" s="817"/>
      <c r="L10" s="817"/>
      <c r="M10" s="817"/>
      <c r="N10" s="817"/>
      <c r="O10" s="817"/>
      <c r="P10" s="818"/>
      <c r="Q10" s="819">
        <v>74</v>
      </c>
      <c r="R10" s="820"/>
      <c r="S10" s="820"/>
      <c r="T10" s="820"/>
      <c r="U10" s="820"/>
      <c r="V10" s="820">
        <v>71</v>
      </c>
      <c r="W10" s="820"/>
      <c r="X10" s="820"/>
      <c r="Y10" s="820"/>
      <c r="Z10" s="820"/>
      <c r="AA10" s="820">
        <v>3</v>
      </c>
      <c r="AB10" s="820"/>
      <c r="AC10" s="820"/>
      <c r="AD10" s="820"/>
      <c r="AE10" s="821"/>
      <c r="AF10" s="822">
        <v>3</v>
      </c>
      <c r="AG10" s="823"/>
      <c r="AH10" s="823"/>
      <c r="AI10" s="823"/>
      <c r="AJ10" s="824"/>
      <c r="AK10" s="805">
        <v>5</v>
      </c>
      <c r="AL10" s="806"/>
      <c r="AM10" s="806"/>
      <c r="AN10" s="806"/>
      <c r="AO10" s="806"/>
      <c r="AP10" s="806" t="s">
        <v>558</v>
      </c>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613</v>
      </c>
      <c r="BT10" s="810"/>
      <c r="BU10" s="810"/>
      <c r="BV10" s="810"/>
      <c r="BW10" s="810"/>
      <c r="BX10" s="810"/>
      <c r="BY10" s="810"/>
      <c r="BZ10" s="810"/>
      <c r="CA10" s="810"/>
      <c r="CB10" s="810"/>
      <c r="CC10" s="810"/>
      <c r="CD10" s="810"/>
      <c r="CE10" s="810"/>
      <c r="CF10" s="810"/>
      <c r="CG10" s="811"/>
      <c r="CH10" s="812">
        <v>6</v>
      </c>
      <c r="CI10" s="813"/>
      <c r="CJ10" s="813"/>
      <c r="CK10" s="813"/>
      <c r="CL10" s="814"/>
      <c r="CM10" s="812">
        <v>428</v>
      </c>
      <c r="CN10" s="813"/>
      <c r="CO10" s="813"/>
      <c r="CP10" s="813"/>
      <c r="CQ10" s="814"/>
      <c r="CR10" s="812">
        <v>300</v>
      </c>
      <c r="CS10" s="813"/>
      <c r="CT10" s="813"/>
      <c r="CU10" s="813"/>
      <c r="CV10" s="814"/>
      <c r="CW10" s="812">
        <v>97</v>
      </c>
      <c r="CX10" s="813"/>
      <c r="CY10" s="813"/>
      <c r="CZ10" s="813"/>
      <c r="DA10" s="814"/>
      <c r="DB10" s="812" t="s">
        <v>558</v>
      </c>
      <c r="DC10" s="813"/>
      <c r="DD10" s="813"/>
      <c r="DE10" s="813"/>
      <c r="DF10" s="814"/>
      <c r="DG10" s="812" t="s">
        <v>558</v>
      </c>
      <c r="DH10" s="813"/>
      <c r="DI10" s="813"/>
      <c r="DJ10" s="813"/>
      <c r="DK10" s="814"/>
      <c r="DL10" s="812" t="s">
        <v>558</v>
      </c>
      <c r="DM10" s="813"/>
      <c r="DN10" s="813"/>
      <c r="DO10" s="813"/>
      <c r="DP10" s="814"/>
      <c r="DQ10" s="812" t="s">
        <v>558</v>
      </c>
      <c r="DR10" s="813"/>
      <c r="DS10" s="813"/>
      <c r="DT10" s="813"/>
      <c r="DU10" s="814"/>
      <c r="DV10" s="809"/>
      <c r="DW10" s="810"/>
      <c r="DX10" s="810"/>
      <c r="DY10" s="810"/>
      <c r="DZ10" s="815"/>
      <c r="EA10" s="234"/>
    </row>
    <row r="11" spans="1:131" s="235" customFormat="1" ht="26.25" customHeight="1">
      <c r="A11" s="238">
        <v>5</v>
      </c>
      <c r="B11" s="816" t="s">
        <v>395</v>
      </c>
      <c r="C11" s="817"/>
      <c r="D11" s="817"/>
      <c r="E11" s="817"/>
      <c r="F11" s="817"/>
      <c r="G11" s="817"/>
      <c r="H11" s="817"/>
      <c r="I11" s="817"/>
      <c r="J11" s="817"/>
      <c r="K11" s="817"/>
      <c r="L11" s="817"/>
      <c r="M11" s="817"/>
      <c r="N11" s="817"/>
      <c r="O11" s="817"/>
      <c r="P11" s="818"/>
      <c r="Q11" s="819">
        <v>13984</v>
      </c>
      <c r="R11" s="820"/>
      <c r="S11" s="820"/>
      <c r="T11" s="820"/>
      <c r="U11" s="820"/>
      <c r="V11" s="820">
        <v>13984</v>
      </c>
      <c r="W11" s="820"/>
      <c r="X11" s="820"/>
      <c r="Y11" s="820"/>
      <c r="Z11" s="820"/>
      <c r="AA11" s="820" t="s">
        <v>558</v>
      </c>
      <c r="AB11" s="820"/>
      <c r="AC11" s="820"/>
      <c r="AD11" s="820"/>
      <c r="AE11" s="821"/>
      <c r="AF11" s="822" t="s">
        <v>396</v>
      </c>
      <c r="AG11" s="823"/>
      <c r="AH11" s="823"/>
      <c r="AI11" s="823"/>
      <c r="AJ11" s="824"/>
      <c r="AK11" s="805" t="s">
        <v>558</v>
      </c>
      <c r="AL11" s="806"/>
      <c r="AM11" s="806"/>
      <c r="AN11" s="806"/>
      <c r="AO11" s="806"/>
      <c r="AP11" s="806">
        <v>21963</v>
      </c>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614</v>
      </c>
      <c r="BT11" s="810"/>
      <c r="BU11" s="810"/>
      <c r="BV11" s="810"/>
      <c r="BW11" s="810"/>
      <c r="BX11" s="810"/>
      <c r="BY11" s="810"/>
      <c r="BZ11" s="810"/>
      <c r="CA11" s="810"/>
      <c r="CB11" s="810"/>
      <c r="CC11" s="810"/>
      <c r="CD11" s="810"/>
      <c r="CE11" s="810"/>
      <c r="CF11" s="810"/>
      <c r="CG11" s="811"/>
      <c r="CH11" s="812">
        <v>-18</v>
      </c>
      <c r="CI11" s="813"/>
      <c r="CJ11" s="813"/>
      <c r="CK11" s="813"/>
      <c r="CL11" s="814"/>
      <c r="CM11" s="812">
        <v>-71</v>
      </c>
      <c r="CN11" s="813"/>
      <c r="CO11" s="813"/>
      <c r="CP11" s="813"/>
      <c r="CQ11" s="814"/>
      <c r="CR11" s="812">
        <v>52</v>
      </c>
      <c r="CS11" s="813"/>
      <c r="CT11" s="813"/>
      <c r="CU11" s="813"/>
      <c r="CV11" s="814"/>
      <c r="CW11" s="812">
        <v>0</v>
      </c>
      <c r="CX11" s="813"/>
      <c r="CY11" s="813"/>
      <c r="CZ11" s="813"/>
      <c r="DA11" s="814"/>
      <c r="DB11" s="812">
        <v>111</v>
      </c>
      <c r="DC11" s="813"/>
      <c r="DD11" s="813"/>
      <c r="DE11" s="813"/>
      <c r="DF11" s="814"/>
      <c r="DG11" s="812" t="s">
        <v>558</v>
      </c>
      <c r="DH11" s="813"/>
      <c r="DI11" s="813"/>
      <c r="DJ11" s="813"/>
      <c r="DK11" s="814"/>
      <c r="DL11" s="812" t="s">
        <v>558</v>
      </c>
      <c r="DM11" s="813"/>
      <c r="DN11" s="813"/>
      <c r="DO11" s="813"/>
      <c r="DP11" s="814"/>
      <c r="DQ11" s="812" t="s">
        <v>558</v>
      </c>
      <c r="DR11" s="813"/>
      <c r="DS11" s="813"/>
      <c r="DT11" s="813"/>
      <c r="DU11" s="814"/>
      <c r="DV11" s="809"/>
      <c r="DW11" s="810"/>
      <c r="DX11" s="810"/>
      <c r="DY11" s="810"/>
      <c r="DZ11" s="815"/>
      <c r="EA11" s="234"/>
    </row>
    <row r="12" spans="1:131" s="235" customFormat="1" ht="26.25" customHeight="1">
      <c r="A12" s="238">
        <v>6</v>
      </c>
      <c r="B12" s="816" t="s">
        <v>397</v>
      </c>
      <c r="C12" s="817"/>
      <c r="D12" s="817"/>
      <c r="E12" s="817"/>
      <c r="F12" s="817"/>
      <c r="G12" s="817"/>
      <c r="H12" s="817"/>
      <c r="I12" s="817"/>
      <c r="J12" s="817"/>
      <c r="K12" s="817"/>
      <c r="L12" s="817"/>
      <c r="M12" s="817"/>
      <c r="N12" s="817"/>
      <c r="O12" s="817"/>
      <c r="P12" s="818"/>
      <c r="Q12" s="819">
        <v>1285</v>
      </c>
      <c r="R12" s="820"/>
      <c r="S12" s="820"/>
      <c r="T12" s="820"/>
      <c r="U12" s="820"/>
      <c r="V12" s="820">
        <v>1285</v>
      </c>
      <c r="W12" s="820"/>
      <c r="X12" s="820"/>
      <c r="Y12" s="820"/>
      <c r="Z12" s="820"/>
      <c r="AA12" s="820">
        <v>1</v>
      </c>
      <c r="AB12" s="820"/>
      <c r="AC12" s="820"/>
      <c r="AD12" s="820"/>
      <c r="AE12" s="821"/>
      <c r="AF12" s="822">
        <v>1</v>
      </c>
      <c r="AG12" s="823"/>
      <c r="AH12" s="823"/>
      <c r="AI12" s="823"/>
      <c r="AJ12" s="824"/>
      <c r="AK12" s="805">
        <v>113</v>
      </c>
      <c r="AL12" s="806"/>
      <c r="AM12" s="806"/>
      <c r="AN12" s="806"/>
      <c r="AO12" s="806"/>
      <c r="AP12" s="806" t="s">
        <v>558</v>
      </c>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t="s">
        <v>615</v>
      </c>
      <c r="BT12" s="810"/>
      <c r="BU12" s="810"/>
      <c r="BV12" s="810"/>
      <c r="BW12" s="810"/>
      <c r="BX12" s="810"/>
      <c r="BY12" s="810"/>
      <c r="BZ12" s="810"/>
      <c r="CA12" s="810"/>
      <c r="CB12" s="810"/>
      <c r="CC12" s="810"/>
      <c r="CD12" s="810"/>
      <c r="CE12" s="810"/>
      <c r="CF12" s="810"/>
      <c r="CG12" s="811"/>
      <c r="CH12" s="812">
        <v>-8</v>
      </c>
      <c r="CI12" s="813"/>
      <c r="CJ12" s="813"/>
      <c r="CK12" s="813"/>
      <c r="CL12" s="814"/>
      <c r="CM12" s="812">
        <v>-61</v>
      </c>
      <c r="CN12" s="813"/>
      <c r="CO12" s="813"/>
      <c r="CP12" s="813"/>
      <c r="CQ12" s="814"/>
      <c r="CR12" s="812">
        <v>30</v>
      </c>
      <c r="CS12" s="813"/>
      <c r="CT12" s="813"/>
      <c r="CU12" s="813"/>
      <c r="CV12" s="814"/>
      <c r="CW12" s="812" t="s">
        <v>558</v>
      </c>
      <c r="CX12" s="813"/>
      <c r="CY12" s="813"/>
      <c r="CZ12" s="813"/>
      <c r="DA12" s="814"/>
      <c r="DB12" s="812">
        <v>55</v>
      </c>
      <c r="DC12" s="813"/>
      <c r="DD12" s="813"/>
      <c r="DE12" s="813"/>
      <c r="DF12" s="814"/>
      <c r="DG12" s="812" t="s">
        <v>558</v>
      </c>
      <c r="DH12" s="813"/>
      <c r="DI12" s="813"/>
      <c r="DJ12" s="813"/>
      <c r="DK12" s="814"/>
      <c r="DL12" s="812" t="s">
        <v>558</v>
      </c>
      <c r="DM12" s="813"/>
      <c r="DN12" s="813"/>
      <c r="DO12" s="813"/>
      <c r="DP12" s="814"/>
      <c r="DQ12" s="812" t="s">
        <v>558</v>
      </c>
      <c r="DR12" s="813"/>
      <c r="DS12" s="813"/>
      <c r="DT12" s="813"/>
      <c r="DU12" s="814"/>
      <c r="DV12" s="809"/>
      <c r="DW12" s="810"/>
      <c r="DX12" s="810"/>
      <c r="DY12" s="810"/>
      <c r="DZ12" s="815"/>
      <c r="EA12" s="234"/>
    </row>
    <row r="13" spans="1:131" s="235" customFormat="1" ht="26.25" customHeight="1">
      <c r="A13" s="238">
        <v>7</v>
      </c>
      <c r="B13" s="816" t="s">
        <v>398</v>
      </c>
      <c r="C13" s="817"/>
      <c r="D13" s="817"/>
      <c r="E13" s="817"/>
      <c r="F13" s="817"/>
      <c r="G13" s="817"/>
      <c r="H13" s="817"/>
      <c r="I13" s="817"/>
      <c r="J13" s="817"/>
      <c r="K13" s="817"/>
      <c r="L13" s="817"/>
      <c r="M13" s="817"/>
      <c r="N13" s="817"/>
      <c r="O13" s="817"/>
      <c r="P13" s="818"/>
      <c r="Q13" s="819">
        <v>89</v>
      </c>
      <c r="R13" s="820"/>
      <c r="S13" s="820"/>
      <c r="T13" s="820"/>
      <c r="U13" s="820"/>
      <c r="V13" s="820">
        <v>34</v>
      </c>
      <c r="W13" s="820"/>
      <c r="X13" s="820"/>
      <c r="Y13" s="820"/>
      <c r="Z13" s="820"/>
      <c r="AA13" s="820">
        <v>54</v>
      </c>
      <c r="AB13" s="820"/>
      <c r="AC13" s="820"/>
      <c r="AD13" s="820"/>
      <c r="AE13" s="821"/>
      <c r="AF13" s="822">
        <v>54</v>
      </c>
      <c r="AG13" s="823"/>
      <c r="AH13" s="823"/>
      <c r="AI13" s="823"/>
      <c r="AJ13" s="824"/>
      <c r="AK13" s="805">
        <v>3</v>
      </c>
      <c r="AL13" s="806"/>
      <c r="AM13" s="806"/>
      <c r="AN13" s="806"/>
      <c r="AO13" s="806"/>
      <c r="AP13" s="806" t="s">
        <v>558</v>
      </c>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t="s">
        <v>616</v>
      </c>
      <c r="BT13" s="810"/>
      <c r="BU13" s="810"/>
      <c r="BV13" s="810"/>
      <c r="BW13" s="810"/>
      <c r="BX13" s="810"/>
      <c r="BY13" s="810"/>
      <c r="BZ13" s="810"/>
      <c r="CA13" s="810"/>
      <c r="CB13" s="810"/>
      <c r="CC13" s="810"/>
      <c r="CD13" s="810"/>
      <c r="CE13" s="810"/>
      <c r="CF13" s="810"/>
      <c r="CG13" s="811"/>
      <c r="CH13" s="812">
        <v>12</v>
      </c>
      <c r="CI13" s="813"/>
      <c r="CJ13" s="813"/>
      <c r="CK13" s="813"/>
      <c r="CL13" s="814"/>
      <c r="CM13" s="812">
        <v>154</v>
      </c>
      <c r="CN13" s="813"/>
      <c r="CO13" s="813"/>
      <c r="CP13" s="813"/>
      <c r="CQ13" s="814"/>
      <c r="CR13" s="812">
        <v>30</v>
      </c>
      <c r="CS13" s="813"/>
      <c r="CT13" s="813"/>
      <c r="CU13" s="813"/>
      <c r="CV13" s="814"/>
      <c r="CW13" s="812">
        <v>3</v>
      </c>
      <c r="CX13" s="813"/>
      <c r="CY13" s="813"/>
      <c r="CZ13" s="813"/>
      <c r="DA13" s="814"/>
      <c r="DB13" s="812" t="s">
        <v>558</v>
      </c>
      <c r="DC13" s="813"/>
      <c r="DD13" s="813"/>
      <c r="DE13" s="813"/>
      <c r="DF13" s="814"/>
      <c r="DG13" s="812" t="s">
        <v>558</v>
      </c>
      <c r="DH13" s="813"/>
      <c r="DI13" s="813"/>
      <c r="DJ13" s="813"/>
      <c r="DK13" s="814"/>
      <c r="DL13" s="812" t="s">
        <v>558</v>
      </c>
      <c r="DM13" s="813"/>
      <c r="DN13" s="813"/>
      <c r="DO13" s="813"/>
      <c r="DP13" s="814"/>
      <c r="DQ13" s="812" t="s">
        <v>558</v>
      </c>
      <c r="DR13" s="813"/>
      <c r="DS13" s="813"/>
      <c r="DT13" s="813"/>
      <c r="DU13" s="814"/>
      <c r="DV13" s="809"/>
      <c r="DW13" s="810"/>
      <c r="DX13" s="810"/>
      <c r="DY13" s="810"/>
      <c r="DZ13" s="815"/>
      <c r="EA13" s="234"/>
    </row>
    <row r="14" spans="1:131" s="235" customFormat="1" ht="26.25" customHeight="1">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t="s">
        <v>617</v>
      </c>
      <c r="BT14" s="810"/>
      <c r="BU14" s="810"/>
      <c r="BV14" s="810"/>
      <c r="BW14" s="810"/>
      <c r="BX14" s="810"/>
      <c r="BY14" s="810"/>
      <c r="BZ14" s="810"/>
      <c r="CA14" s="810"/>
      <c r="CB14" s="810"/>
      <c r="CC14" s="810"/>
      <c r="CD14" s="810"/>
      <c r="CE14" s="810"/>
      <c r="CF14" s="810"/>
      <c r="CG14" s="811"/>
      <c r="CH14" s="812">
        <v>55</v>
      </c>
      <c r="CI14" s="813"/>
      <c r="CJ14" s="813"/>
      <c r="CK14" s="813"/>
      <c r="CL14" s="814"/>
      <c r="CM14" s="812">
        <v>3750</v>
      </c>
      <c r="CN14" s="813"/>
      <c r="CO14" s="813"/>
      <c r="CP14" s="813"/>
      <c r="CQ14" s="814"/>
      <c r="CR14" s="812">
        <v>3608</v>
      </c>
      <c r="CS14" s="813"/>
      <c r="CT14" s="813"/>
      <c r="CU14" s="813"/>
      <c r="CV14" s="814"/>
      <c r="CW14" s="812">
        <v>1171</v>
      </c>
      <c r="CX14" s="813"/>
      <c r="CY14" s="813"/>
      <c r="CZ14" s="813"/>
      <c r="DA14" s="814"/>
      <c r="DB14" s="812" t="s">
        <v>558</v>
      </c>
      <c r="DC14" s="813"/>
      <c r="DD14" s="813"/>
      <c r="DE14" s="813"/>
      <c r="DF14" s="814"/>
      <c r="DG14" s="812" t="s">
        <v>558</v>
      </c>
      <c r="DH14" s="813"/>
      <c r="DI14" s="813"/>
      <c r="DJ14" s="813"/>
      <c r="DK14" s="814"/>
      <c r="DL14" s="812" t="s">
        <v>558</v>
      </c>
      <c r="DM14" s="813"/>
      <c r="DN14" s="813"/>
      <c r="DO14" s="813"/>
      <c r="DP14" s="814"/>
      <c r="DQ14" s="812" t="s">
        <v>558</v>
      </c>
      <c r="DR14" s="813"/>
      <c r="DS14" s="813"/>
      <c r="DT14" s="813"/>
      <c r="DU14" s="814"/>
      <c r="DV14" s="809"/>
      <c r="DW14" s="810"/>
      <c r="DX14" s="810"/>
      <c r="DY14" s="810"/>
      <c r="DZ14" s="815"/>
      <c r="EA14" s="234"/>
    </row>
    <row r="15" spans="1:131" s="235" customFormat="1" ht="26.25" customHeight="1">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t="s">
        <v>618</v>
      </c>
      <c r="BT15" s="810"/>
      <c r="BU15" s="810"/>
      <c r="BV15" s="810"/>
      <c r="BW15" s="810"/>
      <c r="BX15" s="810"/>
      <c r="BY15" s="810"/>
      <c r="BZ15" s="810"/>
      <c r="CA15" s="810"/>
      <c r="CB15" s="810"/>
      <c r="CC15" s="810"/>
      <c r="CD15" s="810"/>
      <c r="CE15" s="810"/>
      <c r="CF15" s="810"/>
      <c r="CG15" s="811"/>
      <c r="CH15" s="812">
        <v>-2033</v>
      </c>
      <c r="CI15" s="813"/>
      <c r="CJ15" s="813"/>
      <c r="CK15" s="813"/>
      <c r="CL15" s="814"/>
      <c r="CM15" s="812">
        <v>3129</v>
      </c>
      <c r="CN15" s="813"/>
      <c r="CO15" s="813"/>
      <c r="CP15" s="813"/>
      <c r="CQ15" s="814"/>
      <c r="CR15" s="812">
        <v>3980</v>
      </c>
      <c r="CS15" s="813"/>
      <c r="CT15" s="813"/>
      <c r="CU15" s="813"/>
      <c r="CV15" s="814"/>
      <c r="CW15" s="812">
        <v>1231</v>
      </c>
      <c r="CX15" s="813"/>
      <c r="CY15" s="813"/>
      <c r="CZ15" s="813"/>
      <c r="DA15" s="814"/>
      <c r="DB15" s="812">
        <v>21479</v>
      </c>
      <c r="DC15" s="813"/>
      <c r="DD15" s="813"/>
      <c r="DE15" s="813"/>
      <c r="DF15" s="814"/>
      <c r="DG15" s="812" t="s">
        <v>558</v>
      </c>
      <c r="DH15" s="813"/>
      <c r="DI15" s="813"/>
      <c r="DJ15" s="813"/>
      <c r="DK15" s="814"/>
      <c r="DL15" s="812" t="s">
        <v>558</v>
      </c>
      <c r="DM15" s="813"/>
      <c r="DN15" s="813"/>
      <c r="DO15" s="813"/>
      <c r="DP15" s="814"/>
      <c r="DQ15" s="812" t="s">
        <v>558</v>
      </c>
      <c r="DR15" s="813"/>
      <c r="DS15" s="813"/>
      <c r="DT15" s="813"/>
      <c r="DU15" s="814"/>
      <c r="DV15" s="809"/>
      <c r="DW15" s="810"/>
      <c r="DX15" s="810"/>
      <c r="DY15" s="810"/>
      <c r="DZ15" s="815"/>
      <c r="EA15" s="234"/>
    </row>
    <row r="16" spans="1:131" s="235" customFormat="1" ht="26.25" customHeight="1">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t="s">
        <v>619</v>
      </c>
      <c r="BT16" s="810"/>
      <c r="BU16" s="810"/>
      <c r="BV16" s="810"/>
      <c r="BW16" s="810"/>
      <c r="BX16" s="810"/>
      <c r="BY16" s="810"/>
      <c r="BZ16" s="810"/>
      <c r="CA16" s="810"/>
      <c r="CB16" s="810"/>
      <c r="CC16" s="810"/>
      <c r="CD16" s="810"/>
      <c r="CE16" s="810"/>
      <c r="CF16" s="810"/>
      <c r="CG16" s="811"/>
      <c r="CH16" s="812">
        <v>84</v>
      </c>
      <c r="CI16" s="813"/>
      <c r="CJ16" s="813"/>
      <c r="CK16" s="813"/>
      <c r="CL16" s="814"/>
      <c r="CM16" s="812">
        <v>5568</v>
      </c>
      <c r="CN16" s="813"/>
      <c r="CO16" s="813"/>
      <c r="CP16" s="813"/>
      <c r="CQ16" s="814"/>
      <c r="CR16" s="812">
        <v>504</v>
      </c>
      <c r="CS16" s="813"/>
      <c r="CT16" s="813"/>
      <c r="CU16" s="813"/>
      <c r="CV16" s="814"/>
      <c r="CW16" s="812" t="s">
        <v>558</v>
      </c>
      <c r="CX16" s="813"/>
      <c r="CY16" s="813"/>
      <c r="CZ16" s="813"/>
      <c r="DA16" s="814"/>
      <c r="DB16" s="812" t="s">
        <v>558</v>
      </c>
      <c r="DC16" s="813"/>
      <c r="DD16" s="813"/>
      <c r="DE16" s="813"/>
      <c r="DF16" s="814"/>
      <c r="DG16" s="812" t="s">
        <v>558</v>
      </c>
      <c r="DH16" s="813"/>
      <c r="DI16" s="813"/>
      <c r="DJ16" s="813"/>
      <c r="DK16" s="814"/>
      <c r="DL16" s="812" t="s">
        <v>558</v>
      </c>
      <c r="DM16" s="813"/>
      <c r="DN16" s="813"/>
      <c r="DO16" s="813"/>
      <c r="DP16" s="814"/>
      <c r="DQ16" s="812" t="s">
        <v>558</v>
      </c>
      <c r="DR16" s="813"/>
      <c r="DS16" s="813"/>
      <c r="DT16" s="813"/>
      <c r="DU16" s="814"/>
      <c r="DV16" s="809"/>
      <c r="DW16" s="810"/>
      <c r="DX16" s="810"/>
      <c r="DY16" s="810"/>
      <c r="DZ16" s="815"/>
      <c r="EA16" s="234"/>
    </row>
    <row r="17" spans="1:131" s="235" customFormat="1" ht="26.25" customHeight="1">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399</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c r="A23" s="240" t="s">
        <v>400</v>
      </c>
      <c r="B23" s="825" t="s">
        <v>401</v>
      </c>
      <c r="C23" s="826"/>
      <c r="D23" s="826"/>
      <c r="E23" s="826"/>
      <c r="F23" s="826"/>
      <c r="G23" s="826"/>
      <c r="H23" s="826"/>
      <c r="I23" s="826"/>
      <c r="J23" s="826"/>
      <c r="K23" s="826"/>
      <c r="L23" s="826"/>
      <c r="M23" s="826"/>
      <c r="N23" s="826"/>
      <c r="O23" s="826"/>
      <c r="P23" s="827"/>
      <c r="Q23" s="828">
        <v>166406</v>
      </c>
      <c r="R23" s="829"/>
      <c r="S23" s="829"/>
      <c r="T23" s="829"/>
      <c r="U23" s="829"/>
      <c r="V23" s="829">
        <v>163807</v>
      </c>
      <c r="W23" s="829"/>
      <c r="X23" s="829"/>
      <c r="Y23" s="829"/>
      <c r="Z23" s="829"/>
      <c r="AA23" s="829">
        <v>2599</v>
      </c>
      <c r="AB23" s="829"/>
      <c r="AC23" s="829"/>
      <c r="AD23" s="829"/>
      <c r="AE23" s="830"/>
      <c r="AF23" s="831">
        <v>1837</v>
      </c>
      <c r="AG23" s="829"/>
      <c r="AH23" s="829"/>
      <c r="AI23" s="829"/>
      <c r="AJ23" s="832"/>
      <c r="AK23" s="833"/>
      <c r="AL23" s="834"/>
      <c r="AM23" s="834"/>
      <c r="AN23" s="834"/>
      <c r="AO23" s="834"/>
      <c r="AP23" s="829">
        <v>167043</v>
      </c>
      <c r="AQ23" s="829"/>
      <c r="AR23" s="829"/>
      <c r="AS23" s="829"/>
      <c r="AT23" s="829"/>
      <c r="AU23" s="845"/>
      <c r="AV23" s="845"/>
      <c r="AW23" s="845"/>
      <c r="AX23" s="845"/>
      <c r="AY23" s="846"/>
      <c r="AZ23" s="847" t="s">
        <v>402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c r="A24" s="844" t="s">
        <v>403</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c r="A25" s="761" t="s">
        <v>404</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c r="A26" s="763" t="s">
        <v>374</v>
      </c>
      <c r="B26" s="764"/>
      <c r="C26" s="764"/>
      <c r="D26" s="764"/>
      <c r="E26" s="764"/>
      <c r="F26" s="764"/>
      <c r="G26" s="764"/>
      <c r="H26" s="764"/>
      <c r="I26" s="764"/>
      <c r="J26" s="764"/>
      <c r="K26" s="764"/>
      <c r="L26" s="764"/>
      <c r="M26" s="764"/>
      <c r="N26" s="764"/>
      <c r="O26" s="764"/>
      <c r="P26" s="765"/>
      <c r="Q26" s="769" t="s">
        <v>405</v>
      </c>
      <c r="R26" s="770"/>
      <c r="S26" s="770"/>
      <c r="T26" s="770"/>
      <c r="U26" s="771"/>
      <c r="V26" s="769" t="s">
        <v>406</v>
      </c>
      <c r="W26" s="770"/>
      <c r="X26" s="770"/>
      <c r="Y26" s="770"/>
      <c r="Z26" s="771"/>
      <c r="AA26" s="769" t="s">
        <v>407</v>
      </c>
      <c r="AB26" s="770"/>
      <c r="AC26" s="770"/>
      <c r="AD26" s="770"/>
      <c r="AE26" s="770"/>
      <c r="AF26" s="850" t="s">
        <v>408</v>
      </c>
      <c r="AG26" s="851"/>
      <c r="AH26" s="851"/>
      <c r="AI26" s="851"/>
      <c r="AJ26" s="852"/>
      <c r="AK26" s="770" t="s">
        <v>409</v>
      </c>
      <c r="AL26" s="770"/>
      <c r="AM26" s="770"/>
      <c r="AN26" s="770"/>
      <c r="AO26" s="771"/>
      <c r="AP26" s="769" t="s">
        <v>410</v>
      </c>
      <c r="AQ26" s="770"/>
      <c r="AR26" s="770"/>
      <c r="AS26" s="770"/>
      <c r="AT26" s="771"/>
      <c r="AU26" s="769" t="s">
        <v>411</v>
      </c>
      <c r="AV26" s="770"/>
      <c r="AW26" s="770"/>
      <c r="AX26" s="770"/>
      <c r="AY26" s="771"/>
      <c r="AZ26" s="769" t="s">
        <v>412</v>
      </c>
      <c r="BA26" s="770"/>
      <c r="BB26" s="770"/>
      <c r="BC26" s="770"/>
      <c r="BD26" s="771"/>
      <c r="BE26" s="769" t="s">
        <v>381</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c r="A28" s="242">
        <v>1</v>
      </c>
      <c r="B28" s="785" t="s">
        <v>413</v>
      </c>
      <c r="C28" s="786"/>
      <c r="D28" s="786"/>
      <c r="E28" s="786"/>
      <c r="F28" s="786"/>
      <c r="G28" s="786"/>
      <c r="H28" s="786"/>
      <c r="I28" s="786"/>
      <c r="J28" s="786"/>
      <c r="K28" s="786"/>
      <c r="L28" s="786"/>
      <c r="M28" s="786"/>
      <c r="N28" s="786"/>
      <c r="O28" s="786"/>
      <c r="P28" s="787"/>
      <c r="Q28" s="858">
        <v>30506</v>
      </c>
      <c r="R28" s="859"/>
      <c r="S28" s="859"/>
      <c r="T28" s="859"/>
      <c r="U28" s="859"/>
      <c r="V28" s="859">
        <v>30287</v>
      </c>
      <c r="W28" s="859"/>
      <c r="X28" s="859"/>
      <c r="Y28" s="859"/>
      <c r="Z28" s="859"/>
      <c r="AA28" s="859">
        <v>219</v>
      </c>
      <c r="AB28" s="859"/>
      <c r="AC28" s="859"/>
      <c r="AD28" s="859"/>
      <c r="AE28" s="860"/>
      <c r="AF28" s="861">
        <v>219</v>
      </c>
      <c r="AG28" s="859"/>
      <c r="AH28" s="859"/>
      <c r="AI28" s="859"/>
      <c r="AJ28" s="862"/>
      <c r="AK28" s="863">
        <v>2528</v>
      </c>
      <c r="AL28" s="864"/>
      <c r="AM28" s="864"/>
      <c r="AN28" s="864"/>
      <c r="AO28" s="864"/>
      <c r="AP28" s="864" t="s">
        <v>558</v>
      </c>
      <c r="AQ28" s="864"/>
      <c r="AR28" s="864"/>
      <c r="AS28" s="864"/>
      <c r="AT28" s="864"/>
      <c r="AU28" s="864" t="s">
        <v>558</v>
      </c>
      <c r="AV28" s="864"/>
      <c r="AW28" s="864"/>
      <c r="AX28" s="864"/>
      <c r="AY28" s="864"/>
      <c r="AZ28" s="865" t="s">
        <v>558</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c r="A29" s="242">
        <v>2</v>
      </c>
      <c r="B29" s="816" t="s">
        <v>414</v>
      </c>
      <c r="C29" s="817"/>
      <c r="D29" s="817"/>
      <c r="E29" s="817"/>
      <c r="F29" s="817"/>
      <c r="G29" s="817"/>
      <c r="H29" s="817"/>
      <c r="I29" s="817"/>
      <c r="J29" s="817"/>
      <c r="K29" s="817"/>
      <c r="L29" s="817"/>
      <c r="M29" s="817"/>
      <c r="N29" s="817"/>
      <c r="O29" s="817"/>
      <c r="P29" s="818"/>
      <c r="Q29" s="819">
        <v>32755</v>
      </c>
      <c r="R29" s="820"/>
      <c r="S29" s="820"/>
      <c r="T29" s="820"/>
      <c r="U29" s="820"/>
      <c r="V29" s="820">
        <v>31423</v>
      </c>
      <c r="W29" s="820"/>
      <c r="X29" s="820"/>
      <c r="Y29" s="820"/>
      <c r="Z29" s="820"/>
      <c r="AA29" s="820">
        <v>1332</v>
      </c>
      <c r="AB29" s="820"/>
      <c r="AC29" s="820"/>
      <c r="AD29" s="820"/>
      <c r="AE29" s="821"/>
      <c r="AF29" s="822">
        <v>1332</v>
      </c>
      <c r="AG29" s="823"/>
      <c r="AH29" s="823"/>
      <c r="AI29" s="823"/>
      <c r="AJ29" s="824"/>
      <c r="AK29" s="870">
        <v>4647</v>
      </c>
      <c r="AL29" s="866"/>
      <c r="AM29" s="866"/>
      <c r="AN29" s="866"/>
      <c r="AO29" s="866"/>
      <c r="AP29" s="866" t="s">
        <v>558</v>
      </c>
      <c r="AQ29" s="866"/>
      <c r="AR29" s="866"/>
      <c r="AS29" s="866"/>
      <c r="AT29" s="866"/>
      <c r="AU29" s="866" t="s">
        <v>558</v>
      </c>
      <c r="AV29" s="866"/>
      <c r="AW29" s="866"/>
      <c r="AX29" s="866"/>
      <c r="AY29" s="866"/>
      <c r="AZ29" s="867" t="s">
        <v>558</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c r="A30" s="242">
        <v>3</v>
      </c>
      <c r="B30" s="816" t="s">
        <v>415</v>
      </c>
      <c r="C30" s="817"/>
      <c r="D30" s="817"/>
      <c r="E30" s="817"/>
      <c r="F30" s="817"/>
      <c r="G30" s="817"/>
      <c r="H30" s="817"/>
      <c r="I30" s="817"/>
      <c r="J30" s="817"/>
      <c r="K30" s="817"/>
      <c r="L30" s="817"/>
      <c r="M30" s="817"/>
      <c r="N30" s="817"/>
      <c r="O30" s="817"/>
      <c r="P30" s="818"/>
      <c r="Q30" s="819">
        <v>4125</v>
      </c>
      <c r="R30" s="820"/>
      <c r="S30" s="820"/>
      <c r="T30" s="820"/>
      <c r="U30" s="820"/>
      <c r="V30" s="820">
        <v>4003</v>
      </c>
      <c r="W30" s="820"/>
      <c r="X30" s="820"/>
      <c r="Y30" s="820"/>
      <c r="Z30" s="820"/>
      <c r="AA30" s="820">
        <v>122</v>
      </c>
      <c r="AB30" s="820"/>
      <c r="AC30" s="820"/>
      <c r="AD30" s="820"/>
      <c r="AE30" s="821"/>
      <c r="AF30" s="822">
        <v>122</v>
      </c>
      <c r="AG30" s="823"/>
      <c r="AH30" s="823"/>
      <c r="AI30" s="823"/>
      <c r="AJ30" s="824"/>
      <c r="AK30" s="870">
        <v>945</v>
      </c>
      <c r="AL30" s="866"/>
      <c r="AM30" s="866"/>
      <c r="AN30" s="866"/>
      <c r="AO30" s="866"/>
      <c r="AP30" s="866" t="s">
        <v>558</v>
      </c>
      <c r="AQ30" s="866"/>
      <c r="AR30" s="866"/>
      <c r="AS30" s="866"/>
      <c r="AT30" s="866"/>
      <c r="AU30" s="866" t="s">
        <v>558</v>
      </c>
      <c r="AV30" s="866"/>
      <c r="AW30" s="866"/>
      <c r="AX30" s="866"/>
      <c r="AY30" s="866"/>
      <c r="AZ30" s="867" t="s">
        <v>558</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c r="A31" s="242">
        <v>4</v>
      </c>
      <c r="B31" s="816" t="s">
        <v>416</v>
      </c>
      <c r="C31" s="817"/>
      <c r="D31" s="817"/>
      <c r="E31" s="817"/>
      <c r="F31" s="817"/>
      <c r="G31" s="817"/>
      <c r="H31" s="817"/>
      <c r="I31" s="817"/>
      <c r="J31" s="817"/>
      <c r="K31" s="817"/>
      <c r="L31" s="817"/>
      <c r="M31" s="817"/>
      <c r="N31" s="817"/>
      <c r="O31" s="817"/>
      <c r="P31" s="818"/>
      <c r="Q31" s="819">
        <v>7040</v>
      </c>
      <c r="R31" s="820"/>
      <c r="S31" s="820"/>
      <c r="T31" s="820"/>
      <c r="U31" s="820"/>
      <c r="V31" s="820">
        <v>6163</v>
      </c>
      <c r="W31" s="820"/>
      <c r="X31" s="820"/>
      <c r="Y31" s="820"/>
      <c r="Z31" s="820"/>
      <c r="AA31" s="820">
        <v>877</v>
      </c>
      <c r="AB31" s="820"/>
      <c r="AC31" s="820"/>
      <c r="AD31" s="820"/>
      <c r="AE31" s="821"/>
      <c r="AF31" s="822">
        <v>13381</v>
      </c>
      <c r="AG31" s="823"/>
      <c r="AH31" s="823"/>
      <c r="AI31" s="823"/>
      <c r="AJ31" s="824"/>
      <c r="AK31" s="870">
        <v>93</v>
      </c>
      <c r="AL31" s="866"/>
      <c r="AM31" s="866"/>
      <c r="AN31" s="866"/>
      <c r="AO31" s="866"/>
      <c r="AP31" s="866">
        <v>22330</v>
      </c>
      <c r="AQ31" s="866"/>
      <c r="AR31" s="866"/>
      <c r="AS31" s="866"/>
      <c r="AT31" s="866"/>
      <c r="AU31" s="866">
        <v>1206</v>
      </c>
      <c r="AV31" s="866"/>
      <c r="AW31" s="866"/>
      <c r="AX31" s="866"/>
      <c r="AY31" s="866"/>
      <c r="AZ31" s="867" t="s">
        <v>558</v>
      </c>
      <c r="BA31" s="867"/>
      <c r="BB31" s="867"/>
      <c r="BC31" s="867"/>
      <c r="BD31" s="867"/>
      <c r="BE31" s="868" t="s">
        <v>417</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c r="A32" s="242">
        <v>5</v>
      </c>
      <c r="B32" s="816" t="s">
        <v>418</v>
      </c>
      <c r="C32" s="817"/>
      <c r="D32" s="817"/>
      <c r="E32" s="817"/>
      <c r="F32" s="817"/>
      <c r="G32" s="817"/>
      <c r="H32" s="817"/>
      <c r="I32" s="817"/>
      <c r="J32" s="817"/>
      <c r="K32" s="817"/>
      <c r="L32" s="817"/>
      <c r="M32" s="817"/>
      <c r="N32" s="817"/>
      <c r="O32" s="817"/>
      <c r="P32" s="818"/>
      <c r="Q32" s="819">
        <v>10195</v>
      </c>
      <c r="R32" s="820"/>
      <c r="S32" s="820"/>
      <c r="T32" s="820"/>
      <c r="U32" s="820"/>
      <c r="V32" s="820">
        <v>9570</v>
      </c>
      <c r="W32" s="820"/>
      <c r="X32" s="820"/>
      <c r="Y32" s="820"/>
      <c r="Z32" s="820"/>
      <c r="AA32" s="820">
        <v>624</v>
      </c>
      <c r="AB32" s="820"/>
      <c r="AC32" s="820"/>
      <c r="AD32" s="820"/>
      <c r="AE32" s="821"/>
      <c r="AF32" s="822">
        <v>4354</v>
      </c>
      <c r="AG32" s="823"/>
      <c r="AH32" s="823"/>
      <c r="AI32" s="823"/>
      <c r="AJ32" s="824"/>
      <c r="AK32" s="870">
        <v>4084</v>
      </c>
      <c r="AL32" s="866"/>
      <c r="AM32" s="866"/>
      <c r="AN32" s="866"/>
      <c r="AO32" s="866"/>
      <c r="AP32" s="866">
        <v>59854</v>
      </c>
      <c r="AQ32" s="866"/>
      <c r="AR32" s="866"/>
      <c r="AS32" s="866"/>
      <c r="AT32" s="866"/>
      <c r="AU32" s="866">
        <v>31483</v>
      </c>
      <c r="AV32" s="866"/>
      <c r="AW32" s="866"/>
      <c r="AX32" s="866"/>
      <c r="AY32" s="866"/>
      <c r="AZ32" s="867" t="s">
        <v>558</v>
      </c>
      <c r="BA32" s="867"/>
      <c r="BB32" s="867"/>
      <c r="BC32" s="867"/>
      <c r="BD32" s="867"/>
      <c r="BE32" s="868" t="s">
        <v>419</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c r="A33" s="242">
        <v>6</v>
      </c>
      <c r="B33" s="816" t="s">
        <v>420</v>
      </c>
      <c r="C33" s="817"/>
      <c r="D33" s="817"/>
      <c r="E33" s="817"/>
      <c r="F33" s="817"/>
      <c r="G33" s="817"/>
      <c r="H33" s="817"/>
      <c r="I33" s="817"/>
      <c r="J33" s="817"/>
      <c r="K33" s="817"/>
      <c r="L33" s="817"/>
      <c r="M33" s="817"/>
      <c r="N33" s="817"/>
      <c r="O33" s="817"/>
      <c r="P33" s="818"/>
      <c r="Q33" s="819">
        <v>624</v>
      </c>
      <c r="R33" s="820"/>
      <c r="S33" s="820"/>
      <c r="T33" s="820"/>
      <c r="U33" s="820"/>
      <c r="V33" s="820">
        <v>596</v>
      </c>
      <c r="W33" s="820"/>
      <c r="X33" s="820"/>
      <c r="Y33" s="820"/>
      <c r="Z33" s="820"/>
      <c r="AA33" s="820">
        <v>28</v>
      </c>
      <c r="AB33" s="820"/>
      <c r="AC33" s="820"/>
      <c r="AD33" s="820"/>
      <c r="AE33" s="821"/>
      <c r="AF33" s="822">
        <v>656</v>
      </c>
      <c r="AG33" s="823"/>
      <c r="AH33" s="823"/>
      <c r="AI33" s="823"/>
      <c r="AJ33" s="824"/>
      <c r="AK33" s="870">
        <v>437</v>
      </c>
      <c r="AL33" s="866"/>
      <c r="AM33" s="866"/>
      <c r="AN33" s="866"/>
      <c r="AO33" s="866"/>
      <c r="AP33" s="866">
        <v>2262</v>
      </c>
      <c r="AQ33" s="866"/>
      <c r="AR33" s="866"/>
      <c r="AS33" s="866"/>
      <c r="AT33" s="866"/>
      <c r="AU33" s="866">
        <v>2079</v>
      </c>
      <c r="AV33" s="866"/>
      <c r="AW33" s="866"/>
      <c r="AX33" s="866"/>
      <c r="AY33" s="866"/>
      <c r="AZ33" s="867" t="s">
        <v>558</v>
      </c>
      <c r="BA33" s="867"/>
      <c r="BB33" s="867"/>
      <c r="BC33" s="867"/>
      <c r="BD33" s="867"/>
      <c r="BE33" s="868" t="s">
        <v>421</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c r="A34" s="242">
        <v>7</v>
      </c>
      <c r="B34" s="816" t="s">
        <v>422</v>
      </c>
      <c r="C34" s="817"/>
      <c r="D34" s="817"/>
      <c r="E34" s="817"/>
      <c r="F34" s="817"/>
      <c r="G34" s="817"/>
      <c r="H34" s="817"/>
      <c r="I34" s="817"/>
      <c r="J34" s="817"/>
      <c r="K34" s="817"/>
      <c r="L34" s="817"/>
      <c r="M34" s="817"/>
      <c r="N34" s="817"/>
      <c r="O34" s="817"/>
      <c r="P34" s="818"/>
      <c r="Q34" s="819">
        <v>86</v>
      </c>
      <c r="R34" s="820"/>
      <c r="S34" s="820"/>
      <c r="T34" s="820"/>
      <c r="U34" s="820"/>
      <c r="V34" s="820">
        <v>85</v>
      </c>
      <c r="W34" s="820"/>
      <c r="X34" s="820"/>
      <c r="Y34" s="820"/>
      <c r="Z34" s="820"/>
      <c r="AA34" s="820">
        <v>1</v>
      </c>
      <c r="AB34" s="820"/>
      <c r="AC34" s="820"/>
      <c r="AD34" s="820"/>
      <c r="AE34" s="821"/>
      <c r="AF34" s="822">
        <v>1</v>
      </c>
      <c r="AG34" s="823"/>
      <c r="AH34" s="823"/>
      <c r="AI34" s="823"/>
      <c r="AJ34" s="824"/>
      <c r="AK34" s="870">
        <v>42</v>
      </c>
      <c r="AL34" s="866"/>
      <c r="AM34" s="866"/>
      <c r="AN34" s="866"/>
      <c r="AO34" s="866"/>
      <c r="AP34" s="866">
        <v>31</v>
      </c>
      <c r="AQ34" s="866"/>
      <c r="AR34" s="866"/>
      <c r="AS34" s="866"/>
      <c r="AT34" s="866"/>
      <c r="AU34" s="866">
        <v>22</v>
      </c>
      <c r="AV34" s="866"/>
      <c r="AW34" s="866"/>
      <c r="AX34" s="866"/>
      <c r="AY34" s="866"/>
      <c r="AZ34" s="867" t="s">
        <v>558</v>
      </c>
      <c r="BA34" s="867"/>
      <c r="BB34" s="867"/>
      <c r="BC34" s="867"/>
      <c r="BD34" s="867"/>
      <c r="BE34" s="868" t="s">
        <v>423</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c r="A35" s="242">
        <v>8</v>
      </c>
      <c r="B35" s="816" t="s">
        <v>424</v>
      </c>
      <c r="C35" s="817"/>
      <c r="D35" s="817"/>
      <c r="E35" s="817"/>
      <c r="F35" s="817"/>
      <c r="G35" s="817"/>
      <c r="H35" s="817"/>
      <c r="I35" s="817"/>
      <c r="J35" s="817"/>
      <c r="K35" s="817"/>
      <c r="L35" s="817"/>
      <c r="M35" s="817"/>
      <c r="N35" s="817"/>
      <c r="O35" s="817"/>
      <c r="P35" s="818"/>
      <c r="Q35" s="819">
        <v>412</v>
      </c>
      <c r="R35" s="820"/>
      <c r="S35" s="820"/>
      <c r="T35" s="820"/>
      <c r="U35" s="820"/>
      <c r="V35" s="820">
        <v>409</v>
      </c>
      <c r="W35" s="820"/>
      <c r="X35" s="820"/>
      <c r="Y35" s="820"/>
      <c r="Z35" s="820"/>
      <c r="AA35" s="820">
        <v>3</v>
      </c>
      <c r="AB35" s="820"/>
      <c r="AC35" s="820"/>
      <c r="AD35" s="820"/>
      <c r="AE35" s="821"/>
      <c r="AF35" s="822">
        <v>3</v>
      </c>
      <c r="AG35" s="823"/>
      <c r="AH35" s="823"/>
      <c r="AI35" s="823"/>
      <c r="AJ35" s="824"/>
      <c r="AK35" s="870">
        <v>77</v>
      </c>
      <c r="AL35" s="866"/>
      <c r="AM35" s="866"/>
      <c r="AN35" s="866"/>
      <c r="AO35" s="866"/>
      <c r="AP35" s="866">
        <v>457</v>
      </c>
      <c r="AQ35" s="866"/>
      <c r="AR35" s="866"/>
      <c r="AS35" s="866"/>
      <c r="AT35" s="866"/>
      <c r="AU35" s="866">
        <v>260</v>
      </c>
      <c r="AV35" s="866"/>
      <c r="AW35" s="866"/>
      <c r="AX35" s="866"/>
      <c r="AY35" s="866"/>
      <c r="AZ35" s="867" t="s">
        <v>558</v>
      </c>
      <c r="BA35" s="867"/>
      <c r="BB35" s="867"/>
      <c r="BC35" s="867"/>
      <c r="BD35" s="867"/>
      <c r="BE35" s="868" t="s">
        <v>425</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c r="A36" s="242">
        <v>9</v>
      </c>
      <c r="B36" s="816" t="s">
        <v>426</v>
      </c>
      <c r="C36" s="817"/>
      <c r="D36" s="817"/>
      <c r="E36" s="817"/>
      <c r="F36" s="817"/>
      <c r="G36" s="817"/>
      <c r="H36" s="817"/>
      <c r="I36" s="817"/>
      <c r="J36" s="817"/>
      <c r="K36" s="817"/>
      <c r="L36" s="817"/>
      <c r="M36" s="817"/>
      <c r="N36" s="817"/>
      <c r="O36" s="817"/>
      <c r="P36" s="818"/>
      <c r="Q36" s="819">
        <v>534</v>
      </c>
      <c r="R36" s="820"/>
      <c r="S36" s="820"/>
      <c r="T36" s="820"/>
      <c r="U36" s="820"/>
      <c r="V36" s="820">
        <v>534</v>
      </c>
      <c r="W36" s="820"/>
      <c r="X36" s="820"/>
      <c r="Y36" s="820"/>
      <c r="Z36" s="820"/>
      <c r="AA36" s="820" t="s">
        <v>558</v>
      </c>
      <c r="AB36" s="820"/>
      <c r="AC36" s="820"/>
      <c r="AD36" s="820"/>
      <c r="AE36" s="821"/>
      <c r="AF36" s="822">
        <v>0</v>
      </c>
      <c r="AG36" s="823"/>
      <c r="AH36" s="823"/>
      <c r="AI36" s="823"/>
      <c r="AJ36" s="824"/>
      <c r="AK36" s="870">
        <v>361</v>
      </c>
      <c r="AL36" s="866"/>
      <c r="AM36" s="866"/>
      <c r="AN36" s="866"/>
      <c r="AO36" s="866"/>
      <c r="AP36" s="866">
        <v>445</v>
      </c>
      <c r="AQ36" s="866"/>
      <c r="AR36" s="866"/>
      <c r="AS36" s="866"/>
      <c r="AT36" s="866"/>
      <c r="AU36" s="866">
        <v>356</v>
      </c>
      <c r="AV36" s="866"/>
      <c r="AW36" s="866"/>
      <c r="AX36" s="866"/>
      <c r="AY36" s="866"/>
      <c r="AZ36" s="867" t="s">
        <v>558</v>
      </c>
      <c r="BA36" s="867"/>
      <c r="BB36" s="867"/>
      <c r="BC36" s="867"/>
      <c r="BD36" s="867"/>
      <c r="BE36" s="868" t="s">
        <v>427</v>
      </c>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c r="A37" s="242">
        <v>10</v>
      </c>
      <c r="B37" s="816" t="s">
        <v>428</v>
      </c>
      <c r="C37" s="817"/>
      <c r="D37" s="817"/>
      <c r="E37" s="817"/>
      <c r="F37" s="817"/>
      <c r="G37" s="817"/>
      <c r="H37" s="817"/>
      <c r="I37" s="817"/>
      <c r="J37" s="817"/>
      <c r="K37" s="817"/>
      <c r="L37" s="817"/>
      <c r="M37" s="817"/>
      <c r="N37" s="817"/>
      <c r="O37" s="817"/>
      <c r="P37" s="818"/>
      <c r="Q37" s="819">
        <v>300</v>
      </c>
      <c r="R37" s="820"/>
      <c r="S37" s="820"/>
      <c r="T37" s="820"/>
      <c r="U37" s="820"/>
      <c r="V37" s="820">
        <v>300</v>
      </c>
      <c r="W37" s="820"/>
      <c r="X37" s="820"/>
      <c r="Y37" s="820"/>
      <c r="Z37" s="820"/>
      <c r="AA37" s="820" t="s">
        <v>558</v>
      </c>
      <c r="AB37" s="820"/>
      <c r="AC37" s="820"/>
      <c r="AD37" s="820"/>
      <c r="AE37" s="821"/>
      <c r="AF37" s="822">
        <v>0</v>
      </c>
      <c r="AG37" s="823"/>
      <c r="AH37" s="823"/>
      <c r="AI37" s="823"/>
      <c r="AJ37" s="824"/>
      <c r="AK37" s="870" t="s">
        <v>558</v>
      </c>
      <c r="AL37" s="866"/>
      <c r="AM37" s="866"/>
      <c r="AN37" s="866"/>
      <c r="AO37" s="866"/>
      <c r="AP37" s="866" t="s">
        <v>558</v>
      </c>
      <c r="AQ37" s="866"/>
      <c r="AR37" s="866"/>
      <c r="AS37" s="866"/>
      <c r="AT37" s="866"/>
      <c r="AU37" s="866" t="s">
        <v>558</v>
      </c>
      <c r="AV37" s="866"/>
      <c r="AW37" s="866"/>
      <c r="AX37" s="866"/>
      <c r="AY37" s="866"/>
      <c r="AZ37" s="867" t="s">
        <v>558</v>
      </c>
      <c r="BA37" s="867"/>
      <c r="BB37" s="867"/>
      <c r="BC37" s="867"/>
      <c r="BD37" s="867"/>
      <c r="BE37" s="868" t="s">
        <v>423</v>
      </c>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429</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c r="A63" s="240" t="s">
        <v>400</v>
      </c>
      <c r="B63" s="825" t="s">
        <v>430</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20067</v>
      </c>
      <c r="AG63" s="880"/>
      <c r="AH63" s="880"/>
      <c r="AI63" s="880"/>
      <c r="AJ63" s="881"/>
      <c r="AK63" s="882"/>
      <c r="AL63" s="877"/>
      <c r="AM63" s="877"/>
      <c r="AN63" s="877"/>
      <c r="AO63" s="877"/>
      <c r="AP63" s="880">
        <v>85379</v>
      </c>
      <c r="AQ63" s="880"/>
      <c r="AR63" s="880"/>
      <c r="AS63" s="880"/>
      <c r="AT63" s="880"/>
      <c r="AU63" s="880">
        <v>35406</v>
      </c>
      <c r="AV63" s="880"/>
      <c r="AW63" s="880"/>
      <c r="AX63" s="880"/>
      <c r="AY63" s="880"/>
      <c r="AZ63" s="884"/>
      <c r="BA63" s="884"/>
      <c r="BB63" s="884"/>
      <c r="BC63" s="884"/>
      <c r="BD63" s="884"/>
      <c r="BE63" s="885"/>
      <c r="BF63" s="885"/>
      <c r="BG63" s="885"/>
      <c r="BH63" s="885"/>
      <c r="BI63" s="886"/>
      <c r="BJ63" s="887" t="s">
        <v>402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c r="A65" s="232" t="s">
        <v>431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c r="A66" s="763" t="s">
        <v>432</v>
      </c>
      <c r="B66" s="764"/>
      <c r="C66" s="764"/>
      <c r="D66" s="764"/>
      <c r="E66" s="764"/>
      <c r="F66" s="764"/>
      <c r="G66" s="764"/>
      <c r="H66" s="764"/>
      <c r="I66" s="764"/>
      <c r="J66" s="764"/>
      <c r="K66" s="764"/>
      <c r="L66" s="764"/>
      <c r="M66" s="764"/>
      <c r="N66" s="764"/>
      <c r="O66" s="764"/>
      <c r="P66" s="765"/>
      <c r="Q66" s="769" t="s">
        <v>433</v>
      </c>
      <c r="R66" s="770"/>
      <c r="S66" s="770"/>
      <c r="T66" s="770"/>
      <c r="U66" s="771"/>
      <c r="V66" s="769" t="s">
        <v>434</v>
      </c>
      <c r="W66" s="770"/>
      <c r="X66" s="770"/>
      <c r="Y66" s="770"/>
      <c r="Z66" s="771"/>
      <c r="AA66" s="769" t="s">
        <v>435</v>
      </c>
      <c r="AB66" s="770"/>
      <c r="AC66" s="770"/>
      <c r="AD66" s="770"/>
      <c r="AE66" s="771"/>
      <c r="AF66" s="890" t="s">
        <v>436</v>
      </c>
      <c r="AG66" s="851"/>
      <c r="AH66" s="851"/>
      <c r="AI66" s="851"/>
      <c r="AJ66" s="891"/>
      <c r="AK66" s="769" t="s">
        <v>409</v>
      </c>
      <c r="AL66" s="764"/>
      <c r="AM66" s="764"/>
      <c r="AN66" s="764"/>
      <c r="AO66" s="765"/>
      <c r="AP66" s="769" t="s">
        <v>437</v>
      </c>
      <c r="AQ66" s="770"/>
      <c r="AR66" s="770"/>
      <c r="AS66" s="770"/>
      <c r="AT66" s="771"/>
      <c r="AU66" s="769" t="s">
        <v>438</v>
      </c>
      <c r="AV66" s="770"/>
      <c r="AW66" s="770"/>
      <c r="AX66" s="770"/>
      <c r="AY66" s="771"/>
      <c r="AZ66" s="769" t="s">
        <v>381</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c r="A68" s="236">
        <v>1</v>
      </c>
      <c r="B68" s="905" t="s">
        <v>620</v>
      </c>
      <c r="C68" s="906"/>
      <c r="D68" s="906"/>
      <c r="E68" s="906"/>
      <c r="F68" s="906"/>
      <c r="G68" s="906"/>
      <c r="H68" s="906"/>
      <c r="I68" s="906"/>
      <c r="J68" s="906"/>
      <c r="K68" s="906"/>
      <c r="L68" s="906"/>
      <c r="M68" s="906"/>
      <c r="N68" s="906"/>
      <c r="O68" s="906"/>
      <c r="P68" s="907"/>
      <c r="Q68" s="908">
        <v>7170</v>
      </c>
      <c r="R68" s="902"/>
      <c r="S68" s="902"/>
      <c r="T68" s="902"/>
      <c r="U68" s="902"/>
      <c r="V68" s="902">
        <v>7083</v>
      </c>
      <c r="W68" s="902"/>
      <c r="X68" s="902"/>
      <c r="Y68" s="902"/>
      <c r="Z68" s="902"/>
      <c r="AA68" s="902">
        <v>87</v>
      </c>
      <c r="AB68" s="902"/>
      <c r="AC68" s="902"/>
      <c r="AD68" s="902"/>
      <c r="AE68" s="902"/>
      <c r="AF68" s="902">
        <v>87</v>
      </c>
      <c r="AG68" s="902"/>
      <c r="AH68" s="902"/>
      <c r="AI68" s="902"/>
      <c r="AJ68" s="902"/>
      <c r="AK68" s="902">
        <v>2533</v>
      </c>
      <c r="AL68" s="902"/>
      <c r="AM68" s="902"/>
      <c r="AN68" s="902"/>
      <c r="AO68" s="902"/>
      <c r="AP68" s="902" t="s">
        <v>558</v>
      </c>
      <c r="AQ68" s="902"/>
      <c r="AR68" s="902"/>
      <c r="AS68" s="902"/>
      <c r="AT68" s="902"/>
      <c r="AU68" s="902" t="s">
        <v>558</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c r="A69" s="238">
        <v>2</v>
      </c>
      <c r="B69" s="909" t="s">
        <v>621</v>
      </c>
      <c r="C69" s="910"/>
      <c r="D69" s="910"/>
      <c r="E69" s="910"/>
      <c r="F69" s="910"/>
      <c r="G69" s="910"/>
      <c r="H69" s="910"/>
      <c r="I69" s="910"/>
      <c r="J69" s="910"/>
      <c r="K69" s="910"/>
      <c r="L69" s="910"/>
      <c r="M69" s="910"/>
      <c r="N69" s="910"/>
      <c r="O69" s="910"/>
      <c r="P69" s="911"/>
      <c r="Q69" s="912">
        <v>146</v>
      </c>
      <c r="R69" s="866"/>
      <c r="S69" s="866"/>
      <c r="T69" s="866"/>
      <c r="U69" s="866"/>
      <c r="V69" s="866">
        <v>135</v>
      </c>
      <c r="W69" s="866"/>
      <c r="X69" s="866"/>
      <c r="Y69" s="866"/>
      <c r="Z69" s="866"/>
      <c r="AA69" s="866">
        <v>11</v>
      </c>
      <c r="AB69" s="866"/>
      <c r="AC69" s="866"/>
      <c r="AD69" s="866"/>
      <c r="AE69" s="866"/>
      <c r="AF69" s="866">
        <v>11</v>
      </c>
      <c r="AG69" s="866"/>
      <c r="AH69" s="866"/>
      <c r="AI69" s="866"/>
      <c r="AJ69" s="866"/>
      <c r="AK69" s="866">
        <v>32</v>
      </c>
      <c r="AL69" s="866"/>
      <c r="AM69" s="866"/>
      <c r="AN69" s="866"/>
      <c r="AO69" s="866"/>
      <c r="AP69" s="866" t="s">
        <v>558</v>
      </c>
      <c r="AQ69" s="866"/>
      <c r="AR69" s="866"/>
      <c r="AS69" s="866"/>
      <c r="AT69" s="866"/>
      <c r="AU69" s="866" t="s">
        <v>558</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c r="A70" s="238">
        <v>3</v>
      </c>
      <c r="B70" s="909" t="s">
        <v>622</v>
      </c>
      <c r="C70" s="910"/>
      <c r="D70" s="910"/>
      <c r="E70" s="910"/>
      <c r="F70" s="910"/>
      <c r="G70" s="910"/>
      <c r="H70" s="910"/>
      <c r="I70" s="910"/>
      <c r="J70" s="910"/>
      <c r="K70" s="910"/>
      <c r="L70" s="910"/>
      <c r="M70" s="910"/>
      <c r="N70" s="910"/>
      <c r="O70" s="910"/>
      <c r="P70" s="911"/>
      <c r="Q70" s="912">
        <v>542</v>
      </c>
      <c r="R70" s="866"/>
      <c r="S70" s="866"/>
      <c r="T70" s="866"/>
      <c r="U70" s="866"/>
      <c r="V70" s="866">
        <v>507</v>
      </c>
      <c r="W70" s="866"/>
      <c r="X70" s="866"/>
      <c r="Y70" s="866"/>
      <c r="Z70" s="866"/>
      <c r="AA70" s="866">
        <v>35</v>
      </c>
      <c r="AB70" s="866"/>
      <c r="AC70" s="866"/>
      <c r="AD70" s="866"/>
      <c r="AE70" s="866"/>
      <c r="AF70" s="866">
        <v>35</v>
      </c>
      <c r="AG70" s="866"/>
      <c r="AH70" s="866"/>
      <c r="AI70" s="866"/>
      <c r="AJ70" s="866"/>
      <c r="AK70" s="866" t="s">
        <v>558</v>
      </c>
      <c r="AL70" s="866"/>
      <c r="AM70" s="866"/>
      <c r="AN70" s="866"/>
      <c r="AO70" s="866"/>
      <c r="AP70" s="866" t="s">
        <v>558</v>
      </c>
      <c r="AQ70" s="866"/>
      <c r="AR70" s="866"/>
      <c r="AS70" s="866"/>
      <c r="AT70" s="866"/>
      <c r="AU70" s="866" t="s">
        <v>558</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c r="A71" s="238">
        <v>4</v>
      </c>
      <c r="B71" s="909" t="s">
        <v>623</v>
      </c>
      <c r="C71" s="910"/>
      <c r="D71" s="910"/>
      <c r="E71" s="910"/>
      <c r="F71" s="910"/>
      <c r="G71" s="910"/>
      <c r="H71" s="910"/>
      <c r="I71" s="910"/>
      <c r="J71" s="910"/>
      <c r="K71" s="910"/>
      <c r="L71" s="910"/>
      <c r="M71" s="910"/>
      <c r="N71" s="910"/>
      <c r="O71" s="910"/>
      <c r="P71" s="911"/>
      <c r="Q71" s="912">
        <v>154466</v>
      </c>
      <c r="R71" s="866"/>
      <c r="S71" s="866"/>
      <c r="T71" s="866"/>
      <c r="U71" s="866"/>
      <c r="V71" s="866">
        <v>151330</v>
      </c>
      <c r="W71" s="866"/>
      <c r="X71" s="866"/>
      <c r="Y71" s="866"/>
      <c r="Z71" s="866"/>
      <c r="AA71" s="866">
        <v>3136</v>
      </c>
      <c r="AB71" s="866"/>
      <c r="AC71" s="866"/>
      <c r="AD71" s="866"/>
      <c r="AE71" s="866"/>
      <c r="AF71" s="866">
        <v>3136</v>
      </c>
      <c r="AG71" s="866"/>
      <c r="AH71" s="866"/>
      <c r="AI71" s="866"/>
      <c r="AJ71" s="866"/>
      <c r="AK71" s="866">
        <v>668</v>
      </c>
      <c r="AL71" s="866"/>
      <c r="AM71" s="866"/>
      <c r="AN71" s="866"/>
      <c r="AO71" s="866"/>
      <c r="AP71" s="866" t="s">
        <v>558</v>
      </c>
      <c r="AQ71" s="866"/>
      <c r="AR71" s="866"/>
      <c r="AS71" s="866"/>
      <c r="AT71" s="866"/>
      <c r="AU71" s="866" t="s">
        <v>558</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c r="A88" s="240" t="s">
        <v>400</v>
      </c>
      <c r="B88" s="825" t="s">
        <v>439</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3269</v>
      </c>
      <c r="AG88" s="880"/>
      <c r="AH88" s="880"/>
      <c r="AI88" s="880"/>
      <c r="AJ88" s="880"/>
      <c r="AK88" s="877"/>
      <c r="AL88" s="877"/>
      <c r="AM88" s="877"/>
      <c r="AN88" s="877"/>
      <c r="AO88" s="877"/>
      <c r="AP88" s="880" t="s">
        <v>558</v>
      </c>
      <c r="AQ88" s="880"/>
      <c r="AR88" s="880"/>
      <c r="AS88" s="880"/>
      <c r="AT88" s="880"/>
      <c r="AU88" s="880" t="s">
        <v>558</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825" t="s">
        <v>440</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8767</v>
      </c>
      <c r="CS102" s="888"/>
      <c r="CT102" s="888"/>
      <c r="CU102" s="888"/>
      <c r="CV102" s="927"/>
      <c r="CW102" s="926">
        <v>2502</v>
      </c>
      <c r="CX102" s="888"/>
      <c r="CY102" s="888"/>
      <c r="CZ102" s="888"/>
      <c r="DA102" s="927"/>
      <c r="DB102" s="926">
        <v>21681</v>
      </c>
      <c r="DC102" s="888"/>
      <c r="DD102" s="888"/>
      <c r="DE102" s="888"/>
      <c r="DF102" s="927"/>
      <c r="DG102" s="926" t="s">
        <v>558</v>
      </c>
      <c r="DH102" s="888"/>
      <c r="DI102" s="888"/>
      <c r="DJ102" s="888"/>
      <c r="DK102" s="927"/>
      <c r="DL102" s="926" t="s">
        <v>558</v>
      </c>
      <c r="DM102" s="888"/>
      <c r="DN102" s="888"/>
      <c r="DO102" s="888"/>
      <c r="DP102" s="927"/>
      <c r="DQ102" s="926" t="s">
        <v>558</v>
      </c>
      <c r="DR102" s="888"/>
      <c r="DS102" s="888"/>
      <c r="DT102" s="888"/>
      <c r="DU102" s="927"/>
      <c r="DV102" s="825"/>
      <c r="DW102" s="826"/>
      <c r="DX102" s="826"/>
      <c r="DY102" s="826"/>
      <c r="DZ102" s="950"/>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441</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442</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443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53" t="s">
        <v>445</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446</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c r="A109" s="948" t="s">
        <v>447</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448</v>
      </c>
      <c r="AB109" s="929"/>
      <c r="AC109" s="929"/>
      <c r="AD109" s="929"/>
      <c r="AE109" s="930"/>
      <c r="AF109" s="928" t="s">
        <v>449</v>
      </c>
      <c r="AG109" s="929"/>
      <c r="AH109" s="929"/>
      <c r="AI109" s="929"/>
      <c r="AJ109" s="930"/>
      <c r="AK109" s="928" t="s">
        <v>311</v>
      </c>
      <c r="AL109" s="929"/>
      <c r="AM109" s="929"/>
      <c r="AN109" s="929"/>
      <c r="AO109" s="930"/>
      <c r="AP109" s="928" t="s">
        <v>450</v>
      </c>
      <c r="AQ109" s="929"/>
      <c r="AR109" s="929"/>
      <c r="AS109" s="929"/>
      <c r="AT109" s="931"/>
      <c r="AU109" s="948" t="s">
        <v>447</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448</v>
      </c>
      <c r="BR109" s="929"/>
      <c r="BS109" s="929"/>
      <c r="BT109" s="929"/>
      <c r="BU109" s="930"/>
      <c r="BV109" s="928" t="s">
        <v>449</v>
      </c>
      <c r="BW109" s="929"/>
      <c r="BX109" s="929"/>
      <c r="BY109" s="929"/>
      <c r="BZ109" s="930"/>
      <c r="CA109" s="928" t="s">
        <v>311</v>
      </c>
      <c r="CB109" s="929"/>
      <c r="CC109" s="929"/>
      <c r="CD109" s="929"/>
      <c r="CE109" s="930"/>
      <c r="CF109" s="949" t="s">
        <v>450</v>
      </c>
      <c r="CG109" s="949"/>
      <c r="CH109" s="949"/>
      <c r="CI109" s="949"/>
      <c r="CJ109" s="949"/>
      <c r="CK109" s="928" t="s">
        <v>451</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448</v>
      </c>
      <c r="DH109" s="929"/>
      <c r="DI109" s="929"/>
      <c r="DJ109" s="929"/>
      <c r="DK109" s="930"/>
      <c r="DL109" s="928" t="s">
        <v>449</v>
      </c>
      <c r="DM109" s="929"/>
      <c r="DN109" s="929"/>
      <c r="DO109" s="929"/>
      <c r="DP109" s="930"/>
      <c r="DQ109" s="928" t="s">
        <v>311</v>
      </c>
      <c r="DR109" s="929"/>
      <c r="DS109" s="929"/>
      <c r="DT109" s="929"/>
      <c r="DU109" s="930"/>
      <c r="DV109" s="928" t="s">
        <v>450</v>
      </c>
      <c r="DW109" s="929"/>
      <c r="DX109" s="929"/>
      <c r="DY109" s="929"/>
      <c r="DZ109" s="931"/>
    </row>
    <row r="110" spans="1:131" s="230" customFormat="1" ht="26.25" customHeight="1">
      <c r="A110" s="932" t="s">
        <v>452</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13898286</v>
      </c>
      <c r="AB110" s="936"/>
      <c r="AC110" s="936"/>
      <c r="AD110" s="936"/>
      <c r="AE110" s="937"/>
      <c r="AF110" s="938">
        <v>13394721</v>
      </c>
      <c r="AG110" s="936"/>
      <c r="AH110" s="936"/>
      <c r="AI110" s="936"/>
      <c r="AJ110" s="937"/>
      <c r="AK110" s="938">
        <v>13532893</v>
      </c>
      <c r="AL110" s="936"/>
      <c r="AM110" s="936"/>
      <c r="AN110" s="936"/>
      <c r="AO110" s="937"/>
      <c r="AP110" s="939">
        <v>21.7</v>
      </c>
      <c r="AQ110" s="940"/>
      <c r="AR110" s="940"/>
      <c r="AS110" s="940"/>
      <c r="AT110" s="941"/>
      <c r="AU110" s="942" t="s">
        <v>74</v>
      </c>
      <c r="AV110" s="943"/>
      <c r="AW110" s="943"/>
      <c r="AX110" s="943"/>
      <c r="AY110" s="943"/>
      <c r="AZ110" s="965" t="s">
        <v>453</v>
      </c>
      <c r="BA110" s="933"/>
      <c r="BB110" s="933"/>
      <c r="BC110" s="933"/>
      <c r="BD110" s="933"/>
      <c r="BE110" s="933"/>
      <c r="BF110" s="933"/>
      <c r="BG110" s="933"/>
      <c r="BH110" s="933"/>
      <c r="BI110" s="933"/>
      <c r="BJ110" s="933"/>
      <c r="BK110" s="933"/>
      <c r="BL110" s="933"/>
      <c r="BM110" s="933"/>
      <c r="BN110" s="933"/>
      <c r="BO110" s="933"/>
      <c r="BP110" s="934"/>
      <c r="BQ110" s="966">
        <v>144428350</v>
      </c>
      <c r="BR110" s="967"/>
      <c r="BS110" s="967"/>
      <c r="BT110" s="967"/>
      <c r="BU110" s="967"/>
      <c r="BV110" s="967">
        <v>154475678</v>
      </c>
      <c r="BW110" s="967"/>
      <c r="BX110" s="967"/>
      <c r="BY110" s="967"/>
      <c r="BZ110" s="967"/>
      <c r="CA110" s="967">
        <v>167043145</v>
      </c>
      <c r="CB110" s="967"/>
      <c r="CC110" s="967"/>
      <c r="CD110" s="967"/>
      <c r="CE110" s="967"/>
      <c r="CF110" s="980">
        <v>267.7</v>
      </c>
      <c r="CG110" s="981"/>
      <c r="CH110" s="981"/>
      <c r="CI110" s="981"/>
      <c r="CJ110" s="981"/>
      <c r="CK110" s="982" t="s">
        <v>454</v>
      </c>
      <c r="CL110" s="983"/>
      <c r="CM110" s="965" t="s">
        <v>455</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456</v>
      </c>
      <c r="DH110" s="967"/>
      <c r="DI110" s="967"/>
      <c r="DJ110" s="967"/>
      <c r="DK110" s="967"/>
      <c r="DL110" s="967" t="s">
        <v>396</v>
      </c>
      <c r="DM110" s="967"/>
      <c r="DN110" s="967"/>
      <c r="DO110" s="967"/>
      <c r="DP110" s="967"/>
      <c r="DQ110" s="967" t="s">
        <v>457</v>
      </c>
      <c r="DR110" s="967"/>
      <c r="DS110" s="967"/>
      <c r="DT110" s="967"/>
      <c r="DU110" s="967"/>
      <c r="DV110" s="968" t="s">
        <v>456</v>
      </c>
      <c r="DW110" s="968"/>
      <c r="DX110" s="968"/>
      <c r="DY110" s="968"/>
      <c r="DZ110" s="969"/>
    </row>
    <row r="111" spans="1:131" s="230" customFormat="1" ht="26.25" customHeight="1">
      <c r="A111" s="970" t="s">
        <v>458</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456</v>
      </c>
      <c r="AB111" s="974"/>
      <c r="AC111" s="974"/>
      <c r="AD111" s="974"/>
      <c r="AE111" s="975"/>
      <c r="AF111" s="976" t="s">
        <v>459</v>
      </c>
      <c r="AG111" s="974"/>
      <c r="AH111" s="974"/>
      <c r="AI111" s="974"/>
      <c r="AJ111" s="975"/>
      <c r="AK111" s="976" t="s">
        <v>459</v>
      </c>
      <c r="AL111" s="974"/>
      <c r="AM111" s="974"/>
      <c r="AN111" s="974"/>
      <c r="AO111" s="975"/>
      <c r="AP111" s="977" t="s">
        <v>396</v>
      </c>
      <c r="AQ111" s="978"/>
      <c r="AR111" s="978"/>
      <c r="AS111" s="978"/>
      <c r="AT111" s="979"/>
      <c r="AU111" s="944"/>
      <c r="AV111" s="945"/>
      <c r="AW111" s="945"/>
      <c r="AX111" s="945"/>
      <c r="AY111" s="945"/>
      <c r="AZ111" s="958" t="s">
        <v>460</v>
      </c>
      <c r="BA111" s="959"/>
      <c r="BB111" s="959"/>
      <c r="BC111" s="959"/>
      <c r="BD111" s="959"/>
      <c r="BE111" s="959"/>
      <c r="BF111" s="959"/>
      <c r="BG111" s="959"/>
      <c r="BH111" s="959"/>
      <c r="BI111" s="959"/>
      <c r="BJ111" s="959"/>
      <c r="BK111" s="959"/>
      <c r="BL111" s="959"/>
      <c r="BM111" s="959"/>
      <c r="BN111" s="959"/>
      <c r="BO111" s="959"/>
      <c r="BP111" s="960"/>
      <c r="BQ111" s="961">
        <v>83071</v>
      </c>
      <c r="BR111" s="962"/>
      <c r="BS111" s="962"/>
      <c r="BT111" s="962"/>
      <c r="BU111" s="962"/>
      <c r="BV111" s="962">
        <v>71382</v>
      </c>
      <c r="BW111" s="962"/>
      <c r="BX111" s="962"/>
      <c r="BY111" s="962"/>
      <c r="BZ111" s="962"/>
      <c r="CA111" s="962">
        <v>58819</v>
      </c>
      <c r="CB111" s="962"/>
      <c r="CC111" s="962"/>
      <c r="CD111" s="962"/>
      <c r="CE111" s="962"/>
      <c r="CF111" s="956">
        <v>0.1</v>
      </c>
      <c r="CG111" s="957"/>
      <c r="CH111" s="957"/>
      <c r="CI111" s="957"/>
      <c r="CJ111" s="957"/>
      <c r="CK111" s="984"/>
      <c r="CL111" s="985"/>
      <c r="CM111" s="958" t="s">
        <v>461</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v>83071</v>
      </c>
      <c r="DH111" s="962"/>
      <c r="DI111" s="962"/>
      <c r="DJ111" s="962"/>
      <c r="DK111" s="962"/>
      <c r="DL111" s="962">
        <v>71382</v>
      </c>
      <c r="DM111" s="962"/>
      <c r="DN111" s="962"/>
      <c r="DO111" s="962"/>
      <c r="DP111" s="962"/>
      <c r="DQ111" s="962">
        <v>58819</v>
      </c>
      <c r="DR111" s="962"/>
      <c r="DS111" s="962"/>
      <c r="DT111" s="962"/>
      <c r="DU111" s="962"/>
      <c r="DV111" s="963">
        <v>0.1</v>
      </c>
      <c r="DW111" s="963"/>
      <c r="DX111" s="963"/>
      <c r="DY111" s="963"/>
      <c r="DZ111" s="964"/>
    </row>
    <row r="112" spans="1:131" s="230" customFormat="1" ht="26.25" customHeight="1">
      <c r="A112" s="988" t="s">
        <v>462</v>
      </c>
      <c r="B112" s="989"/>
      <c r="C112" s="959" t="s">
        <v>463</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464</v>
      </c>
      <c r="AB112" s="995"/>
      <c r="AC112" s="995"/>
      <c r="AD112" s="995"/>
      <c r="AE112" s="996"/>
      <c r="AF112" s="997" t="s">
        <v>396</v>
      </c>
      <c r="AG112" s="995"/>
      <c r="AH112" s="995"/>
      <c r="AI112" s="995"/>
      <c r="AJ112" s="996"/>
      <c r="AK112" s="997" t="s">
        <v>396</v>
      </c>
      <c r="AL112" s="995"/>
      <c r="AM112" s="995"/>
      <c r="AN112" s="995"/>
      <c r="AO112" s="996"/>
      <c r="AP112" s="998" t="s">
        <v>457</v>
      </c>
      <c r="AQ112" s="999"/>
      <c r="AR112" s="999"/>
      <c r="AS112" s="999"/>
      <c r="AT112" s="1000"/>
      <c r="AU112" s="944"/>
      <c r="AV112" s="945"/>
      <c r="AW112" s="945"/>
      <c r="AX112" s="945"/>
      <c r="AY112" s="945"/>
      <c r="AZ112" s="958" t="s">
        <v>465</v>
      </c>
      <c r="BA112" s="959"/>
      <c r="BB112" s="959"/>
      <c r="BC112" s="959"/>
      <c r="BD112" s="959"/>
      <c r="BE112" s="959"/>
      <c r="BF112" s="959"/>
      <c r="BG112" s="959"/>
      <c r="BH112" s="959"/>
      <c r="BI112" s="959"/>
      <c r="BJ112" s="959"/>
      <c r="BK112" s="959"/>
      <c r="BL112" s="959"/>
      <c r="BM112" s="959"/>
      <c r="BN112" s="959"/>
      <c r="BO112" s="959"/>
      <c r="BP112" s="960"/>
      <c r="BQ112" s="961">
        <v>37821609</v>
      </c>
      <c r="BR112" s="962"/>
      <c r="BS112" s="962"/>
      <c r="BT112" s="962"/>
      <c r="BU112" s="962"/>
      <c r="BV112" s="962">
        <v>36564729</v>
      </c>
      <c r="BW112" s="962"/>
      <c r="BX112" s="962"/>
      <c r="BY112" s="962"/>
      <c r="BZ112" s="962"/>
      <c r="CA112" s="962">
        <v>35405518</v>
      </c>
      <c r="CB112" s="962"/>
      <c r="CC112" s="962"/>
      <c r="CD112" s="962"/>
      <c r="CE112" s="962"/>
      <c r="CF112" s="956">
        <v>56.7</v>
      </c>
      <c r="CG112" s="957"/>
      <c r="CH112" s="957"/>
      <c r="CI112" s="957"/>
      <c r="CJ112" s="957"/>
      <c r="CK112" s="984"/>
      <c r="CL112" s="985"/>
      <c r="CM112" s="958" t="s">
        <v>466</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396</v>
      </c>
      <c r="DH112" s="962"/>
      <c r="DI112" s="962"/>
      <c r="DJ112" s="962"/>
      <c r="DK112" s="962"/>
      <c r="DL112" s="962" t="s">
        <v>467</v>
      </c>
      <c r="DM112" s="962"/>
      <c r="DN112" s="962"/>
      <c r="DO112" s="962"/>
      <c r="DP112" s="962"/>
      <c r="DQ112" s="962" t="s">
        <v>468</v>
      </c>
      <c r="DR112" s="962"/>
      <c r="DS112" s="962"/>
      <c r="DT112" s="962"/>
      <c r="DU112" s="962"/>
      <c r="DV112" s="963" t="s">
        <v>469</v>
      </c>
      <c r="DW112" s="963"/>
      <c r="DX112" s="963"/>
      <c r="DY112" s="963"/>
      <c r="DZ112" s="964"/>
    </row>
    <row r="113" spans="1:130" s="230" customFormat="1" ht="26.25" customHeight="1">
      <c r="A113" s="990"/>
      <c r="B113" s="991"/>
      <c r="C113" s="959" t="s">
        <v>470</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3277447</v>
      </c>
      <c r="AB113" s="974"/>
      <c r="AC113" s="974"/>
      <c r="AD113" s="974"/>
      <c r="AE113" s="975"/>
      <c r="AF113" s="976">
        <v>3199211</v>
      </c>
      <c r="AG113" s="974"/>
      <c r="AH113" s="974"/>
      <c r="AI113" s="974"/>
      <c r="AJ113" s="975"/>
      <c r="AK113" s="976">
        <v>3157409</v>
      </c>
      <c r="AL113" s="974"/>
      <c r="AM113" s="974"/>
      <c r="AN113" s="974"/>
      <c r="AO113" s="975"/>
      <c r="AP113" s="977">
        <v>5.0999999999999996</v>
      </c>
      <c r="AQ113" s="978"/>
      <c r="AR113" s="978"/>
      <c r="AS113" s="978"/>
      <c r="AT113" s="979"/>
      <c r="AU113" s="944"/>
      <c r="AV113" s="945"/>
      <c r="AW113" s="945"/>
      <c r="AX113" s="945"/>
      <c r="AY113" s="945"/>
      <c r="AZ113" s="958" t="s">
        <v>471</v>
      </c>
      <c r="BA113" s="959"/>
      <c r="BB113" s="959"/>
      <c r="BC113" s="959"/>
      <c r="BD113" s="959"/>
      <c r="BE113" s="959"/>
      <c r="BF113" s="959"/>
      <c r="BG113" s="959"/>
      <c r="BH113" s="959"/>
      <c r="BI113" s="959"/>
      <c r="BJ113" s="959"/>
      <c r="BK113" s="959"/>
      <c r="BL113" s="959"/>
      <c r="BM113" s="959"/>
      <c r="BN113" s="959"/>
      <c r="BO113" s="959"/>
      <c r="BP113" s="960"/>
      <c r="BQ113" s="961" t="s">
        <v>396</v>
      </c>
      <c r="BR113" s="962"/>
      <c r="BS113" s="962"/>
      <c r="BT113" s="962"/>
      <c r="BU113" s="962"/>
      <c r="BV113" s="962" t="s">
        <v>467</v>
      </c>
      <c r="BW113" s="962"/>
      <c r="BX113" s="962"/>
      <c r="BY113" s="962"/>
      <c r="BZ113" s="962"/>
      <c r="CA113" s="962" t="s">
        <v>396</v>
      </c>
      <c r="CB113" s="962"/>
      <c r="CC113" s="962"/>
      <c r="CD113" s="962"/>
      <c r="CE113" s="962"/>
      <c r="CF113" s="956" t="s">
        <v>472</v>
      </c>
      <c r="CG113" s="957"/>
      <c r="CH113" s="957"/>
      <c r="CI113" s="957"/>
      <c r="CJ113" s="957"/>
      <c r="CK113" s="984"/>
      <c r="CL113" s="985"/>
      <c r="CM113" s="958" t="s">
        <v>473</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457</v>
      </c>
      <c r="DH113" s="995"/>
      <c r="DI113" s="995"/>
      <c r="DJ113" s="995"/>
      <c r="DK113" s="996"/>
      <c r="DL113" s="997" t="s">
        <v>396</v>
      </c>
      <c r="DM113" s="995"/>
      <c r="DN113" s="995"/>
      <c r="DO113" s="995"/>
      <c r="DP113" s="996"/>
      <c r="DQ113" s="997" t="s">
        <v>467</v>
      </c>
      <c r="DR113" s="995"/>
      <c r="DS113" s="995"/>
      <c r="DT113" s="995"/>
      <c r="DU113" s="996"/>
      <c r="DV113" s="998" t="s">
        <v>474</v>
      </c>
      <c r="DW113" s="999"/>
      <c r="DX113" s="999"/>
      <c r="DY113" s="999"/>
      <c r="DZ113" s="1000"/>
    </row>
    <row r="114" spans="1:130" s="230" customFormat="1" ht="26.25" customHeight="1">
      <c r="A114" s="990"/>
      <c r="B114" s="991"/>
      <c r="C114" s="959" t="s">
        <v>475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468</v>
      </c>
      <c r="AB114" s="995"/>
      <c r="AC114" s="995"/>
      <c r="AD114" s="995"/>
      <c r="AE114" s="996"/>
      <c r="AF114" s="997" t="s">
        <v>476</v>
      </c>
      <c r="AG114" s="995"/>
      <c r="AH114" s="995"/>
      <c r="AI114" s="995"/>
      <c r="AJ114" s="996"/>
      <c r="AK114" s="997" t="s">
        <v>396</v>
      </c>
      <c r="AL114" s="995"/>
      <c r="AM114" s="995"/>
      <c r="AN114" s="995"/>
      <c r="AO114" s="996"/>
      <c r="AP114" s="998" t="s">
        <v>456</v>
      </c>
      <c r="AQ114" s="999"/>
      <c r="AR114" s="999"/>
      <c r="AS114" s="999"/>
      <c r="AT114" s="1000"/>
      <c r="AU114" s="944"/>
      <c r="AV114" s="945"/>
      <c r="AW114" s="945"/>
      <c r="AX114" s="945"/>
      <c r="AY114" s="945"/>
      <c r="AZ114" s="958" t="s">
        <v>477</v>
      </c>
      <c r="BA114" s="959"/>
      <c r="BB114" s="959"/>
      <c r="BC114" s="959"/>
      <c r="BD114" s="959"/>
      <c r="BE114" s="959"/>
      <c r="BF114" s="959"/>
      <c r="BG114" s="959"/>
      <c r="BH114" s="959"/>
      <c r="BI114" s="959"/>
      <c r="BJ114" s="959"/>
      <c r="BK114" s="959"/>
      <c r="BL114" s="959"/>
      <c r="BM114" s="959"/>
      <c r="BN114" s="959"/>
      <c r="BO114" s="959"/>
      <c r="BP114" s="960"/>
      <c r="BQ114" s="961">
        <v>16414725</v>
      </c>
      <c r="BR114" s="962"/>
      <c r="BS114" s="962"/>
      <c r="BT114" s="962"/>
      <c r="BU114" s="962"/>
      <c r="BV114" s="962">
        <v>16385411</v>
      </c>
      <c r="BW114" s="962"/>
      <c r="BX114" s="962"/>
      <c r="BY114" s="962"/>
      <c r="BZ114" s="962"/>
      <c r="CA114" s="962">
        <v>16182508</v>
      </c>
      <c r="CB114" s="962"/>
      <c r="CC114" s="962"/>
      <c r="CD114" s="962"/>
      <c r="CE114" s="962"/>
      <c r="CF114" s="956">
        <v>25.9</v>
      </c>
      <c r="CG114" s="957"/>
      <c r="CH114" s="957"/>
      <c r="CI114" s="957"/>
      <c r="CJ114" s="957"/>
      <c r="CK114" s="984"/>
      <c r="CL114" s="985"/>
      <c r="CM114" s="958" t="s">
        <v>478</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457</v>
      </c>
      <c r="DH114" s="995"/>
      <c r="DI114" s="995"/>
      <c r="DJ114" s="995"/>
      <c r="DK114" s="996"/>
      <c r="DL114" s="997" t="s">
        <v>456</v>
      </c>
      <c r="DM114" s="995"/>
      <c r="DN114" s="995"/>
      <c r="DO114" s="995"/>
      <c r="DP114" s="996"/>
      <c r="DQ114" s="997" t="s">
        <v>472</v>
      </c>
      <c r="DR114" s="995"/>
      <c r="DS114" s="995"/>
      <c r="DT114" s="995"/>
      <c r="DU114" s="996"/>
      <c r="DV114" s="998" t="s">
        <v>396</v>
      </c>
      <c r="DW114" s="999"/>
      <c r="DX114" s="999"/>
      <c r="DY114" s="999"/>
      <c r="DZ114" s="1000"/>
    </row>
    <row r="115" spans="1:130" s="230" customFormat="1" ht="26.25" customHeight="1">
      <c r="A115" s="990"/>
      <c r="B115" s="991"/>
      <c r="C115" s="959" t="s">
        <v>479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5572</v>
      </c>
      <c r="AB115" s="974"/>
      <c r="AC115" s="974"/>
      <c r="AD115" s="974"/>
      <c r="AE115" s="975"/>
      <c r="AF115" s="976">
        <v>4667</v>
      </c>
      <c r="AG115" s="974"/>
      <c r="AH115" s="974"/>
      <c r="AI115" s="974"/>
      <c r="AJ115" s="975"/>
      <c r="AK115" s="976">
        <v>9793</v>
      </c>
      <c r="AL115" s="974"/>
      <c r="AM115" s="974"/>
      <c r="AN115" s="974"/>
      <c r="AO115" s="975"/>
      <c r="AP115" s="977">
        <v>0</v>
      </c>
      <c r="AQ115" s="978"/>
      <c r="AR115" s="978"/>
      <c r="AS115" s="978"/>
      <c r="AT115" s="979"/>
      <c r="AU115" s="944"/>
      <c r="AV115" s="945"/>
      <c r="AW115" s="945"/>
      <c r="AX115" s="945"/>
      <c r="AY115" s="945"/>
      <c r="AZ115" s="958" t="s">
        <v>480</v>
      </c>
      <c r="BA115" s="959"/>
      <c r="BB115" s="959"/>
      <c r="BC115" s="959"/>
      <c r="BD115" s="959"/>
      <c r="BE115" s="959"/>
      <c r="BF115" s="959"/>
      <c r="BG115" s="959"/>
      <c r="BH115" s="959"/>
      <c r="BI115" s="959"/>
      <c r="BJ115" s="959"/>
      <c r="BK115" s="959"/>
      <c r="BL115" s="959"/>
      <c r="BM115" s="959"/>
      <c r="BN115" s="959"/>
      <c r="BO115" s="959"/>
      <c r="BP115" s="960"/>
      <c r="BQ115" s="961" t="s">
        <v>467</v>
      </c>
      <c r="BR115" s="962"/>
      <c r="BS115" s="962"/>
      <c r="BT115" s="962"/>
      <c r="BU115" s="962"/>
      <c r="BV115" s="962" t="s">
        <v>457</v>
      </c>
      <c r="BW115" s="962"/>
      <c r="BX115" s="962"/>
      <c r="BY115" s="962"/>
      <c r="BZ115" s="962"/>
      <c r="CA115" s="962">
        <v>850632</v>
      </c>
      <c r="CB115" s="962"/>
      <c r="CC115" s="962"/>
      <c r="CD115" s="962"/>
      <c r="CE115" s="962"/>
      <c r="CF115" s="956">
        <v>1.4</v>
      </c>
      <c r="CG115" s="957"/>
      <c r="CH115" s="957"/>
      <c r="CI115" s="957"/>
      <c r="CJ115" s="957"/>
      <c r="CK115" s="984"/>
      <c r="CL115" s="985"/>
      <c r="CM115" s="958" t="s">
        <v>481</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467</v>
      </c>
      <c r="DH115" s="995"/>
      <c r="DI115" s="995"/>
      <c r="DJ115" s="995"/>
      <c r="DK115" s="996"/>
      <c r="DL115" s="997" t="s">
        <v>476</v>
      </c>
      <c r="DM115" s="995"/>
      <c r="DN115" s="995"/>
      <c r="DO115" s="995"/>
      <c r="DP115" s="996"/>
      <c r="DQ115" s="997" t="s">
        <v>482</v>
      </c>
      <c r="DR115" s="995"/>
      <c r="DS115" s="995"/>
      <c r="DT115" s="995"/>
      <c r="DU115" s="996"/>
      <c r="DV115" s="998" t="s">
        <v>459</v>
      </c>
      <c r="DW115" s="999"/>
      <c r="DX115" s="999"/>
      <c r="DY115" s="999"/>
      <c r="DZ115" s="1000"/>
    </row>
    <row r="116" spans="1:130" s="230" customFormat="1" ht="26.25" customHeight="1">
      <c r="A116" s="992"/>
      <c r="B116" s="993"/>
      <c r="C116" s="1001" t="s">
        <v>483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468</v>
      </c>
      <c r="AB116" s="995"/>
      <c r="AC116" s="995"/>
      <c r="AD116" s="995"/>
      <c r="AE116" s="996"/>
      <c r="AF116" s="997" t="s">
        <v>459</v>
      </c>
      <c r="AG116" s="995"/>
      <c r="AH116" s="995"/>
      <c r="AI116" s="995"/>
      <c r="AJ116" s="996"/>
      <c r="AK116" s="997" t="s">
        <v>464</v>
      </c>
      <c r="AL116" s="995"/>
      <c r="AM116" s="995"/>
      <c r="AN116" s="995"/>
      <c r="AO116" s="996"/>
      <c r="AP116" s="998" t="s">
        <v>457</v>
      </c>
      <c r="AQ116" s="999"/>
      <c r="AR116" s="999"/>
      <c r="AS116" s="999"/>
      <c r="AT116" s="1000"/>
      <c r="AU116" s="944"/>
      <c r="AV116" s="945"/>
      <c r="AW116" s="945"/>
      <c r="AX116" s="945"/>
      <c r="AY116" s="945"/>
      <c r="AZ116" s="1003" t="s">
        <v>484</v>
      </c>
      <c r="BA116" s="1004"/>
      <c r="BB116" s="1004"/>
      <c r="BC116" s="1004"/>
      <c r="BD116" s="1004"/>
      <c r="BE116" s="1004"/>
      <c r="BF116" s="1004"/>
      <c r="BG116" s="1004"/>
      <c r="BH116" s="1004"/>
      <c r="BI116" s="1004"/>
      <c r="BJ116" s="1004"/>
      <c r="BK116" s="1004"/>
      <c r="BL116" s="1004"/>
      <c r="BM116" s="1004"/>
      <c r="BN116" s="1004"/>
      <c r="BO116" s="1004"/>
      <c r="BP116" s="1005"/>
      <c r="BQ116" s="961" t="s">
        <v>469</v>
      </c>
      <c r="BR116" s="962"/>
      <c r="BS116" s="962"/>
      <c r="BT116" s="962"/>
      <c r="BU116" s="962"/>
      <c r="BV116" s="962" t="s">
        <v>459</v>
      </c>
      <c r="BW116" s="962"/>
      <c r="BX116" s="962"/>
      <c r="BY116" s="962"/>
      <c r="BZ116" s="962"/>
      <c r="CA116" s="962" t="s">
        <v>485</v>
      </c>
      <c r="CB116" s="962"/>
      <c r="CC116" s="962"/>
      <c r="CD116" s="962"/>
      <c r="CE116" s="962"/>
      <c r="CF116" s="956" t="s">
        <v>396</v>
      </c>
      <c r="CG116" s="957"/>
      <c r="CH116" s="957"/>
      <c r="CI116" s="957"/>
      <c r="CJ116" s="957"/>
      <c r="CK116" s="984"/>
      <c r="CL116" s="985"/>
      <c r="CM116" s="958" t="s">
        <v>486</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457</v>
      </c>
      <c r="DH116" s="995"/>
      <c r="DI116" s="995"/>
      <c r="DJ116" s="995"/>
      <c r="DK116" s="996"/>
      <c r="DL116" s="997" t="s">
        <v>485</v>
      </c>
      <c r="DM116" s="995"/>
      <c r="DN116" s="995"/>
      <c r="DO116" s="995"/>
      <c r="DP116" s="996"/>
      <c r="DQ116" s="997" t="s">
        <v>474</v>
      </c>
      <c r="DR116" s="995"/>
      <c r="DS116" s="995"/>
      <c r="DT116" s="995"/>
      <c r="DU116" s="996"/>
      <c r="DV116" s="998" t="s">
        <v>396</v>
      </c>
      <c r="DW116" s="999"/>
      <c r="DX116" s="999"/>
      <c r="DY116" s="999"/>
      <c r="DZ116" s="1000"/>
    </row>
    <row r="117" spans="1:130" s="230" customFormat="1" ht="26.25" customHeight="1">
      <c r="A117" s="948" t="s">
        <v>187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487</v>
      </c>
      <c r="Z117" s="930"/>
      <c r="AA117" s="1014">
        <v>17181305</v>
      </c>
      <c r="AB117" s="1015"/>
      <c r="AC117" s="1015"/>
      <c r="AD117" s="1015"/>
      <c r="AE117" s="1016"/>
      <c r="AF117" s="1017">
        <v>16598599</v>
      </c>
      <c r="AG117" s="1015"/>
      <c r="AH117" s="1015"/>
      <c r="AI117" s="1015"/>
      <c r="AJ117" s="1016"/>
      <c r="AK117" s="1017">
        <v>16700095</v>
      </c>
      <c r="AL117" s="1015"/>
      <c r="AM117" s="1015"/>
      <c r="AN117" s="1015"/>
      <c r="AO117" s="1016"/>
      <c r="AP117" s="1018"/>
      <c r="AQ117" s="1019"/>
      <c r="AR117" s="1019"/>
      <c r="AS117" s="1019"/>
      <c r="AT117" s="1020"/>
      <c r="AU117" s="944"/>
      <c r="AV117" s="945"/>
      <c r="AW117" s="945"/>
      <c r="AX117" s="945"/>
      <c r="AY117" s="945"/>
      <c r="AZ117" s="1010" t="s">
        <v>488</v>
      </c>
      <c r="BA117" s="1011"/>
      <c r="BB117" s="1011"/>
      <c r="BC117" s="1011"/>
      <c r="BD117" s="1011"/>
      <c r="BE117" s="1011"/>
      <c r="BF117" s="1011"/>
      <c r="BG117" s="1011"/>
      <c r="BH117" s="1011"/>
      <c r="BI117" s="1011"/>
      <c r="BJ117" s="1011"/>
      <c r="BK117" s="1011"/>
      <c r="BL117" s="1011"/>
      <c r="BM117" s="1011"/>
      <c r="BN117" s="1011"/>
      <c r="BO117" s="1011"/>
      <c r="BP117" s="1012"/>
      <c r="BQ117" s="961" t="s">
        <v>396</v>
      </c>
      <c r="BR117" s="962"/>
      <c r="BS117" s="962"/>
      <c r="BT117" s="962"/>
      <c r="BU117" s="962"/>
      <c r="BV117" s="962" t="s">
        <v>396</v>
      </c>
      <c r="BW117" s="962"/>
      <c r="BX117" s="962"/>
      <c r="BY117" s="962"/>
      <c r="BZ117" s="962"/>
      <c r="CA117" s="962" t="s">
        <v>396</v>
      </c>
      <c r="CB117" s="962"/>
      <c r="CC117" s="962"/>
      <c r="CD117" s="962"/>
      <c r="CE117" s="962"/>
      <c r="CF117" s="956" t="s">
        <v>459</v>
      </c>
      <c r="CG117" s="957"/>
      <c r="CH117" s="957"/>
      <c r="CI117" s="957"/>
      <c r="CJ117" s="957"/>
      <c r="CK117" s="984"/>
      <c r="CL117" s="985"/>
      <c r="CM117" s="958" t="s">
        <v>489</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474</v>
      </c>
      <c r="DH117" s="995"/>
      <c r="DI117" s="995"/>
      <c r="DJ117" s="995"/>
      <c r="DK117" s="996"/>
      <c r="DL117" s="997" t="s">
        <v>474</v>
      </c>
      <c r="DM117" s="995"/>
      <c r="DN117" s="995"/>
      <c r="DO117" s="995"/>
      <c r="DP117" s="996"/>
      <c r="DQ117" s="997" t="s">
        <v>457</v>
      </c>
      <c r="DR117" s="995"/>
      <c r="DS117" s="995"/>
      <c r="DT117" s="995"/>
      <c r="DU117" s="996"/>
      <c r="DV117" s="998" t="s">
        <v>456</v>
      </c>
      <c r="DW117" s="999"/>
      <c r="DX117" s="999"/>
      <c r="DY117" s="999"/>
      <c r="DZ117" s="1000"/>
    </row>
    <row r="118" spans="1:130" s="230" customFormat="1" ht="26.25" customHeight="1">
      <c r="A118" s="948" t="s">
        <v>451</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448</v>
      </c>
      <c r="AB118" s="929"/>
      <c r="AC118" s="929"/>
      <c r="AD118" s="929"/>
      <c r="AE118" s="930"/>
      <c r="AF118" s="928" t="s">
        <v>449</v>
      </c>
      <c r="AG118" s="929"/>
      <c r="AH118" s="929"/>
      <c r="AI118" s="929"/>
      <c r="AJ118" s="930"/>
      <c r="AK118" s="928" t="s">
        <v>311</v>
      </c>
      <c r="AL118" s="929"/>
      <c r="AM118" s="929"/>
      <c r="AN118" s="929"/>
      <c r="AO118" s="930"/>
      <c r="AP118" s="1006" t="s">
        <v>450</v>
      </c>
      <c r="AQ118" s="1007"/>
      <c r="AR118" s="1007"/>
      <c r="AS118" s="1007"/>
      <c r="AT118" s="1008"/>
      <c r="AU118" s="944"/>
      <c r="AV118" s="945"/>
      <c r="AW118" s="945"/>
      <c r="AX118" s="945"/>
      <c r="AY118" s="945"/>
      <c r="AZ118" s="1009" t="s">
        <v>490</v>
      </c>
      <c r="BA118" s="1001"/>
      <c r="BB118" s="1001"/>
      <c r="BC118" s="1001"/>
      <c r="BD118" s="1001"/>
      <c r="BE118" s="1001"/>
      <c r="BF118" s="1001"/>
      <c r="BG118" s="1001"/>
      <c r="BH118" s="1001"/>
      <c r="BI118" s="1001"/>
      <c r="BJ118" s="1001"/>
      <c r="BK118" s="1001"/>
      <c r="BL118" s="1001"/>
      <c r="BM118" s="1001"/>
      <c r="BN118" s="1001"/>
      <c r="BO118" s="1001"/>
      <c r="BP118" s="1002"/>
      <c r="BQ118" s="1035" t="s">
        <v>468</v>
      </c>
      <c r="BR118" s="1036"/>
      <c r="BS118" s="1036"/>
      <c r="BT118" s="1036"/>
      <c r="BU118" s="1036"/>
      <c r="BV118" s="1036" t="s">
        <v>474</v>
      </c>
      <c r="BW118" s="1036"/>
      <c r="BX118" s="1036"/>
      <c r="BY118" s="1036"/>
      <c r="BZ118" s="1036"/>
      <c r="CA118" s="1036" t="s">
        <v>467</v>
      </c>
      <c r="CB118" s="1036"/>
      <c r="CC118" s="1036"/>
      <c r="CD118" s="1036"/>
      <c r="CE118" s="1036"/>
      <c r="CF118" s="956" t="s">
        <v>457</v>
      </c>
      <c r="CG118" s="957"/>
      <c r="CH118" s="957"/>
      <c r="CI118" s="957"/>
      <c r="CJ118" s="957"/>
      <c r="CK118" s="984"/>
      <c r="CL118" s="985"/>
      <c r="CM118" s="958" t="s">
        <v>491</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457</v>
      </c>
      <c r="DH118" s="995"/>
      <c r="DI118" s="995"/>
      <c r="DJ118" s="995"/>
      <c r="DK118" s="996"/>
      <c r="DL118" s="997" t="s">
        <v>457</v>
      </c>
      <c r="DM118" s="995"/>
      <c r="DN118" s="995"/>
      <c r="DO118" s="995"/>
      <c r="DP118" s="996"/>
      <c r="DQ118" s="997" t="s">
        <v>457</v>
      </c>
      <c r="DR118" s="995"/>
      <c r="DS118" s="995"/>
      <c r="DT118" s="995"/>
      <c r="DU118" s="996"/>
      <c r="DV118" s="998" t="s">
        <v>396</v>
      </c>
      <c r="DW118" s="999"/>
      <c r="DX118" s="999"/>
      <c r="DY118" s="999"/>
      <c r="DZ118" s="1000"/>
    </row>
    <row r="119" spans="1:130" s="230" customFormat="1" ht="26.25" customHeight="1">
      <c r="A119" s="1092" t="s">
        <v>454</v>
      </c>
      <c r="B119" s="983"/>
      <c r="C119" s="965" t="s">
        <v>455</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456</v>
      </c>
      <c r="AB119" s="936"/>
      <c r="AC119" s="936"/>
      <c r="AD119" s="936"/>
      <c r="AE119" s="937"/>
      <c r="AF119" s="938" t="s">
        <v>482</v>
      </c>
      <c r="AG119" s="936"/>
      <c r="AH119" s="936"/>
      <c r="AI119" s="936"/>
      <c r="AJ119" s="937"/>
      <c r="AK119" s="938" t="s">
        <v>467</v>
      </c>
      <c r="AL119" s="936"/>
      <c r="AM119" s="936"/>
      <c r="AN119" s="936"/>
      <c r="AO119" s="937"/>
      <c r="AP119" s="939" t="s">
        <v>457</v>
      </c>
      <c r="AQ119" s="940"/>
      <c r="AR119" s="940"/>
      <c r="AS119" s="940"/>
      <c r="AT119" s="941"/>
      <c r="AU119" s="946"/>
      <c r="AV119" s="947"/>
      <c r="AW119" s="947"/>
      <c r="AX119" s="947"/>
      <c r="AY119" s="947"/>
      <c r="AZ119" s="251" t="s">
        <v>187</v>
      </c>
      <c r="BA119" s="251"/>
      <c r="BB119" s="251"/>
      <c r="BC119" s="251"/>
      <c r="BD119" s="251"/>
      <c r="BE119" s="251"/>
      <c r="BF119" s="251"/>
      <c r="BG119" s="251"/>
      <c r="BH119" s="251"/>
      <c r="BI119" s="251"/>
      <c r="BJ119" s="251"/>
      <c r="BK119" s="251"/>
      <c r="BL119" s="251"/>
      <c r="BM119" s="251"/>
      <c r="BN119" s="251"/>
      <c r="BO119" s="1013" t="s">
        <v>492</v>
      </c>
      <c r="BP119" s="1041"/>
      <c r="BQ119" s="1035">
        <v>198747755</v>
      </c>
      <c r="BR119" s="1036"/>
      <c r="BS119" s="1036"/>
      <c r="BT119" s="1036"/>
      <c r="BU119" s="1036"/>
      <c r="BV119" s="1036">
        <v>207497200</v>
      </c>
      <c r="BW119" s="1036"/>
      <c r="BX119" s="1036"/>
      <c r="BY119" s="1036"/>
      <c r="BZ119" s="1036"/>
      <c r="CA119" s="1036">
        <v>219540622</v>
      </c>
      <c r="CB119" s="1036"/>
      <c r="CC119" s="1036"/>
      <c r="CD119" s="1036"/>
      <c r="CE119" s="1036"/>
      <c r="CF119" s="1037"/>
      <c r="CG119" s="1038"/>
      <c r="CH119" s="1038"/>
      <c r="CI119" s="1038"/>
      <c r="CJ119" s="1039"/>
      <c r="CK119" s="986"/>
      <c r="CL119" s="987"/>
      <c r="CM119" s="1009" t="s">
        <v>493</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474</v>
      </c>
      <c r="DH119" s="1022"/>
      <c r="DI119" s="1022"/>
      <c r="DJ119" s="1022"/>
      <c r="DK119" s="1023"/>
      <c r="DL119" s="1021" t="s">
        <v>457</v>
      </c>
      <c r="DM119" s="1022"/>
      <c r="DN119" s="1022"/>
      <c r="DO119" s="1022"/>
      <c r="DP119" s="1023"/>
      <c r="DQ119" s="1021" t="s">
        <v>494</v>
      </c>
      <c r="DR119" s="1022"/>
      <c r="DS119" s="1022"/>
      <c r="DT119" s="1022"/>
      <c r="DU119" s="1023"/>
      <c r="DV119" s="1024" t="s">
        <v>468</v>
      </c>
      <c r="DW119" s="1025"/>
      <c r="DX119" s="1025"/>
      <c r="DY119" s="1025"/>
      <c r="DZ119" s="1026"/>
    </row>
    <row r="120" spans="1:130" s="230" customFormat="1" ht="26.25" customHeight="1">
      <c r="A120" s="1093"/>
      <c r="B120" s="985"/>
      <c r="C120" s="958" t="s">
        <v>461</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468</v>
      </c>
      <c r="AB120" s="995"/>
      <c r="AC120" s="995"/>
      <c r="AD120" s="995"/>
      <c r="AE120" s="996"/>
      <c r="AF120" s="997" t="s">
        <v>459</v>
      </c>
      <c r="AG120" s="995"/>
      <c r="AH120" s="995"/>
      <c r="AI120" s="995"/>
      <c r="AJ120" s="996"/>
      <c r="AK120" s="997" t="s">
        <v>396</v>
      </c>
      <c r="AL120" s="995"/>
      <c r="AM120" s="995"/>
      <c r="AN120" s="995"/>
      <c r="AO120" s="996"/>
      <c r="AP120" s="998" t="s">
        <v>396</v>
      </c>
      <c r="AQ120" s="999"/>
      <c r="AR120" s="999"/>
      <c r="AS120" s="999"/>
      <c r="AT120" s="1000"/>
      <c r="AU120" s="1027" t="s">
        <v>495</v>
      </c>
      <c r="AV120" s="1028"/>
      <c r="AW120" s="1028"/>
      <c r="AX120" s="1028"/>
      <c r="AY120" s="1029"/>
      <c r="AZ120" s="965" t="s">
        <v>496</v>
      </c>
      <c r="BA120" s="933"/>
      <c r="BB120" s="933"/>
      <c r="BC120" s="933"/>
      <c r="BD120" s="933"/>
      <c r="BE120" s="933"/>
      <c r="BF120" s="933"/>
      <c r="BG120" s="933"/>
      <c r="BH120" s="933"/>
      <c r="BI120" s="933"/>
      <c r="BJ120" s="933"/>
      <c r="BK120" s="933"/>
      <c r="BL120" s="933"/>
      <c r="BM120" s="933"/>
      <c r="BN120" s="933"/>
      <c r="BO120" s="933"/>
      <c r="BP120" s="934"/>
      <c r="BQ120" s="966">
        <v>18033980</v>
      </c>
      <c r="BR120" s="967"/>
      <c r="BS120" s="967"/>
      <c r="BT120" s="967"/>
      <c r="BU120" s="967"/>
      <c r="BV120" s="967">
        <v>19190984</v>
      </c>
      <c r="BW120" s="967"/>
      <c r="BX120" s="967"/>
      <c r="BY120" s="967"/>
      <c r="BZ120" s="967"/>
      <c r="CA120" s="967">
        <v>17656860</v>
      </c>
      <c r="CB120" s="967"/>
      <c r="CC120" s="967"/>
      <c r="CD120" s="967"/>
      <c r="CE120" s="967"/>
      <c r="CF120" s="980">
        <v>28.3</v>
      </c>
      <c r="CG120" s="981"/>
      <c r="CH120" s="981"/>
      <c r="CI120" s="981"/>
      <c r="CJ120" s="981"/>
      <c r="CK120" s="1042" t="s">
        <v>497</v>
      </c>
      <c r="CL120" s="1043"/>
      <c r="CM120" s="1043"/>
      <c r="CN120" s="1043"/>
      <c r="CO120" s="1044"/>
      <c r="CP120" s="1050" t="s">
        <v>498</v>
      </c>
      <c r="CQ120" s="1051"/>
      <c r="CR120" s="1051"/>
      <c r="CS120" s="1051"/>
      <c r="CT120" s="1051"/>
      <c r="CU120" s="1051"/>
      <c r="CV120" s="1051"/>
      <c r="CW120" s="1051"/>
      <c r="CX120" s="1051"/>
      <c r="CY120" s="1051"/>
      <c r="CZ120" s="1051"/>
      <c r="DA120" s="1051"/>
      <c r="DB120" s="1051"/>
      <c r="DC120" s="1051"/>
      <c r="DD120" s="1051"/>
      <c r="DE120" s="1051"/>
      <c r="DF120" s="1052"/>
      <c r="DG120" s="966">
        <v>32898203</v>
      </c>
      <c r="DH120" s="967"/>
      <c r="DI120" s="967"/>
      <c r="DJ120" s="967"/>
      <c r="DK120" s="967"/>
      <c r="DL120" s="967">
        <v>32175552</v>
      </c>
      <c r="DM120" s="967"/>
      <c r="DN120" s="967"/>
      <c r="DO120" s="967"/>
      <c r="DP120" s="967"/>
      <c r="DQ120" s="967">
        <v>31483166</v>
      </c>
      <c r="DR120" s="967"/>
      <c r="DS120" s="967"/>
      <c r="DT120" s="967"/>
      <c r="DU120" s="967"/>
      <c r="DV120" s="968">
        <v>50.4</v>
      </c>
      <c r="DW120" s="968"/>
      <c r="DX120" s="968"/>
      <c r="DY120" s="968"/>
      <c r="DZ120" s="969"/>
    </row>
    <row r="121" spans="1:130" s="230" customFormat="1" ht="26.25" customHeight="1">
      <c r="A121" s="1093"/>
      <c r="B121" s="985"/>
      <c r="C121" s="1010" t="s">
        <v>499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482</v>
      </c>
      <c r="AB121" s="995"/>
      <c r="AC121" s="995"/>
      <c r="AD121" s="995"/>
      <c r="AE121" s="996"/>
      <c r="AF121" s="997" t="s">
        <v>500</v>
      </c>
      <c r="AG121" s="995"/>
      <c r="AH121" s="995"/>
      <c r="AI121" s="995"/>
      <c r="AJ121" s="996"/>
      <c r="AK121" s="997" t="s">
        <v>474</v>
      </c>
      <c r="AL121" s="995"/>
      <c r="AM121" s="995"/>
      <c r="AN121" s="995"/>
      <c r="AO121" s="996"/>
      <c r="AP121" s="998" t="s">
        <v>457</v>
      </c>
      <c r="AQ121" s="999"/>
      <c r="AR121" s="999"/>
      <c r="AS121" s="999"/>
      <c r="AT121" s="1000"/>
      <c r="AU121" s="1030"/>
      <c r="AV121" s="1031"/>
      <c r="AW121" s="1031"/>
      <c r="AX121" s="1031"/>
      <c r="AY121" s="1032"/>
      <c r="AZ121" s="958" t="s">
        <v>501</v>
      </c>
      <c r="BA121" s="959"/>
      <c r="BB121" s="959"/>
      <c r="BC121" s="959"/>
      <c r="BD121" s="959"/>
      <c r="BE121" s="959"/>
      <c r="BF121" s="959"/>
      <c r="BG121" s="959"/>
      <c r="BH121" s="959"/>
      <c r="BI121" s="959"/>
      <c r="BJ121" s="959"/>
      <c r="BK121" s="959"/>
      <c r="BL121" s="959"/>
      <c r="BM121" s="959"/>
      <c r="BN121" s="959"/>
      <c r="BO121" s="959"/>
      <c r="BP121" s="960"/>
      <c r="BQ121" s="961">
        <v>5609625</v>
      </c>
      <c r="BR121" s="962"/>
      <c r="BS121" s="962"/>
      <c r="BT121" s="962"/>
      <c r="BU121" s="962"/>
      <c r="BV121" s="962">
        <v>7980009</v>
      </c>
      <c r="BW121" s="962"/>
      <c r="BX121" s="962"/>
      <c r="BY121" s="962"/>
      <c r="BZ121" s="962"/>
      <c r="CA121" s="962">
        <v>14037411</v>
      </c>
      <c r="CB121" s="962"/>
      <c r="CC121" s="962"/>
      <c r="CD121" s="962"/>
      <c r="CE121" s="962"/>
      <c r="CF121" s="956">
        <v>22.5</v>
      </c>
      <c r="CG121" s="957"/>
      <c r="CH121" s="957"/>
      <c r="CI121" s="957"/>
      <c r="CJ121" s="957"/>
      <c r="CK121" s="1045"/>
      <c r="CL121" s="1046"/>
      <c r="CM121" s="1046"/>
      <c r="CN121" s="1046"/>
      <c r="CO121" s="1047"/>
      <c r="CP121" s="1055" t="s">
        <v>502</v>
      </c>
      <c r="CQ121" s="1056"/>
      <c r="CR121" s="1056"/>
      <c r="CS121" s="1056"/>
      <c r="CT121" s="1056"/>
      <c r="CU121" s="1056"/>
      <c r="CV121" s="1056"/>
      <c r="CW121" s="1056"/>
      <c r="CX121" s="1056"/>
      <c r="CY121" s="1056"/>
      <c r="CZ121" s="1056"/>
      <c r="DA121" s="1056"/>
      <c r="DB121" s="1056"/>
      <c r="DC121" s="1056"/>
      <c r="DD121" s="1056"/>
      <c r="DE121" s="1056"/>
      <c r="DF121" s="1057"/>
      <c r="DG121" s="961">
        <v>2682781</v>
      </c>
      <c r="DH121" s="962"/>
      <c r="DI121" s="962"/>
      <c r="DJ121" s="962"/>
      <c r="DK121" s="962"/>
      <c r="DL121" s="962">
        <v>2389196</v>
      </c>
      <c r="DM121" s="962"/>
      <c r="DN121" s="962"/>
      <c r="DO121" s="962"/>
      <c r="DP121" s="962"/>
      <c r="DQ121" s="962">
        <v>2078868</v>
      </c>
      <c r="DR121" s="962"/>
      <c r="DS121" s="962"/>
      <c r="DT121" s="962"/>
      <c r="DU121" s="962"/>
      <c r="DV121" s="963">
        <v>3.3</v>
      </c>
      <c r="DW121" s="963"/>
      <c r="DX121" s="963"/>
      <c r="DY121" s="963"/>
      <c r="DZ121" s="964"/>
    </row>
    <row r="122" spans="1:130" s="230" customFormat="1" ht="26.25" customHeight="1">
      <c r="A122" s="1093"/>
      <c r="B122" s="985"/>
      <c r="C122" s="958" t="s">
        <v>478</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472</v>
      </c>
      <c r="AB122" s="995"/>
      <c r="AC122" s="995"/>
      <c r="AD122" s="995"/>
      <c r="AE122" s="996"/>
      <c r="AF122" s="997" t="s">
        <v>467</v>
      </c>
      <c r="AG122" s="995"/>
      <c r="AH122" s="995"/>
      <c r="AI122" s="995"/>
      <c r="AJ122" s="996"/>
      <c r="AK122" s="997" t="s">
        <v>396</v>
      </c>
      <c r="AL122" s="995"/>
      <c r="AM122" s="995"/>
      <c r="AN122" s="995"/>
      <c r="AO122" s="996"/>
      <c r="AP122" s="998" t="s">
        <v>474</v>
      </c>
      <c r="AQ122" s="999"/>
      <c r="AR122" s="999"/>
      <c r="AS122" s="999"/>
      <c r="AT122" s="1000"/>
      <c r="AU122" s="1030"/>
      <c r="AV122" s="1031"/>
      <c r="AW122" s="1031"/>
      <c r="AX122" s="1031"/>
      <c r="AY122" s="1032"/>
      <c r="AZ122" s="1009" t="s">
        <v>503</v>
      </c>
      <c r="BA122" s="1001"/>
      <c r="BB122" s="1001"/>
      <c r="BC122" s="1001"/>
      <c r="BD122" s="1001"/>
      <c r="BE122" s="1001"/>
      <c r="BF122" s="1001"/>
      <c r="BG122" s="1001"/>
      <c r="BH122" s="1001"/>
      <c r="BI122" s="1001"/>
      <c r="BJ122" s="1001"/>
      <c r="BK122" s="1001"/>
      <c r="BL122" s="1001"/>
      <c r="BM122" s="1001"/>
      <c r="BN122" s="1001"/>
      <c r="BO122" s="1001"/>
      <c r="BP122" s="1002"/>
      <c r="BQ122" s="1035">
        <v>127288658</v>
      </c>
      <c r="BR122" s="1036"/>
      <c r="BS122" s="1036"/>
      <c r="BT122" s="1036"/>
      <c r="BU122" s="1036"/>
      <c r="BV122" s="1036">
        <v>128527411</v>
      </c>
      <c r="BW122" s="1036"/>
      <c r="BX122" s="1036"/>
      <c r="BY122" s="1036"/>
      <c r="BZ122" s="1036"/>
      <c r="CA122" s="1036">
        <v>128697025</v>
      </c>
      <c r="CB122" s="1036"/>
      <c r="CC122" s="1036"/>
      <c r="CD122" s="1036"/>
      <c r="CE122" s="1036"/>
      <c r="CF122" s="1053">
        <v>206.2</v>
      </c>
      <c r="CG122" s="1054"/>
      <c r="CH122" s="1054"/>
      <c r="CI122" s="1054"/>
      <c r="CJ122" s="1054"/>
      <c r="CK122" s="1045"/>
      <c r="CL122" s="1046"/>
      <c r="CM122" s="1046"/>
      <c r="CN122" s="1046"/>
      <c r="CO122" s="1047"/>
      <c r="CP122" s="1055" t="s">
        <v>504</v>
      </c>
      <c r="CQ122" s="1056"/>
      <c r="CR122" s="1056"/>
      <c r="CS122" s="1056"/>
      <c r="CT122" s="1056"/>
      <c r="CU122" s="1056"/>
      <c r="CV122" s="1056"/>
      <c r="CW122" s="1056"/>
      <c r="CX122" s="1056"/>
      <c r="CY122" s="1056"/>
      <c r="CZ122" s="1056"/>
      <c r="DA122" s="1056"/>
      <c r="DB122" s="1056"/>
      <c r="DC122" s="1056"/>
      <c r="DD122" s="1056"/>
      <c r="DE122" s="1056"/>
      <c r="DF122" s="1057"/>
      <c r="DG122" s="961">
        <v>1520692</v>
      </c>
      <c r="DH122" s="962"/>
      <c r="DI122" s="962"/>
      <c r="DJ122" s="962"/>
      <c r="DK122" s="962"/>
      <c r="DL122" s="962">
        <v>1336103</v>
      </c>
      <c r="DM122" s="962"/>
      <c r="DN122" s="962"/>
      <c r="DO122" s="962"/>
      <c r="DP122" s="962"/>
      <c r="DQ122" s="962">
        <v>1205821</v>
      </c>
      <c r="DR122" s="962"/>
      <c r="DS122" s="962"/>
      <c r="DT122" s="962"/>
      <c r="DU122" s="962"/>
      <c r="DV122" s="963">
        <v>1.9</v>
      </c>
      <c r="DW122" s="963"/>
      <c r="DX122" s="963"/>
      <c r="DY122" s="963"/>
      <c r="DZ122" s="964"/>
    </row>
    <row r="123" spans="1:130" s="230" customFormat="1" ht="26.25" customHeight="1">
      <c r="A123" s="1093"/>
      <c r="B123" s="985"/>
      <c r="C123" s="958" t="s">
        <v>486</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472</v>
      </c>
      <c r="AB123" s="995"/>
      <c r="AC123" s="995"/>
      <c r="AD123" s="995"/>
      <c r="AE123" s="996"/>
      <c r="AF123" s="997" t="s">
        <v>468</v>
      </c>
      <c r="AG123" s="995"/>
      <c r="AH123" s="995"/>
      <c r="AI123" s="995"/>
      <c r="AJ123" s="996"/>
      <c r="AK123" s="997" t="s">
        <v>474</v>
      </c>
      <c r="AL123" s="995"/>
      <c r="AM123" s="995"/>
      <c r="AN123" s="995"/>
      <c r="AO123" s="996"/>
      <c r="AP123" s="998" t="s">
        <v>467</v>
      </c>
      <c r="AQ123" s="999"/>
      <c r="AR123" s="999"/>
      <c r="AS123" s="999"/>
      <c r="AT123" s="1000"/>
      <c r="AU123" s="1033"/>
      <c r="AV123" s="1034"/>
      <c r="AW123" s="1034"/>
      <c r="AX123" s="1034"/>
      <c r="AY123" s="1034"/>
      <c r="AZ123" s="251" t="s">
        <v>187</v>
      </c>
      <c r="BA123" s="251"/>
      <c r="BB123" s="251"/>
      <c r="BC123" s="251"/>
      <c r="BD123" s="251"/>
      <c r="BE123" s="251"/>
      <c r="BF123" s="251"/>
      <c r="BG123" s="251"/>
      <c r="BH123" s="251"/>
      <c r="BI123" s="251"/>
      <c r="BJ123" s="251"/>
      <c r="BK123" s="251"/>
      <c r="BL123" s="251"/>
      <c r="BM123" s="251"/>
      <c r="BN123" s="251"/>
      <c r="BO123" s="1013" t="s">
        <v>505</v>
      </c>
      <c r="BP123" s="1041"/>
      <c r="BQ123" s="1099">
        <v>150932263</v>
      </c>
      <c r="BR123" s="1100"/>
      <c r="BS123" s="1100"/>
      <c r="BT123" s="1100"/>
      <c r="BU123" s="1100"/>
      <c r="BV123" s="1100">
        <v>155698404</v>
      </c>
      <c r="BW123" s="1100"/>
      <c r="BX123" s="1100"/>
      <c r="BY123" s="1100"/>
      <c r="BZ123" s="1100"/>
      <c r="CA123" s="1100">
        <v>160391296</v>
      </c>
      <c r="CB123" s="1100"/>
      <c r="CC123" s="1100"/>
      <c r="CD123" s="1100"/>
      <c r="CE123" s="1100"/>
      <c r="CF123" s="1037"/>
      <c r="CG123" s="1038"/>
      <c r="CH123" s="1038"/>
      <c r="CI123" s="1038"/>
      <c r="CJ123" s="1039"/>
      <c r="CK123" s="1045"/>
      <c r="CL123" s="1046"/>
      <c r="CM123" s="1046"/>
      <c r="CN123" s="1046"/>
      <c r="CO123" s="1047"/>
      <c r="CP123" s="1055" t="s">
        <v>506</v>
      </c>
      <c r="CQ123" s="1056"/>
      <c r="CR123" s="1056"/>
      <c r="CS123" s="1056"/>
      <c r="CT123" s="1056"/>
      <c r="CU123" s="1056"/>
      <c r="CV123" s="1056"/>
      <c r="CW123" s="1056"/>
      <c r="CX123" s="1056"/>
      <c r="CY123" s="1056"/>
      <c r="CZ123" s="1056"/>
      <c r="DA123" s="1056"/>
      <c r="DB123" s="1056"/>
      <c r="DC123" s="1056"/>
      <c r="DD123" s="1056"/>
      <c r="DE123" s="1056"/>
      <c r="DF123" s="1057"/>
      <c r="DG123" s="994">
        <v>380051</v>
      </c>
      <c r="DH123" s="995"/>
      <c r="DI123" s="995"/>
      <c r="DJ123" s="995"/>
      <c r="DK123" s="996"/>
      <c r="DL123" s="997">
        <v>352120</v>
      </c>
      <c r="DM123" s="995"/>
      <c r="DN123" s="995"/>
      <c r="DO123" s="995"/>
      <c r="DP123" s="996"/>
      <c r="DQ123" s="997">
        <v>355884</v>
      </c>
      <c r="DR123" s="995"/>
      <c r="DS123" s="995"/>
      <c r="DT123" s="995"/>
      <c r="DU123" s="996"/>
      <c r="DV123" s="998">
        <v>0.6</v>
      </c>
      <c r="DW123" s="999"/>
      <c r="DX123" s="999"/>
      <c r="DY123" s="999"/>
      <c r="DZ123" s="1000"/>
    </row>
    <row r="124" spans="1:130" s="230" customFormat="1" ht="26.25" customHeight="1" thickBot="1">
      <c r="A124" s="1093"/>
      <c r="B124" s="985"/>
      <c r="C124" s="958" t="s">
        <v>489</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468</v>
      </c>
      <c r="AB124" s="995"/>
      <c r="AC124" s="995"/>
      <c r="AD124" s="995"/>
      <c r="AE124" s="996"/>
      <c r="AF124" s="997" t="s">
        <v>456</v>
      </c>
      <c r="AG124" s="995"/>
      <c r="AH124" s="995"/>
      <c r="AI124" s="995"/>
      <c r="AJ124" s="996"/>
      <c r="AK124" s="997" t="s">
        <v>396</v>
      </c>
      <c r="AL124" s="995"/>
      <c r="AM124" s="995"/>
      <c r="AN124" s="995"/>
      <c r="AO124" s="996"/>
      <c r="AP124" s="998" t="s">
        <v>459</v>
      </c>
      <c r="AQ124" s="999"/>
      <c r="AR124" s="999"/>
      <c r="AS124" s="999"/>
      <c r="AT124" s="1000"/>
      <c r="AU124" s="1095" t="s">
        <v>507</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77.599999999999994</v>
      </c>
      <c r="BR124" s="1063"/>
      <c r="BS124" s="1063"/>
      <c r="BT124" s="1063"/>
      <c r="BU124" s="1063"/>
      <c r="BV124" s="1063">
        <v>81.5</v>
      </c>
      <c r="BW124" s="1063"/>
      <c r="BX124" s="1063"/>
      <c r="BY124" s="1063"/>
      <c r="BZ124" s="1063"/>
      <c r="CA124" s="1063">
        <v>94.7</v>
      </c>
      <c r="CB124" s="1063"/>
      <c r="CC124" s="1063"/>
      <c r="CD124" s="1063"/>
      <c r="CE124" s="1063"/>
      <c r="CF124" s="1064"/>
      <c r="CG124" s="1065"/>
      <c r="CH124" s="1065"/>
      <c r="CI124" s="1065"/>
      <c r="CJ124" s="1066"/>
      <c r="CK124" s="1048"/>
      <c r="CL124" s="1048"/>
      <c r="CM124" s="1048"/>
      <c r="CN124" s="1048"/>
      <c r="CO124" s="1049"/>
      <c r="CP124" s="1055" t="s">
        <v>508</v>
      </c>
      <c r="CQ124" s="1056"/>
      <c r="CR124" s="1056"/>
      <c r="CS124" s="1056"/>
      <c r="CT124" s="1056"/>
      <c r="CU124" s="1056"/>
      <c r="CV124" s="1056"/>
      <c r="CW124" s="1056"/>
      <c r="CX124" s="1056"/>
      <c r="CY124" s="1056"/>
      <c r="CZ124" s="1056"/>
      <c r="DA124" s="1056"/>
      <c r="DB124" s="1056"/>
      <c r="DC124" s="1056"/>
      <c r="DD124" s="1056"/>
      <c r="DE124" s="1056"/>
      <c r="DF124" s="1057"/>
      <c r="DG124" s="1040">
        <v>339882</v>
      </c>
      <c r="DH124" s="1022"/>
      <c r="DI124" s="1022"/>
      <c r="DJ124" s="1022"/>
      <c r="DK124" s="1023"/>
      <c r="DL124" s="1021">
        <v>311758</v>
      </c>
      <c r="DM124" s="1022"/>
      <c r="DN124" s="1022"/>
      <c r="DO124" s="1022"/>
      <c r="DP124" s="1023"/>
      <c r="DQ124" s="1021">
        <v>281779</v>
      </c>
      <c r="DR124" s="1022"/>
      <c r="DS124" s="1022"/>
      <c r="DT124" s="1022"/>
      <c r="DU124" s="1023"/>
      <c r="DV124" s="1024">
        <v>0.5</v>
      </c>
      <c r="DW124" s="1025"/>
      <c r="DX124" s="1025"/>
      <c r="DY124" s="1025"/>
      <c r="DZ124" s="1026"/>
    </row>
    <row r="125" spans="1:130" s="230" customFormat="1" ht="26.25" customHeight="1">
      <c r="A125" s="1093"/>
      <c r="B125" s="985"/>
      <c r="C125" s="958" t="s">
        <v>491</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500</v>
      </c>
      <c r="AB125" s="995"/>
      <c r="AC125" s="995"/>
      <c r="AD125" s="995"/>
      <c r="AE125" s="996"/>
      <c r="AF125" s="997" t="s">
        <v>474</v>
      </c>
      <c r="AG125" s="995"/>
      <c r="AH125" s="995"/>
      <c r="AI125" s="995"/>
      <c r="AJ125" s="996"/>
      <c r="AK125" s="997" t="s">
        <v>500</v>
      </c>
      <c r="AL125" s="995"/>
      <c r="AM125" s="995"/>
      <c r="AN125" s="995"/>
      <c r="AO125" s="996"/>
      <c r="AP125" s="998" t="s">
        <v>482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509</v>
      </c>
      <c r="CL125" s="1043"/>
      <c r="CM125" s="1043"/>
      <c r="CN125" s="1043"/>
      <c r="CO125" s="1044"/>
      <c r="CP125" s="965" t="s">
        <v>510</v>
      </c>
      <c r="CQ125" s="933"/>
      <c r="CR125" s="933"/>
      <c r="CS125" s="933"/>
      <c r="CT125" s="933"/>
      <c r="CU125" s="933"/>
      <c r="CV125" s="933"/>
      <c r="CW125" s="933"/>
      <c r="CX125" s="933"/>
      <c r="CY125" s="933"/>
      <c r="CZ125" s="933"/>
      <c r="DA125" s="933"/>
      <c r="DB125" s="933"/>
      <c r="DC125" s="933"/>
      <c r="DD125" s="933"/>
      <c r="DE125" s="933"/>
      <c r="DF125" s="934"/>
      <c r="DG125" s="966" t="s">
        <v>500</v>
      </c>
      <c r="DH125" s="967"/>
      <c r="DI125" s="967"/>
      <c r="DJ125" s="967"/>
      <c r="DK125" s="967"/>
      <c r="DL125" s="967" t="s">
        <v>459</v>
      </c>
      <c r="DM125" s="967"/>
      <c r="DN125" s="967"/>
      <c r="DO125" s="967"/>
      <c r="DP125" s="967"/>
      <c r="DQ125" s="967" t="s">
        <v>469</v>
      </c>
      <c r="DR125" s="967"/>
      <c r="DS125" s="967"/>
      <c r="DT125" s="967"/>
      <c r="DU125" s="967"/>
      <c r="DV125" s="968" t="s">
        <v>474</v>
      </c>
      <c r="DW125" s="968"/>
      <c r="DX125" s="968"/>
      <c r="DY125" s="968"/>
      <c r="DZ125" s="969"/>
    </row>
    <row r="126" spans="1:130" s="230" customFormat="1" ht="26.25" customHeight="1" thickBot="1">
      <c r="A126" s="1093"/>
      <c r="B126" s="985"/>
      <c r="C126" s="958" t="s">
        <v>493</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482</v>
      </c>
      <c r="AB126" s="995"/>
      <c r="AC126" s="995"/>
      <c r="AD126" s="995"/>
      <c r="AE126" s="996"/>
      <c r="AF126" s="997" t="s">
        <v>459</v>
      </c>
      <c r="AG126" s="995"/>
      <c r="AH126" s="995"/>
      <c r="AI126" s="995"/>
      <c r="AJ126" s="996"/>
      <c r="AK126" s="997" t="s">
        <v>500</v>
      </c>
      <c r="AL126" s="995"/>
      <c r="AM126" s="995"/>
      <c r="AN126" s="995"/>
      <c r="AO126" s="996"/>
      <c r="AP126" s="998" t="s">
        <v>482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511</v>
      </c>
      <c r="CQ126" s="959"/>
      <c r="CR126" s="959"/>
      <c r="CS126" s="959"/>
      <c r="CT126" s="959"/>
      <c r="CU126" s="959"/>
      <c r="CV126" s="959"/>
      <c r="CW126" s="959"/>
      <c r="CX126" s="959"/>
      <c r="CY126" s="959"/>
      <c r="CZ126" s="959"/>
      <c r="DA126" s="959"/>
      <c r="DB126" s="959"/>
      <c r="DC126" s="959"/>
      <c r="DD126" s="959"/>
      <c r="DE126" s="959"/>
      <c r="DF126" s="960"/>
      <c r="DG126" s="961" t="s">
        <v>459</v>
      </c>
      <c r="DH126" s="962"/>
      <c r="DI126" s="962"/>
      <c r="DJ126" s="962"/>
      <c r="DK126" s="962"/>
      <c r="DL126" s="962" t="s">
        <v>500</v>
      </c>
      <c r="DM126" s="962"/>
      <c r="DN126" s="962"/>
      <c r="DO126" s="962"/>
      <c r="DP126" s="962"/>
      <c r="DQ126" s="962" t="s">
        <v>482</v>
      </c>
      <c r="DR126" s="962"/>
      <c r="DS126" s="962"/>
      <c r="DT126" s="962"/>
      <c r="DU126" s="962"/>
      <c r="DV126" s="963" t="s">
        <v>469</v>
      </c>
      <c r="DW126" s="963"/>
      <c r="DX126" s="963"/>
      <c r="DY126" s="963"/>
      <c r="DZ126" s="964"/>
    </row>
    <row r="127" spans="1:130" s="230" customFormat="1" ht="26.25" customHeight="1">
      <c r="A127" s="1094"/>
      <c r="B127" s="987"/>
      <c r="C127" s="1009" t="s">
        <v>512</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5572</v>
      </c>
      <c r="AB127" s="995"/>
      <c r="AC127" s="995"/>
      <c r="AD127" s="995"/>
      <c r="AE127" s="996"/>
      <c r="AF127" s="997">
        <v>4667</v>
      </c>
      <c r="AG127" s="995"/>
      <c r="AH127" s="995"/>
      <c r="AI127" s="995"/>
      <c r="AJ127" s="996"/>
      <c r="AK127" s="997">
        <v>9793</v>
      </c>
      <c r="AL127" s="995"/>
      <c r="AM127" s="995"/>
      <c r="AN127" s="995"/>
      <c r="AO127" s="996"/>
      <c r="AP127" s="998">
        <v>0</v>
      </c>
      <c r="AQ127" s="999"/>
      <c r="AR127" s="999"/>
      <c r="AS127" s="999"/>
      <c r="AT127" s="1000"/>
      <c r="AU127" s="232"/>
      <c r="AV127" s="232"/>
      <c r="AW127" s="232"/>
      <c r="AX127" s="1067" t="s">
        <v>513</v>
      </c>
      <c r="AY127" s="1068"/>
      <c r="AZ127" s="1068"/>
      <c r="BA127" s="1068"/>
      <c r="BB127" s="1068"/>
      <c r="BC127" s="1068"/>
      <c r="BD127" s="1068"/>
      <c r="BE127" s="1069"/>
      <c r="BF127" s="1070" t="s">
        <v>514</v>
      </c>
      <c r="BG127" s="1068"/>
      <c r="BH127" s="1068"/>
      <c r="BI127" s="1068"/>
      <c r="BJ127" s="1068"/>
      <c r="BK127" s="1068"/>
      <c r="BL127" s="1069"/>
      <c r="BM127" s="1070" t="s">
        <v>515</v>
      </c>
      <c r="BN127" s="1068"/>
      <c r="BO127" s="1068"/>
      <c r="BP127" s="1068"/>
      <c r="BQ127" s="1068"/>
      <c r="BR127" s="1068"/>
      <c r="BS127" s="1069"/>
      <c r="BT127" s="1070" t="s">
        <v>516</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517</v>
      </c>
      <c r="CQ127" s="959"/>
      <c r="CR127" s="959"/>
      <c r="CS127" s="959"/>
      <c r="CT127" s="959"/>
      <c r="CU127" s="959"/>
      <c r="CV127" s="959"/>
      <c r="CW127" s="959"/>
      <c r="CX127" s="959"/>
      <c r="CY127" s="959"/>
      <c r="CZ127" s="959"/>
      <c r="DA127" s="959"/>
      <c r="DB127" s="959"/>
      <c r="DC127" s="959"/>
      <c r="DD127" s="959"/>
      <c r="DE127" s="959"/>
      <c r="DF127" s="960"/>
      <c r="DG127" s="961" t="s">
        <v>459</v>
      </c>
      <c r="DH127" s="962"/>
      <c r="DI127" s="962"/>
      <c r="DJ127" s="962"/>
      <c r="DK127" s="962"/>
      <c r="DL127" s="962" t="s">
        <v>482</v>
      </c>
      <c r="DM127" s="962"/>
      <c r="DN127" s="962"/>
      <c r="DO127" s="962"/>
      <c r="DP127" s="962"/>
      <c r="DQ127" s="962">
        <v>850632</v>
      </c>
      <c r="DR127" s="962"/>
      <c r="DS127" s="962"/>
      <c r="DT127" s="962"/>
      <c r="DU127" s="962"/>
      <c r="DV127" s="963">
        <v>1.4</v>
      </c>
      <c r="DW127" s="963"/>
      <c r="DX127" s="963"/>
      <c r="DY127" s="963"/>
      <c r="DZ127" s="964"/>
    </row>
    <row r="128" spans="1:130" s="230" customFormat="1" ht="26.25" customHeight="1" thickBot="1">
      <c r="A128" s="1077" t="s">
        <v>518</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519</v>
      </c>
      <c r="X128" s="1079"/>
      <c r="Y128" s="1079"/>
      <c r="Z128" s="1080"/>
      <c r="AA128" s="1081">
        <v>487865</v>
      </c>
      <c r="AB128" s="1082"/>
      <c r="AC128" s="1082"/>
      <c r="AD128" s="1082"/>
      <c r="AE128" s="1083"/>
      <c r="AF128" s="1084">
        <v>443794</v>
      </c>
      <c r="AG128" s="1082"/>
      <c r="AH128" s="1082"/>
      <c r="AI128" s="1082"/>
      <c r="AJ128" s="1083"/>
      <c r="AK128" s="1084">
        <v>559337</v>
      </c>
      <c r="AL128" s="1082"/>
      <c r="AM128" s="1082"/>
      <c r="AN128" s="1082"/>
      <c r="AO128" s="1083"/>
      <c r="AP128" s="1085"/>
      <c r="AQ128" s="1086"/>
      <c r="AR128" s="1086"/>
      <c r="AS128" s="1086"/>
      <c r="AT128" s="1087"/>
      <c r="AU128" s="232"/>
      <c r="AV128" s="232"/>
      <c r="AW128" s="232"/>
      <c r="AX128" s="932" t="s">
        <v>520</v>
      </c>
      <c r="AY128" s="933"/>
      <c r="AZ128" s="933"/>
      <c r="BA128" s="933"/>
      <c r="BB128" s="933"/>
      <c r="BC128" s="933"/>
      <c r="BD128" s="933"/>
      <c r="BE128" s="934"/>
      <c r="BF128" s="1088" t="s">
        <v>500</v>
      </c>
      <c r="BG128" s="1089"/>
      <c r="BH128" s="1089"/>
      <c r="BI128" s="1089"/>
      <c r="BJ128" s="1089"/>
      <c r="BK128" s="1089"/>
      <c r="BL128" s="1090"/>
      <c r="BM128" s="1088">
        <v>11.25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521</v>
      </c>
      <c r="CQ128" s="762"/>
      <c r="CR128" s="762"/>
      <c r="CS128" s="762"/>
      <c r="CT128" s="762"/>
      <c r="CU128" s="762"/>
      <c r="CV128" s="762"/>
      <c r="CW128" s="762"/>
      <c r="CX128" s="762"/>
      <c r="CY128" s="762"/>
      <c r="CZ128" s="762"/>
      <c r="DA128" s="762"/>
      <c r="DB128" s="762"/>
      <c r="DC128" s="762"/>
      <c r="DD128" s="762"/>
      <c r="DE128" s="762"/>
      <c r="DF128" s="1072"/>
      <c r="DG128" s="1073" t="s">
        <v>500</v>
      </c>
      <c r="DH128" s="1074"/>
      <c r="DI128" s="1074"/>
      <c r="DJ128" s="1074"/>
      <c r="DK128" s="1074"/>
      <c r="DL128" s="1074" t="s">
        <v>482</v>
      </c>
      <c r="DM128" s="1074"/>
      <c r="DN128" s="1074"/>
      <c r="DO128" s="1074"/>
      <c r="DP128" s="1074"/>
      <c r="DQ128" s="1074" t="s">
        <v>468</v>
      </c>
      <c r="DR128" s="1074"/>
      <c r="DS128" s="1074"/>
      <c r="DT128" s="1074"/>
      <c r="DU128" s="1074"/>
      <c r="DV128" s="1075" t="s">
        <v>500</v>
      </c>
      <c r="DW128" s="1075"/>
      <c r="DX128" s="1075"/>
      <c r="DY128" s="1075"/>
      <c r="DZ128" s="1076"/>
    </row>
    <row r="129" spans="1:131" s="230" customFormat="1" ht="26.25" customHeight="1">
      <c r="A129" s="970" t="s">
        <v>107</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522</v>
      </c>
      <c r="X129" s="1107"/>
      <c r="Y129" s="1107"/>
      <c r="Z129" s="1108"/>
      <c r="AA129" s="994">
        <v>73040581</v>
      </c>
      <c r="AB129" s="995"/>
      <c r="AC129" s="995"/>
      <c r="AD129" s="995"/>
      <c r="AE129" s="996"/>
      <c r="AF129" s="997">
        <v>74230208</v>
      </c>
      <c r="AG129" s="995"/>
      <c r="AH129" s="995"/>
      <c r="AI129" s="995"/>
      <c r="AJ129" s="996"/>
      <c r="AK129" s="997">
        <v>73071998</v>
      </c>
      <c r="AL129" s="995"/>
      <c r="AM129" s="995"/>
      <c r="AN129" s="995"/>
      <c r="AO129" s="996"/>
      <c r="AP129" s="1109"/>
      <c r="AQ129" s="1110"/>
      <c r="AR129" s="1110"/>
      <c r="AS129" s="1110"/>
      <c r="AT129" s="1111"/>
      <c r="AU129" s="233"/>
      <c r="AV129" s="233"/>
      <c r="AW129" s="233"/>
      <c r="AX129" s="1101" t="s">
        <v>523</v>
      </c>
      <c r="AY129" s="959"/>
      <c r="AZ129" s="959"/>
      <c r="BA129" s="959"/>
      <c r="BB129" s="959"/>
      <c r="BC129" s="959"/>
      <c r="BD129" s="959"/>
      <c r="BE129" s="960"/>
      <c r="BF129" s="1102" t="s">
        <v>494</v>
      </c>
      <c r="BG129" s="1103"/>
      <c r="BH129" s="1103"/>
      <c r="BI129" s="1103"/>
      <c r="BJ129" s="1103"/>
      <c r="BK129" s="1103"/>
      <c r="BL129" s="1104"/>
      <c r="BM129" s="1102">
        <v>16.25</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70" t="s">
        <v>524</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525</v>
      </c>
      <c r="X130" s="1107"/>
      <c r="Y130" s="1107"/>
      <c r="Z130" s="1108"/>
      <c r="AA130" s="994">
        <v>11436466</v>
      </c>
      <c r="AB130" s="995"/>
      <c r="AC130" s="995"/>
      <c r="AD130" s="995"/>
      <c r="AE130" s="996"/>
      <c r="AF130" s="997">
        <v>10740361</v>
      </c>
      <c r="AG130" s="995"/>
      <c r="AH130" s="995"/>
      <c r="AI130" s="995"/>
      <c r="AJ130" s="996"/>
      <c r="AK130" s="997">
        <v>10665032</v>
      </c>
      <c r="AL130" s="995"/>
      <c r="AM130" s="995"/>
      <c r="AN130" s="995"/>
      <c r="AO130" s="996"/>
      <c r="AP130" s="1109"/>
      <c r="AQ130" s="1110"/>
      <c r="AR130" s="1110"/>
      <c r="AS130" s="1110"/>
      <c r="AT130" s="1111"/>
      <c r="AU130" s="233"/>
      <c r="AV130" s="233"/>
      <c r="AW130" s="233"/>
      <c r="AX130" s="1101" t="s">
        <v>526</v>
      </c>
      <c r="AY130" s="959"/>
      <c r="AZ130" s="959"/>
      <c r="BA130" s="959"/>
      <c r="BB130" s="959"/>
      <c r="BC130" s="959"/>
      <c r="BD130" s="959"/>
      <c r="BE130" s="960"/>
      <c r="BF130" s="1137">
        <v>8.6</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527</v>
      </c>
      <c r="X131" s="1144"/>
      <c r="Y131" s="1144"/>
      <c r="Z131" s="1145"/>
      <c r="AA131" s="1040">
        <v>61604115</v>
      </c>
      <c r="AB131" s="1022"/>
      <c r="AC131" s="1022"/>
      <c r="AD131" s="1022"/>
      <c r="AE131" s="1023"/>
      <c r="AF131" s="1021">
        <v>63489847</v>
      </c>
      <c r="AG131" s="1022"/>
      <c r="AH131" s="1022"/>
      <c r="AI131" s="1022"/>
      <c r="AJ131" s="1023"/>
      <c r="AK131" s="1021">
        <v>62406966</v>
      </c>
      <c r="AL131" s="1022"/>
      <c r="AM131" s="1022"/>
      <c r="AN131" s="1022"/>
      <c r="AO131" s="1023"/>
      <c r="AP131" s="1146"/>
      <c r="AQ131" s="1147"/>
      <c r="AR131" s="1147"/>
      <c r="AS131" s="1147"/>
      <c r="AT131" s="1148"/>
      <c r="AU131" s="233"/>
      <c r="AV131" s="233"/>
      <c r="AW131" s="233"/>
      <c r="AX131" s="1119" t="s">
        <v>528</v>
      </c>
      <c r="AY131" s="762"/>
      <c r="AZ131" s="762"/>
      <c r="BA131" s="762"/>
      <c r="BB131" s="762"/>
      <c r="BC131" s="762"/>
      <c r="BD131" s="762"/>
      <c r="BE131" s="1072"/>
      <c r="BF131" s="1120">
        <v>94.7</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126" t="s">
        <v>529</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530</v>
      </c>
      <c r="W132" s="1130"/>
      <c r="X132" s="1130"/>
      <c r="Y132" s="1130"/>
      <c r="Z132" s="1131"/>
      <c r="AA132" s="1132">
        <v>8.5334786479999991</v>
      </c>
      <c r="AB132" s="1133"/>
      <c r="AC132" s="1133"/>
      <c r="AD132" s="1133"/>
      <c r="AE132" s="1134"/>
      <c r="AF132" s="1135">
        <v>8.528047012</v>
      </c>
      <c r="AG132" s="1133"/>
      <c r="AH132" s="1133"/>
      <c r="AI132" s="1133"/>
      <c r="AJ132" s="1134"/>
      <c r="AK132" s="1135">
        <v>8.7742224160000006</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531</v>
      </c>
      <c r="W133" s="1113"/>
      <c r="X133" s="1113"/>
      <c r="Y133" s="1113"/>
      <c r="Z133" s="1114"/>
      <c r="AA133" s="1115">
        <v>9.1</v>
      </c>
      <c r="AB133" s="1116"/>
      <c r="AC133" s="1116"/>
      <c r="AD133" s="1116"/>
      <c r="AE133" s="1117"/>
      <c r="AF133" s="1115">
        <v>8.8000000000000007</v>
      </c>
      <c r="AG133" s="1116"/>
      <c r="AH133" s="1116"/>
      <c r="AI133" s="1116"/>
      <c r="AJ133" s="1117"/>
      <c r="AK133" s="1115">
        <v>8.6</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wNpvKQRLMohfizTCApA31QkHIsLjH0xkh3KKNW50nwtw1/XL+z/wgmaO7A5Q2VLUg3RUkcY7iOO5esZvDdZKg==" saltValue="syqKGltZF48A4i95Rs4tG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532</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slDdjC9khYRh0C3th278B4XmyrjUm5syZpedPUYMFfoXhkpdGZeHzcX+mLz5WmbzJVWfBvKAZDcN3YTtnL7C9A==" saltValue="umwk9lhkMx50XA64V17Tl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VY0adY9wowRGFaOZ2XmQE0TwMmhiersQL16q6bbBojwiwZTLpC53WKBlJDKXy6bVB678Ukpd7rA7BFkGGAcGA==" saltValue="fy/muaEq34pDTDVBOMZZ/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533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534</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535</v>
      </c>
      <c r="AP7" s="272"/>
      <c r="AQ7" s="273" t="s">
        <v>536</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537</v>
      </c>
      <c r="AQ8" s="279" t="s">
        <v>538</v>
      </c>
      <c r="AR8" s="280" t="s">
        <v>539</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540</v>
      </c>
      <c r="AL9" s="1153"/>
      <c r="AM9" s="1153"/>
      <c r="AN9" s="1154"/>
      <c r="AO9" s="281">
        <v>21113014</v>
      </c>
      <c r="AP9" s="281">
        <v>70267</v>
      </c>
      <c r="AQ9" s="282">
        <v>63571</v>
      </c>
      <c r="AR9" s="283">
        <v>10.5</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541</v>
      </c>
      <c r="AL10" s="1153"/>
      <c r="AM10" s="1153"/>
      <c r="AN10" s="1154"/>
      <c r="AO10" s="284">
        <v>49963</v>
      </c>
      <c r="AP10" s="284">
        <v>166</v>
      </c>
      <c r="AQ10" s="285">
        <v>1690</v>
      </c>
      <c r="AR10" s="286">
        <v>-90.2</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542</v>
      </c>
      <c r="AL11" s="1153"/>
      <c r="AM11" s="1153"/>
      <c r="AN11" s="1154"/>
      <c r="AO11" s="284">
        <v>14595</v>
      </c>
      <c r="AP11" s="284">
        <v>49</v>
      </c>
      <c r="AQ11" s="285">
        <v>679</v>
      </c>
      <c r="AR11" s="286">
        <v>-92.8</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543</v>
      </c>
      <c r="AL12" s="1153"/>
      <c r="AM12" s="1153"/>
      <c r="AN12" s="1154"/>
      <c r="AO12" s="284">
        <v>9979</v>
      </c>
      <c r="AP12" s="284">
        <v>33</v>
      </c>
      <c r="AQ12" s="285">
        <v>23</v>
      </c>
      <c r="AR12" s="286">
        <v>43.5</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544</v>
      </c>
      <c r="AL13" s="1153"/>
      <c r="AM13" s="1153"/>
      <c r="AN13" s="1154"/>
      <c r="AO13" s="284">
        <v>762376</v>
      </c>
      <c r="AP13" s="284">
        <v>2537</v>
      </c>
      <c r="AQ13" s="285">
        <v>1992</v>
      </c>
      <c r="AR13" s="286">
        <v>27.4</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545</v>
      </c>
      <c r="AL14" s="1153"/>
      <c r="AM14" s="1153"/>
      <c r="AN14" s="1154"/>
      <c r="AO14" s="284">
        <v>429854</v>
      </c>
      <c r="AP14" s="284">
        <v>1431</v>
      </c>
      <c r="AQ14" s="285">
        <v>1254</v>
      </c>
      <c r="AR14" s="286">
        <v>14.1</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546</v>
      </c>
      <c r="AL15" s="1156"/>
      <c r="AM15" s="1156"/>
      <c r="AN15" s="1157"/>
      <c r="AO15" s="284">
        <v>-1249990</v>
      </c>
      <c r="AP15" s="284">
        <v>-4160</v>
      </c>
      <c r="AQ15" s="285">
        <v>-3845</v>
      </c>
      <c r="AR15" s="286">
        <v>8.1999999999999993</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187</v>
      </c>
      <c r="AL16" s="1156"/>
      <c r="AM16" s="1156"/>
      <c r="AN16" s="1157"/>
      <c r="AO16" s="284">
        <v>21129791</v>
      </c>
      <c r="AP16" s="284">
        <v>70322</v>
      </c>
      <c r="AQ16" s="285">
        <v>65365</v>
      </c>
      <c r="AR16" s="286">
        <v>7.6</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547</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548</v>
      </c>
      <c r="AP20" s="293" t="s">
        <v>549</v>
      </c>
      <c r="AQ20" s="294" t="s">
        <v>550</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551</v>
      </c>
      <c r="AL21" s="1159"/>
      <c r="AM21" s="1159"/>
      <c r="AN21" s="1160"/>
      <c r="AO21" s="297">
        <v>7.62</v>
      </c>
      <c r="AP21" s="298">
        <v>6.46</v>
      </c>
      <c r="AQ21" s="299">
        <v>1.1599999999999999</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552</v>
      </c>
      <c r="AL22" s="1159"/>
      <c r="AM22" s="1159"/>
      <c r="AN22" s="1160"/>
      <c r="AO22" s="302">
        <v>97.8</v>
      </c>
      <c r="AP22" s="303">
        <v>99.4</v>
      </c>
      <c r="AQ22" s="304">
        <v>-1.6</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49" t="s">
        <v>553</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c r="A27" s="309"/>
      <c r="AO27" s="262"/>
      <c r="AP27" s="262"/>
      <c r="AQ27" s="262"/>
      <c r="AR27" s="262"/>
      <c r="AS27" s="262"/>
      <c r="AT27" s="262"/>
    </row>
    <row r="28" spans="1:46" ht="17.25">
      <c r="A28" s="263" t="s">
        <v>554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555</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535</v>
      </c>
      <c r="AP30" s="272"/>
      <c r="AQ30" s="273" t="s">
        <v>536</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537</v>
      </c>
      <c r="AQ31" s="279" t="s">
        <v>538</v>
      </c>
      <c r="AR31" s="280" t="s">
        <v>539</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556</v>
      </c>
      <c r="AL32" s="1167"/>
      <c r="AM32" s="1167"/>
      <c r="AN32" s="1168"/>
      <c r="AO32" s="312">
        <v>13532893</v>
      </c>
      <c r="AP32" s="312">
        <v>45039</v>
      </c>
      <c r="AQ32" s="313">
        <v>37452</v>
      </c>
      <c r="AR32" s="314">
        <v>20.3</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557</v>
      </c>
      <c r="AL33" s="1167"/>
      <c r="AM33" s="1167"/>
      <c r="AN33" s="1168"/>
      <c r="AO33" s="312" t="s">
        <v>558</v>
      </c>
      <c r="AP33" s="312" t="s">
        <v>558</v>
      </c>
      <c r="AQ33" s="313" t="s">
        <v>558</v>
      </c>
      <c r="AR33" s="314" t="s">
        <v>558</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559</v>
      </c>
      <c r="AL34" s="1167"/>
      <c r="AM34" s="1167"/>
      <c r="AN34" s="1168"/>
      <c r="AO34" s="312" t="s">
        <v>558</v>
      </c>
      <c r="AP34" s="312" t="s">
        <v>558</v>
      </c>
      <c r="AQ34" s="313">
        <v>45</v>
      </c>
      <c r="AR34" s="314" t="s">
        <v>558</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560</v>
      </c>
      <c r="AL35" s="1167"/>
      <c r="AM35" s="1167"/>
      <c r="AN35" s="1168"/>
      <c r="AO35" s="312">
        <v>3157409</v>
      </c>
      <c r="AP35" s="312">
        <v>10508</v>
      </c>
      <c r="AQ35" s="313">
        <v>8356</v>
      </c>
      <c r="AR35" s="314">
        <v>25.8</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561</v>
      </c>
      <c r="AL36" s="1167"/>
      <c r="AM36" s="1167"/>
      <c r="AN36" s="1168"/>
      <c r="AO36" s="312" t="s">
        <v>558</v>
      </c>
      <c r="AP36" s="312" t="s">
        <v>558</v>
      </c>
      <c r="AQ36" s="313">
        <v>443</v>
      </c>
      <c r="AR36" s="314" t="s">
        <v>558</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562</v>
      </c>
      <c r="AL37" s="1167"/>
      <c r="AM37" s="1167"/>
      <c r="AN37" s="1168"/>
      <c r="AO37" s="312">
        <v>9793</v>
      </c>
      <c r="AP37" s="312">
        <v>33</v>
      </c>
      <c r="AQ37" s="313">
        <v>649</v>
      </c>
      <c r="AR37" s="314">
        <v>-94.9</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563</v>
      </c>
      <c r="AL38" s="1170"/>
      <c r="AM38" s="1170"/>
      <c r="AN38" s="1171"/>
      <c r="AO38" s="315" t="s">
        <v>558</v>
      </c>
      <c r="AP38" s="315" t="s">
        <v>558</v>
      </c>
      <c r="AQ38" s="316">
        <v>1</v>
      </c>
      <c r="AR38" s="304" t="s">
        <v>558</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564</v>
      </c>
      <c r="AL39" s="1170"/>
      <c r="AM39" s="1170"/>
      <c r="AN39" s="1171"/>
      <c r="AO39" s="312">
        <v>-559337</v>
      </c>
      <c r="AP39" s="312">
        <v>-1862</v>
      </c>
      <c r="AQ39" s="313">
        <v>-7867</v>
      </c>
      <c r="AR39" s="314">
        <v>-76.3</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565</v>
      </c>
      <c r="AL40" s="1167"/>
      <c r="AM40" s="1167"/>
      <c r="AN40" s="1168"/>
      <c r="AO40" s="312">
        <v>-10665032</v>
      </c>
      <c r="AP40" s="312">
        <v>-35494</v>
      </c>
      <c r="AQ40" s="313">
        <v>-28343</v>
      </c>
      <c r="AR40" s="314">
        <v>25.2</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5475726</v>
      </c>
      <c r="AP41" s="312">
        <v>18224</v>
      </c>
      <c r="AQ41" s="313">
        <v>10736</v>
      </c>
      <c r="AR41" s="314">
        <v>69.7</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566</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567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568</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535</v>
      </c>
      <c r="AN49" s="1163" t="s">
        <v>569</v>
      </c>
      <c r="AO49" s="1164"/>
      <c r="AP49" s="1164"/>
      <c r="AQ49" s="1164"/>
      <c r="AR49" s="1165"/>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570</v>
      </c>
      <c r="AO50" s="329" t="s">
        <v>571</v>
      </c>
      <c r="AP50" s="330" t="s">
        <v>572</v>
      </c>
      <c r="AQ50" s="331" t="s">
        <v>573</v>
      </c>
      <c r="AR50" s="332" t="s">
        <v>574</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575</v>
      </c>
      <c r="AL51" s="325"/>
      <c r="AM51" s="333">
        <v>12838494</v>
      </c>
      <c r="AN51" s="334">
        <v>41461</v>
      </c>
      <c r="AO51" s="335">
        <v>-6</v>
      </c>
      <c r="AP51" s="336">
        <v>46457</v>
      </c>
      <c r="AQ51" s="337">
        <v>-3.4</v>
      </c>
      <c r="AR51" s="338">
        <v>-2.6</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576</v>
      </c>
      <c r="AM52" s="341">
        <v>4586974</v>
      </c>
      <c r="AN52" s="342">
        <v>14813</v>
      </c>
      <c r="AO52" s="343">
        <v>-23.4</v>
      </c>
      <c r="AP52" s="344">
        <v>24020</v>
      </c>
      <c r="AQ52" s="345">
        <v>-4.5999999999999996</v>
      </c>
      <c r="AR52" s="346">
        <v>-18.8</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577</v>
      </c>
      <c r="AL53" s="325"/>
      <c r="AM53" s="333">
        <v>13673569</v>
      </c>
      <c r="AN53" s="334">
        <v>44481</v>
      </c>
      <c r="AO53" s="335">
        <v>7.3</v>
      </c>
      <c r="AP53" s="336">
        <v>51849</v>
      </c>
      <c r="AQ53" s="337">
        <v>11.6</v>
      </c>
      <c r="AR53" s="338">
        <v>-4.3</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576</v>
      </c>
      <c r="AM54" s="341">
        <v>5330047</v>
      </c>
      <c r="AN54" s="342">
        <v>17339</v>
      </c>
      <c r="AO54" s="343">
        <v>17.100000000000001</v>
      </c>
      <c r="AP54" s="344">
        <v>26326</v>
      </c>
      <c r="AQ54" s="345">
        <v>9.6</v>
      </c>
      <c r="AR54" s="346">
        <v>7.5</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578</v>
      </c>
      <c r="AL55" s="325"/>
      <c r="AM55" s="333">
        <v>21422628</v>
      </c>
      <c r="AN55" s="334">
        <v>70148</v>
      </c>
      <c r="AO55" s="335">
        <v>57.7</v>
      </c>
      <c r="AP55" s="336">
        <v>52191</v>
      </c>
      <c r="AQ55" s="337">
        <v>0.7</v>
      </c>
      <c r="AR55" s="338">
        <v>57</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576</v>
      </c>
      <c r="AM56" s="341">
        <v>6631159</v>
      </c>
      <c r="AN56" s="342">
        <v>21714</v>
      </c>
      <c r="AO56" s="343">
        <v>25.2</v>
      </c>
      <c r="AP56" s="344">
        <v>26807</v>
      </c>
      <c r="AQ56" s="345">
        <v>1.8</v>
      </c>
      <c r="AR56" s="346">
        <v>23.4</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579</v>
      </c>
      <c r="AL57" s="325"/>
      <c r="AM57" s="333">
        <v>22677114</v>
      </c>
      <c r="AN57" s="334">
        <v>74812</v>
      </c>
      <c r="AO57" s="335">
        <v>6.6</v>
      </c>
      <c r="AP57" s="336">
        <v>48105</v>
      </c>
      <c r="AQ57" s="337">
        <v>-7.8</v>
      </c>
      <c r="AR57" s="338">
        <v>14.4</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576</v>
      </c>
      <c r="AM58" s="341">
        <v>6668561</v>
      </c>
      <c r="AN58" s="342">
        <v>22000</v>
      </c>
      <c r="AO58" s="343">
        <v>1.3</v>
      </c>
      <c r="AP58" s="344">
        <v>24072</v>
      </c>
      <c r="AQ58" s="345">
        <v>-10.199999999999999</v>
      </c>
      <c r="AR58" s="346">
        <v>11.5</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580</v>
      </c>
      <c r="AL59" s="325"/>
      <c r="AM59" s="333">
        <v>16480955</v>
      </c>
      <c r="AN59" s="334">
        <v>54851</v>
      </c>
      <c r="AO59" s="335">
        <v>-26.7</v>
      </c>
      <c r="AP59" s="336">
        <v>47446</v>
      </c>
      <c r="AQ59" s="337">
        <v>-1.4</v>
      </c>
      <c r="AR59" s="338">
        <v>-25.3</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576</v>
      </c>
      <c r="AM60" s="341">
        <v>8820709</v>
      </c>
      <c r="AN60" s="342">
        <v>29356</v>
      </c>
      <c r="AO60" s="343">
        <v>33.4</v>
      </c>
      <c r="AP60" s="344">
        <v>24371</v>
      </c>
      <c r="AQ60" s="345">
        <v>1.2</v>
      </c>
      <c r="AR60" s="346">
        <v>32.200000000000003</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581</v>
      </c>
      <c r="AL61" s="347"/>
      <c r="AM61" s="348">
        <v>17418552</v>
      </c>
      <c r="AN61" s="349">
        <v>57151</v>
      </c>
      <c r="AO61" s="350">
        <v>7.8</v>
      </c>
      <c r="AP61" s="351">
        <v>49210</v>
      </c>
      <c r="AQ61" s="352">
        <v>-0.1</v>
      </c>
      <c r="AR61" s="338">
        <v>7.9</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576</v>
      </c>
      <c r="AM62" s="341">
        <v>6407490</v>
      </c>
      <c r="AN62" s="342">
        <v>21044</v>
      </c>
      <c r="AO62" s="343">
        <v>10.7</v>
      </c>
      <c r="AP62" s="344">
        <v>25119</v>
      </c>
      <c r="AQ62" s="345">
        <v>-0.4</v>
      </c>
      <c r="AR62" s="346">
        <v>11.1</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VvLx7ThZAoE9RAKefxV9fOCo+2SvP+8sIWDTVprGVVM8PxI0iekJZapDmSoe8pX7CwrBDDQ186wUesHdAEXyQg==" saltValue="Rx1pUwPUAPbtROJx//t49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583</v>
      </c>
    </row>
    <row r="120" spans="125:125" ht="13.5" hidden="1" customHeight="1"/>
    <row r="121" spans="125:125" ht="13.5" hidden="1" customHeight="1">
      <c r="DU121" s="259"/>
    </row>
  </sheetData>
  <sheetProtection algorithmName="SHA-512" hashValue="uITAViIj8LMG3374rIZsT36vOl4/r8lWYxoRNwP3N08Xq/oWagAWKasmhla16qSoqHcfYh+pQGyGC5QiTfn3qw==" saltValue="1IDsF66tFsN/My2vrCdV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584</v>
      </c>
    </row>
  </sheetData>
  <sheetProtection algorithmName="SHA-512" hashValue="oWNn+9udik0Q+PxSS42Ik5ZUOC6FADRYbGZ8msNE3RoQocQdKMZ9Vb6VKQCx0xWF/WmU4rm9r5zQHcLbP56hYw==" saltValue="4dPfWvMSsCtpOYb7lyEc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585</v>
      </c>
      <c r="G46" s="8" t="s">
        <v>586</v>
      </c>
      <c r="H46" s="8" t="s">
        <v>587</v>
      </c>
      <c r="I46" s="8" t="s">
        <v>588</v>
      </c>
      <c r="J46" s="9" t="s">
        <v>589</v>
      </c>
    </row>
    <row r="47" spans="2:10" ht="57.75" customHeight="1">
      <c r="B47" s="10"/>
      <c r="C47" s="1175" t="s">
        <v>3</v>
      </c>
      <c r="D47" s="1175"/>
      <c r="E47" s="1176"/>
      <c r="F47" s="11">
        <v>6.07</v>
      </c>
      <c r="G47" s="12">
        <v>5.71</v>
      </c>
      <c r="H47" s="12">
        <v>4.83</v>
      </c>
      <c r="I47" s="12">
        <v>5.69</v>
      </c>
      <c r="J47" s="13">
        <v>5.65</v>
      </c>
    </row>
    <row r="48" spans="2:10" ht="57.75" customHeight="1">
      <c r="B48" s="14"/>
      <c r="C48" s="1177" t="s">
        <v>4</v>
      </c>
      <c r="D48" s="1177"/>
      <c r="E48" s="1178"/>
      <c r="F48" s="15">
        <v>2.39</v>
      </c>
      <c r="G48" s="16">
        <v>2.4</v>
      </c>
      <c r="H48" s="16">
        <v>2.52</v>
      </c>
      <c r="I48" s="16">
        <v>2.56</v>
      </c>
      <c r="J48" s="17">
        <v>2.5099999999999998</v>
      </c>
    </row>
    <row r="49" spans="2:10" ht="57.75" customHeight="1" thickBot="1">
      <c r="B49" s="18"/>
      <c r="C49" s="1179" t="s">
        <v>5</v>
      </c>
      <c r="D49" s="1179"/>
      <c r="E49" s="1180"/>
      <c r="F49" s="19" t="s">
        <v>590</v>
      </c>
      <c r="G49" s="20" t="s">
        <v>591</v>
      </c>
      <c r="H49" s="20" t="s">
        <v>592</v>
      </c>
      <c r="I49" s="20">
        <v>1.04</v>
      </c>
      <c r="J49" s="21" t="s">
        <v>593</v>
      </c>
    </row>
    <row r="50" spans="2:10"/>
  </sheetData>
  <sheetProtection algorithmName="SHA-512" hashValue="NKgOpRgtYkher8sWWQisaE/aJTQO5vVOiRHtkAdX9c2jx+wI0USuDzAeYP/tuoi4T9XyRMMZxpdwbIVnMYV9Nw==" saltValue="TnKlZr3CXMQ6tp9UfkT4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585</v>
      </c>
      <c r="G33" s="29" t="s">
        <v>586</v>
      </c>
      <c r="H33" s="29" t="s">
        <v>587</v>
      </c>
      <c r="I33" s="29" t="s">
        <v>588</v>
      </c>
      <c r="J33" s="30" t="s">
        <v>589</v>
      </c>
      <c r="K33" s="22"/>
      <c r="L33" s="22"/>
      <c r="M33" s="22"/>
      <c r="N33" s="22"/>
      <c r="O33" s="22"/>
      <c r="P33" s="22"/>
    </row>
    <row r="34" spans="1:16" ht="39" customHeight="1">
      <c r="A34" s="22"/>
      <c r="B34" s="31"/>
      <c r="C34" s="1187" t="s">
        <v>594</v>
      </c>
      <c r="D34" s="1187"/>
      <c r="E34" s="1188"/>
      <c r="F34" s="32">
        <v>15.76</v>
      </c>
      <c r="G34" s="33">
        <v>16.28</v>
      </c>
      <c r="H34" s="33">
        <v>16.68</v>
      </c>
      <c r="I34" s="33">
        <v>17.57</v>
      </c>
      <c r="J34" s="34">
        <v>18.309999999999999</v>
      </c>
      <c r="K34" s="22"/>
      <c r="L34" s="22"/>
      <c r="M34" s="22"/>
      <c r="N34" s="22"/>
      <c r="O34" s="22"/>
      <c r="P34" s="22"/>
    </row>
    <row r="35" spans="1:16" ht="39" customHeight="1">
      <c r="A35" s="22"/>
      <c r="B35" s="35"/>
      <c r="C35" s="1181" t="s">
        <v>595</v>
      </c>
      <c r="D35" s="1182"/>
      <c r="E35" s="1183"/>
      <c r="F35" s="36">
        <v>5.77</v>
      </c>
      <c r="G35" s="37">
        <v>6.36</v>
      </c>
      <c r="H35" s="37">
        <v>5.82</v>
      </c>
      <c r="I35" s="37">
        <v>5.63</v>
      </c>
      <c r="J35" s="38">
        <v>5.95</v>
      </c>
      <c r="K35" s="22"/>
      <c r="L35" s="22"/>
      <c r="M35" s="22"/>
      <c r="N35" s="22"/>
      <c r="O35" s="22"/>
      <c r="P35" s="22"/>
    </row>
    <row r="36" spans="1:16" ht="39" customHeight="1">
      <c r="A36" s="22"/>
      <c r="B36" s="35"/>
      <c r="C36" s="1181" t="s">
        <v>596</v>
      </c>
      <c r="D36" s="1182"/>
      <c r="E36" s="1183"/>
      <c r="F36" s="36">
        <v>1.99</v>
      </c>
      <c r="G36" s="37">
        <v>1.77</v>
      </c>
      <c r="H36" s="37">
        <v>1.95</v>
      </c>
      <c r="I36" s="37">
        <v>2</v>
      </c>
      <c r="J36" s="38">
        <v>1.99</v>
      </c>
      <c r="K36" s="22"/>
      <c r="L36" s="22"/>
      <c r="M36" s="22"/>
      <c r="N36" s="22"/>
      <c r="O36" s="22"/>
      <c r="P36" s="22"/>
    </row>
    <row r="37" spans="1:16" ht="39" customHeight="1">
      <c r="A37" s="22"/>
      <c r="B37" s="35"/>
      <c r="C37" s="1181" t="s">
        <v>597</v>
      </c>
      <c r="D37" s="1182"/>
      <c r="E37" s="1183"/>
      <c r="F37" s="36">
        <v>0.97</v>
      </c>
      <c r="G37" s="37">
        <v>0.8</v>
      </c>
      <c r="H37" s="37">
        <v>1.21</v>
      </c>
      <c r="I37" s="37">
        <v>1.38</v>
      </c>
      <c r="J37" s="38">
        <v>1.82</v>
      </c>
      <c r="K37" s="22"/>
      <c r="L37" s="22"/>
      <c r="M37" s="22"/>
      <c r="N37" s="22"/>
      <c r="O37" s="22"/>
      <c r="P37" s="22"/>
    </row>
    <row r="38" spans="1:16" ht="39" customHeight="1">
      <c r="A38" s="22"/>
      <c r="B38" s="35"/>
      <c r="C38" s="1181" t="s">
        <v>598</v>
      </c>
      <c r="D38" s="1182"/>
      <c r="E38" s="1183"/>
      <c r="F38" s="36">
        <v>0.89</v>
      </c>
      <c r="G38" s="37">
        <v>0.89</v>
      </c>
      <c r="H38" s="37">
        <v>0.9</v>
      </c>
      <c r="I38" s="37">
        <v>0.87</v>
      </c>
      <c r="J38" s="38">
        <v>0.89</v>
      </c>
      <c r="K38" s="22"/>
      <c r="L38" s="22"/>
      <c r="M38" s="22"/>
      <c r="N38" s="22"/>
      <c r="O38" s="22"/>
      <c r="P38" s="22"/>
    </row>
    <row r="39" spans="1:16" ht="39" customHeight="1">
      <c r="A39" s="22"/>
      <c r="B39" s="35"/>
      <c r="C39" s="1181" t="s">
        <v>599</v>
      </c>
      <c r="D39" s="1182"/>
      <c r="E39" s="1183"/>
      <c r="F39" s="36">
        <v>0.31</v>
      </c>
      <c r="G39" s="37">
        <v>0.56000000000000005</v>
      </c>
      <c r="H39" s="37">
        <v>0.5</v>
      </c>
      <c r="I39" s="37">
        <v>0.42</v>
      </c>
      <c r="J39" s="38">
        <v>0.41</v>
      </c>
      <c r="K39" s="22"/>
      <c r="L39" s="22"/>
      <c r="M39" s="22"/>
      <c r="N39" s="22"/>
      <c r="O39" s="22"/>
      <c r="P39" s="22"/>
    </row>
    <row r="40" spans="1:16" ht="39" customHeight="1">
      <c r="A40" s="22"/>
      <c r="B40" s="35"/>
      <c r="C40" s="1181" t="s">
        <v>600</v>
      </c>
      <c r="D40" s="1182"/>
      <c r="E40" s="1183"/>
      <c r="F40" s="36">
        <v>0.62</v>
      </c>
      <c r="G40" s="37">
        <v>0.12</v>
      </c>
      <c r="H40" s="37">
        <v>0.36</v>
      </c>
      <c r="I40" s="37">
        <v>0.93</v>
      </c>
      <c r="J40" s="38">
        <v>0.28999999999999998</v>
      </c>
      <c r="K40" s="22"/>
      <c r="L40" s="22"/>
      <c r="M40" s="22"/>
      <c r="N40" s="22"/>
      <c r="O40" s="22"/>
      <c r="P40" s="22"/>
    </row>
    <row r="41" spans="1:16" ht="39" customHeight="1">
      <c r="A41" s="22"/>
      <c r="B41" s="35"/>
      <c r="C41" s="1181" t="s">
        <v>601</v>
      </c>
      <c r="D41" s="1182"/>
      <c r="E41" s="1183"/>
      <c r="F41" s="36">
        <v>0.05</v>
      </c>
      <c r="G41" s="37">
        <v>0.05</v>
      </c>
      <c r="H41" s="37">
        <v>0.06</v>
      </c>
      <c r="I41" s="37">
        <v>7.0000000000000007E-2</v>
      </c>
      <c r="J41" s="38">
        <v>0.16</v>
      </c>
      <c r="K41" s="22"/>
      <c r="L41" s="22"/>
      <c r="M41" s="22"/>
      <c r="N41" s="22"/>
      <c r="O41" s="22"/>
      <c r="P41" s="22"/>
    </row>
    <row r="42" spans="1:16" ht="39" customHeight="1">
      <c r="A42" s="22"/>
      <c r="B42" s="39"/>
      <c r="C42" s="1181" t="s">
        <v>602</v>
      </c>
      <c r="D42" s="1182"/>
      <c r="E42" s="1183"/>
      <c r="F42" s="36" t="s">
        <v>558</v>
      </c>
      <c r="G42" s="37" t="s">
        <v>558</v>
      </c>
      <c r="H42" s="37" t="s">
        <v>558</v>
      </c>
      <c r="I42" s="37" t="s">
        <v>558</v>
      </c>
      <c r="J42" s="38" t="s">
        <v>558</v>
      </c>
      <c r="K42" s="22"/>
      <c r="L42" s="22"/>
      <c r="M42" s="22"/>
      <c r="N42" s="22"/>
      <c r="O42" s="22"/>
      <c r="P42" s="22"/>
    </row>
    <row r="43" spans="1:16" ht="39" customHeight="1" thickBot="1">
      <c r="A43" s="22"/>
      <c r="B43" s="40"/>
      <c r="C43" s="1184" t="s">
        <v>603</v>
      </c>
      <c r="D43" s="1185"/>
      <c r="E43" s="1186"/>
      <c r="F43" s="41">
        <v>0.08</v>
      </c>
      <c r="G43" s="42">
        <v>0.09</v>
      </c>
      <c r="H43" s="42">
        <v>0.11</v>
      </c>
      <c r="I43" s="42">
        <v>0.16</v>
      </c>
      <c r="J43" s="43">
        <v>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Ue2HywukT2yzHiEks5B0UN5WKZbNAsk8n+Lqk495yXIWvXlp3U83jJmybCdO28jBEzHkO2qn8YtUuvPQNZ1wzA==" saltValue="g/PLjX/l1N4M+xXxNyu4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585</v>
      </c>
      <c r="L44" s="56" t="s">
        <v>586</v>
      </c>
      <c r="M44" s="56" t="s">
        <v>587</v>
      </c>
      <c r="N44" s="56" t="s">
        <v>588</v>
      </c>
      <c r="O44" s="57" t="s">
        <v>589</v>
      </c>
      <c r="P44" s="48"/>
      <c r="Q44" s="48"/>
      <c r="R44" s="48"/>
      <c r="S44" s="48"/>
      <c r="T44" s="48"/>
      <c r="U44" s="48"/>
    </row>
    <row r="45" spans="1:21" ht="30.75" customHeight="1">
      <c r="A45" s="48"/>
      <c r="B45" s="1189" t="s">
        <v>10</v>
      </c>
      <c r="C45" s="1190"/>
      <c r="D45" s="58"/>
      <c r="E45" s="1195" t="s">
        <v>11</v>
      </c>
      <c r="F45" s="1195"/>
      <c r="G45" s="1195"/>
      <c r="H45" s="1195"/>
      <c r="I45" s="1195"/>
      <c r="J45" s="1196"/>
      <c r="K45" s="59">
        <v>14532</v>
      </c>
      <c r="L45" s="60">
        <v>14549</v>
      </c>
      <c r="M45" s="60">
        <v>13898</v>
      </c>
      <c r="N45" s="60">
        <v>13395</v>
      </c>
      <c r="O45" s="61">
        <v>13533</v>
      </c>
      <c r="P45" s="48"/>
      <c r="Q45" s="48"/>
      <c r="R45" s="48"/>
      <c r="S45" s="48"/>
      <c r="T45" s="48"/>
      <c r="U45" s="48"/>
    </row>
    <row r="46" spans="1:21" ht="30.75" customHeight="1">
      <c r="A46" s="48"/>
      <c r="B46" s="1191"/>
      <c r="C46" s="1192"/>
      <c r="D46" s="62"/>
      <c r="E46" s="1197" t="s">
        <v>12</v>
      </c>
      <c r="F46" s="1197"/>
      <c r="G46" s="1197"/>
      <c r="H46" s="1197"/>
      <c r="I46" s="1197"/>
      <c r="J46" s="1198"/>
      <c r="K46" s="63" t="s">
        <v>558</v>
      </c>
      <c r="L46" s="64" t="s">
        <v>558</v>
      </c>
      <c r="M46" s="64" t="s">
        <v>558</v>
      </c>
      <c r="N46" s="64" t="s">
        <v>558</v>
      </c>
      <c r="O46" s="65" t="s">
        <v>558</v>
      </c>
      <c r="P46" s="48"/>
      <c r="Q46" s="48"/>
      <c r="R46" s="48"/>
      <c r="S46" s="48"/>
      <c r="T46" s="48"/>
      <c r="U46" s="48"/>
    </row>
    <row r="47" spans="1:21" ht="30.75" customHeight="1">
      <c r="A47" s="48"/>
      <c r="B47" s="1191"/>
      <c r="C47" s="1192"/>
      <c r="D47" s="62"/>
      <c r="E47" s="1197" t="s">
        <v>13</v>
      </c>
      <c r="F47" s="1197"/>
      <c r="G47" s="1197"/>
      <c r="H47" s="1197"/>
      <c r="I47" s="1197"/>
      <c r="J47" s="1198"/>
      <c r="K47" s="63" t="s">
        <v>558</v>
      </c>
      <c r="L47" s="64" t="s">
        <v>558</v>
      </c>
      <c r="M47" s="64" t="s">
        <v>558</v>
      </c>
      <c r="N47" s="64" t="s">
        <v>558</v>
      </c>
      <c r="O47" s="65" t="s">
        <v>558</v>
      </c>
      <c r="P47" s="48"/>
      <c r="Q47" s="48"/>
      <c r="R47" s="48"/>
      <c r="S47" s="48"/>
      <c r="T47" s="48"/>
      <c r="U47" s="48"/>
    </row>
    <row r="48" spans="1:21" ht="30.75" customHeight="1">
      <c r="A48" s="48"/>
      <c r="B48" s="1191"/>
      <c r="C48" s="1192"/>
      <c r="D48" s="62"/>
      <c r="E48" s="1197" t="s">
        <v>14</v>
      </c>
      <c r="F48" s="1197"/>
      <c r="G48" s="1197"/>
      <c r="H48" s="1197"/>
      <c r="I48" s="1197"/>
      <c r="J48" s="1198"/>
      <c r="K48" s="63">
        <v>3492</v>
      </c>
      <c r="L48" s="64">
        <v>3414</v>
      </c>
      <c r="M48" s="64">
        <v>3277</v>
      </c>
      <c r="N48" s="64">
        <v>3199</v>
      </c>
      <c r="O48" s="65">
        <v>3157</v>
      </c>
      <c r="P48" s="48"/>
      <c r="Q48" s="48"/>
      <c r="R48" s="48"/>
      <c r="S48" s="48"/>
      <c r="T48" s="48"/>
      <c r="U48" s="48"/>
    </row>
    <row r="49" spans="1:21" ht="30.75" customHeight="1">
      <c r="A49" s="48"/>
      <c r="B49" s="1191"/>
      <c r="C49" s="1192"/>
      <c r="D49" s="62"/>
      <c r="E49" s="1197" t="s">
        <v>15</v>
      </c>
      <c r="F49" s="1197"/>
      <c r="G49" s="1197"/>
      <c r="H49" s="1197"/>
      <c r="I49" s="1197"/>
      <c r="J49" s="1198"/>
      <c r="K49" s="63" t="s">
        <v>558</v>
      </c>
      <c r="L49" s="64" t="s">
        <v>558</v>
      </c>
      <c r="M49" s="64" t="s">
        <v>558</v>
      </c>
      <c r="N49" s="64" t="s">
        <v>558</v>
      </c>
      <c r="O49" s="65" t="s">
        <v>558</v>
      </c>
      <c r="P49" s="48"/>
      <c r="Q49" s="48"/>
      <c r="R49" s="48"/>
      <c r="S49" s="48"/>
      <c r="T49" s="48"/>
      <c r="U49" s="48"/>
    </row>
    <row r="50" spans="1:21" ht="30.75" customHeight="1">
      <c r="A50" s="48"/>
      <c r="B50" s="1191"/>
      <c r="C50" s="1192"/>
      <c r="D50" s="62"/>
      <c r="E50" s="1197" t="s">
        <v>16</v>
      </c>
      <c r="F50" s="1197"/>
      <c r="G50" s="1197"/>
      <c r="H50" s="1197"/>
      <c r="I50" s="1197"/>
      <c r="J50" s="1198"/>
      <c r="K50" s="63">
        <v>6</v>
      </c>
      <c r="L50" s="64">
        <v>7</v>
      </c>
      <c r="M50" s="64">
        <v>6</v>
      </c>
      <c r="N50" s="64">
        <v>5</v>
      </c>
      <c r="O50" s="65">
        <v>10</v>
      </c>
      <c r="P50" s="48"/>
      <c r="Q50" s="48"/>
      <c r="R50" s="48"/>
      <c r="S50" s="48"/>
      <c r="T50" s="48"/>
      <c r="U50" s="48"/>
    </row>
    <row r="51" spans="1:21" ht="30.75" customHeight="1">
      <c r="A51" s="48"/>
      <c r="B51" s="1193"/>
      <c r="C51" s="1194"/>
      <c r="D51" s="66"/>
      <c r="E51" s="1197" t="s">
        <v>17</v>
      </c>
      <c r="F51" s="1197"/>
      <c r="G51" s="1197"/>
      <c r="H51" s="1197"/>
      <c r="I51" s="1197"/>
      <c r="J51" s="1198"/>
      <c r="K51" s="63" t="s">
        <v>558</v>
      </c>
      <c r="L51" s="64" t="s">
        <v>558</v>
      </c>
      <c r="M51" s="64" t="s">
        <v>558</v>
      </c>
      <c r="N51" s="64" t="s">
        <v>558</v>
      </c>
      <c r="O51" s="65" t="s">
        <v>558</v>
      </c>
      <c r="P51" s="48"/>
      <c r="Q51" s="48"/>
      <c r="R51" s="48"/>
      <c r="S51" s="48"/>
      <c r="T51" s="48"/>
      <c r="U51" s="48"/>
    </row>
    <row r="52" spans="1:21" ht="30.75" customHeight="1">
      <c r="A52" s="48"/>
      <c r="B52" s="1199" t="s">
        <v>18</v>
      </c>
      <c r="C52" s="1200"/>
      <c r="D52" s="66"/>
      <c r="E52" s="1197" t="s">
        <v>19</v>
      </c>
      <c r="F52" s="1197"/>
      <c r="G52" s="1197"/>
      <c r="H52" s="1197"/>
      <c r="I52" s="1197"/>
      <c r="J52" s="1198"/>
      <c r="K52" s="63">
        <v>12403</v>
      </c>
      <c r="L52" s="64">
        <v>12243</v>
      </c>
      <c r="M52" s="64">
        <v>11919</v>
      </c>
      <c r="N52" s="64">
        <v>11184</v>
      </c>
      <c r="O52" s="65">
        <v>11224</v>
      </c>
      <c r="P52" s="48"/>
      <c r="Q52" s="48"/>
      <c r="R52" s="48"/>
      <c r="S52" s="48"/>
      <c r="T52" s="48"/>
      <c r="U52" s="48"/>
    </row>
    <row r="53" spans="1:21" ht="30.75" customHeight="1" thickBot="1">
      <c r="A53" s="48"/>
      <c r="B53" s="1201" t="s">
        <v>20</v>
      </c>
      <c r="C53" s="1202"/>
      <c r="D53" s="67"/>
      <c r="E53" s="1203" t="s">
        <v>21</v>
      </c>
      <c r="F53" s="1203"/>
      <c r="G53" s="1203"/>
      <c r="H53" s="1203"/>
      <c r="I53" s="1203"/>
      <c r="J53" s="1204"/>
      <c r="K53" s="68">
        <v>5627</v>
      </c>
      <c r="L53" s="69">
        <v>5727</v>
      </c>
      <c r="M53" s="69">
        <v>5262</v>
      </c>
      <c r="N53" s="69">
        <v>5415</v>
      </c>
      <c r="O53" s="70">
        <v>5476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24</v>
      </c>
      <c r="C56" s="73"/>
      <c r="D56" s="73"/>
      <c r="E56" s="73"/>
      <c r="F56" s="73"/>
      <c r="G56" s="73"/>
      <c r="H56" s="73"/>
      <c r="I56" s="73"/>
      <c r="J56" s="73"/>
      <c r="K56" s="74"/>
      <c r="L56" s="74"/>
      <c r="M56" s="74"/>
      <c r="N56" s="74"/>
      <c r="O56" s="75" t="s">
        <v>604</v>
      </c>
      <c r="P56" s="48"/>
      <c r="Q56" s="48"/>
      <c r="R56" s="48"/>
      <c r="S56" s="48"/>
      <c r="T56" s="48"/>
      <c r="U56" s="48"/>
    </row>
    <row r="57" spans="1:21" ht="31.5" customHeight="1" thickBot="1">
      <c r="A57" s="48"/>
      <c r="B57" s="76"/>
      <c r="C57" s="77"/>
      <c r="D57" s="77"/>
      <c r="E57" s="78"/>
      <c r="F57" s="78"/>
      <c r="G57" s="78"/>
      <c r="H57" s="78"/>
      <c r="I57" s="78"/>
      <c r="J57" s="79" t="s">
        <v>2</v>
      </c>
      <c r="K57" s="80" t="s">
        <v>605</v>
      </c>
      <c r="L57" s="81" t="s">
        <v>606</v>
      </c>
      <c r="M57" s="81" t="s">
        <v>607</v>
      </c>
      <c r="N57" s="81" t="s">
        <v>608</v>
      </c>
      <c r="O57" s="82" t="s">
        <v>609</v>
      </c>
      <c r="P57" s="48"/>
      <c r="Q57" s="48"/>
      <c r="R57" s="48"/>
      <c r="S57" s="48"/>
      <c r="T57" s="48"/>
      <c r="U57" s="48"/>
    </row>
    <row r="58" spans="1:21" ht="31.5" customHeight="1">
      <c r="B58" s="1205" t="s">
        <v>25</v>
      </c>
      <c r="C58" s="1206"/>
      <c r="D58" s="1211" t="s">
        <v>26</v>
      </c>
      <c r="E58" s="1212"/>
      <c r="F58" s="1212"/>
      <c r="G58" s="1212"/>
      <c r="H58" s="1212"/>
      <c r="I58" s="1212"/>
      <c r="J58" s="1213"/>
      <c r="K58" s="83" t="s">
        <v>558</v>
      </c>
      <c r="L58" s="84" t="s">
        <v>624</v>
      </c>
      <c r="M58" s="84" t="s">
        <v>627</v>
      </c>
      <c r="N58" s="84" t="s">
        <v>625</v>
      </c>
      <c r="O58" s="85" t="s">
        <v>625</v>
      </c>
    </row>
    <row r="59" spans="1:21" ht="31.5" customHeight="1">
      <c r="B59" s="1207"/>
      <c r="C59" s="1208"/>
      <c r="D59" s="1214" t="s">
        <v>27</v>
      </c>
      <c r="E59" s="1215"/>
      <c r="F59" s="1215"/>
      <c r="G59" s="1215"/>
      <c r="H59" s="1215"/>
      <c r="I59" s="1215"/>
      <c r="J59" s="1216"/>
      <c r="K59" s="86" t="s">
        <v>625</v>
      </c>
      <c r="L59" s="87" t="s">
        <v>625</v>
      </c>
      <c r="M59" s="87" t="s">
        <v>625</v>
      </c>
      <c r="N59" s="87" t="s">
        <v>625</v>
      </c>
      <c r="O59" s="88" t="s">
        <v>625</v>
      </c>
    </row>
    <row r="60" spans="1:21" ht="31.5" customHeight="1" thickBot="1">
      <c r="B60" s="1209"/>
      <c r="C60" s="1210"/>
      <c r="D60" s="1217" t="s">
        <v>28</v>
      </c>
      <c r="E60" s="1218"/>
      <c r="F60" s="1218"/>
      <c r="G60" s="1218"/>
      <c r="H60" s="1218"/>
      <c r="I60" s="1218"/>
      <c r="J60" s="1219"/>
      <c r="K60" s="89" t="s">
        <v>626</v>
      </c>
      <c r="L60" s="90" t="s">
        <v>625</v>
      </c>
      <c r="M60" s="90" t="s">
        <v>625</v>
      </c>
      <c r="N60" s="90" t="s">
        <v>625</v>
      </c>
      <c r="O60" s="91" t="s">
        <v>625</v>
      </c>
    </row>
    <row r="61" spans="1:21" ht="24" customHeight="1">
      <c r="B61" s="92"/>
      <c r="C61" s="92"/>
      <c r="D61" s="93" t="s">
        <v>29</v>
      </c>
      <c r="E61" s="94"/>
      <c r="F61" s="94"/>
      <c r="G61" s="94"/>
      <c r="H61" s="94"/>
      <c r="I61" s="94"/>
      <c r="J61" s="94"/>
      <c r="K61" s="94"/>
      <c r="L61" s="94"/>
      <c r="M61" s="94"/>
      <c r="N61" s="94"/>
      <c r="O61" s="94"/>
    </row>
    <row r="62" spans="1:21" ht="24" customHeight="1">
      <c r="B62" s="95"/>
      <c r="C62" s="95"/>
      <c r="D62" s="93" t="s">
        <v>30</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fIim1PSu0PyVcF82HWFOqKWd8ZbfxFXAZ2XiEq/1I79+slnnZyL9RqSoyqX7UK0HH9ucwNtUJMPoTfR/rNMLQ==" saltValue="iWmidHec+LpKDLUTsgfM7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8</v>
      </c>
    </row>
    <row r="40" spans="2:13" ht="27.75" customHeight="1" thickBot="1">
      <c r="B40" s="98" t="s">
        <v>9</v>
      </c>
      <c r="C40" s="99"/>
      <c r="D40" s="99"/>
      <c r="E40" s="100"/>
      <c r="F40" s="100"/>
      <c r="G40" s="100"/>
      <c r="H40" s="101" t="s">
        <v>2</v>
      </c>
      <c r="I40" s="102" t="s">
        <v>585</v>
      </c>
      <c r="J40" s="103" t="s">
        <v>586</v>
      </c>
      <c r="K40" s="103" t="s">
        <v>587</v>
      </c>
      <c r="L40" s="103" t="s">
        <v>588</v>
      </c>
      <c r="M40" s="104" t="s">
        <v>589</v>
      </c>
    </row>
    <row r="41" spans="2:13" ht="27.75" customHeight="1">
      <c r="B41" s="1220" t="s">
        <v>31</v>
      </c>
      <c r="C41" s="1221"/>
      <c r="D41" s="105"/>
      <c r="E41" s="1226" t="s">
        <v>32</v>
      </c>
      <c r="F41" s="1226"/>
      <c r="G41" s="1226"/>
      <c r="H41" s="1227"/>
      <c r="I41" s="355">
        <v>139738</v>
      </c>
      <c r="J41" s="356">
        <v>138363</v>
      </c>
      <c r="K41" s="356">
        <v>144428</v>
      </c>
      <c r="L41" s="356">
        <v>154476</v>
      </c>
      <c r="M41" s="357">
        <v>167043</v>
      </c>
    </row>
    <row r="42" spans="2:13" ht="27.75" customHeight="1">
      <c r="B42" s="1222"/>
      <c r="C42" s="1223"/>
      <c r="D42" s="106"/>
      <c r="E42" s="1228" t="s">
        <v>33</v>
      </c>
      <c r="F42" s="1228"/>
      <c r="G42" s="1228"/>
      <c r="H42" s="1229"/>
      <c r="I42" s="358">
        <v>104</v>
      </c>
      <c r="J42" s="359">
        <v>94</v>
      </c>
      <c r="K42" s="359">
        <v>83</v>
      </c>
      <c r="L42" s="359">
        <v>71</v>
      </c>
      <c r="M42" s="360">
        <v>59</v>
      </c>
    </row>
    <row r="43" spans="2:13" ht="27.75" customHeight="1">
      <c r="B43" s="1222"/>
      <c r="C43" s="1223"/>
      <c r="D43" s="106"/>
      <c r="E43" s="1228" t="s">
        <v>34</v>
      </c>
      <c r="F43" s="1228"/>
      <c r="G43" s="1228"/>
      <c r="H43" s="1229"/>
      <c r="I43" s="358">
        <v>43570</v>
      </c>
      <c r="J43" s="359">
        <v>40255</v>
      </c>
      <c r="K43" s="359">
        <v>37822</v>
      </c>
      <c r="L43" s="359">
        <v>36565</v>
      </c>
      <c r="M43" s="360">
        <v>35406</v>
      </c>
    </row>
    <row r="44" spans="2:13" ht="27.75" customHeight="1">
      <c r="B44" s="1222"/>
      <c r="C44" s="1223"/>
      <c r="D44" s="106"/>
      <c r="E44" s="1228" t="s">
        <v>35</v>
      </c>
      <c r="F44" s="1228"/>
      <c r="G44" s="1228"/>
      <c r="H44" s="1229"/>
      <c r="I44" s="358" t="s">
        <v>558</v>
      </c>
      <c r="J44" s="359" t="s">
        <v>558</v>
      </c>
      <c r="K44" s="359" t="s">
        <v>558</v>
      </c>
      <c r="L44" s="359" t="s">
        <v>558</v>
      </c>
      <c r="M44" s="360" t="s">
        <v>558</v>
      </c>
    </row>
    <row r="45" spans="2:13" ht="27.75" customHeight="1">
      <c r="B45" s="1222"/>
      <c r="C45" s="1223"/>
      <c r="D45" s="106"/>
      <c r="E45" s="1228" t="s">
        <v>36</v>
      </c>
      <c r="F45" s="1228"/>
      <c r="G45" s="1228"/>
      <c r="H45" s="1229"/>
      <c r="I45" s="358">
        <v>17579</v>
      </c>
      <c r="J45" s="359">
        <v>17116</v>
      </c>
      <c r="K45" s="359">
        <v>16415</v>
      </c>
      <c r="L45" s="359">
        <v>16385</v>
      </c>
      <c r="M45" s="360">
        <v>16183</v>
      </c>
    </row>
    <row r="46" spans="2:13" ht="27.75" customHeight="1">
      <c r="B46" s="1222"/>
      <c r="C46" s="1223"/>
      <c r="D46" s="107"/>
      <c r="E46" s="1228" t="s">
        <v>37</v>
      </c>
      <c r="F46" s="1228"/>
      <c r="G46" s="1228"/>
      <c r="H46" s="1229"/>
      <c r="I46" s="358" t="s">
        <v>558</v>
      </c>
      <c r="J46" s="359" t="s">
        <v>558</v>
      </c>
      <c r="K46" s="359" t="s">
        <v>558</v>
      </c>
      <c r="L46" s="359" t="s">
        <v>558</v>
      </c>
      <c r="M46" s="360">
        <v>851</v>
      </c>
    </row>
    <row r="47" spans="2:13" ht="27.75" customHeight="1">
      <c r="B47" s="1222"/>
      <c r="C47" s="1223"/>
      <c r="D47" s="108"/>
      <c r="E47" s="1230" t="s">
        <v>38</v>
      </c>
      <c r="F47" s="1231"/>
      <c r="G47" s="1231"/>
      <c r="H47" s="1232"/>
      <c r="I47" s="358" t="s">
        <v>558</v>
      </c>
      <c r="J47" s="359" t="s">
        <v>558</v>
      </c>
      <c r="K47" s="359" t="s">
        <v>558</v>
      </c>
      <c r="L47" s="359" t="s">
        <v>558</v>
      </c>
      <c r="M47" s="360" t="s">
        <v>558</v>
      </c>
    </row>
    <row r="48" spans="2:13" ht="27.75" customHeight="1">
      <c r="B48" s="1222"/>
      <c r="C48" s="1223"/>
      <c r="D48" s="106"/>
      <c r="E48" s="1228" t="s">
        <v>39</v>
      </c>
      <c r="F48" s="1228"/>
      <c r="G48" s="1228"/>
      <c r="H48" s="1229"/>
      <c r="I48" s="358" t="s">
        <v>558</v>
      </c>
      <c r="J48" s="359" t="s">
        <v>558</v>
      </c>
      <c r="K48" s="359" t="s">
        <v>558</v>
      </c>
      <c r="L48" s="359" t="s">
        <v>558</v>
      </c>
      <c r="M48" s="360" t="s">
        <v>558</v>
      </c>
    </row>
    <row r="49" spans="2:13" ht="27.75" customHeight="1">
      <c r="B49" s="1224"/>
      <c r="C49" s="1225"/>
      <c r="D49" s="106"/>
      <c r="E49" s="1228" t="s">
        <v>40</v>
      </c>
      <c r="F49" s="1228"/>
      <c r="G49" s="1228"/>
      <c r="H49" s="1229"/>
      <c r="I49" s="358" t="s">
        <v>558</v>
      </c>
      <c r="J49" s="359" t="s">
        <v>558</v>
      </c>
      <c r="K49" s="359" t="s">
        <v>558</v>
      </c>
      <c r="L49" s="359" t="s">
        <v>558</v>
      </c>
      <c r="M49" s="360" t="s">
        <v>558</v>
      </c>
    </row>
    <row r="50" spans="2:13" ht="27.75" customHeight="1">
      <c r="B50" s="1233" t="s">
        <v>41</v>
      </c>
      <c r="C50" s="1234"/>
      <c r="D50" s="109"/>
      <c r="E50" s="1228" t="s">
        <v>42</v>
      </c>
      <c r="F50" s="1228"/>
      <c r="G50" s="1228"/>
      <c r="H50" s="1229"/>
      <c r="I50" s="358">
        <v>22057</v>
      </c>
      <c r="J50" s="359">
        <v>20160</v>
      </c>
      <c r="K50" s="359">
        <v>18034</v>
      </c>
      <c r="L50" s="359">
        <v>19191</v>
      </c>
      <c r="M50" s="360">
        <v>17657</v>
      </c>
    </row>
    <row r="51" spans="2:13" ht="27.75" customHeight="1">
      <c r="B51" s="1222"/>
      <c r="C51" s="1223"/>
      <c r="D51" s="106"/>
      <c r="E51" s="1228" t="s">
        <v>43</v>
      </c>
      <c r="F51" s="1228"/>
      <c r="G51" s="1228"/>
      <c r="H51" s="1229"/>
      <c r="I51" s="358">
        <v>4939</v>
      </c>
      <c r="J51" s="359">
        <v>5004</v>
      </c>
      <c r="K51" s="359">
        <v>5610</v>
      </c>
      <c r="L51" s="359">
        <v>7980</v>
      </c>
      <c r="M51" s="360">
        <v>14037</v>
      </c>
    </row>
    <row r="52" spans="2:13" ht="27.75" customHeight="1">
      <c r="B52" s="1224"/>
      <c r="C52" s="1225"/>
      <c r="D52" s="106"/>
      <c r="E52" s="1228" t="s">
        <v>44</v>
      </c>
      <c r="F52" s="1228"/>
      <c r="G52" s="1228"/>
      <c r="H52" s="1229"/>
      <c r="I52" s="358">
        <v>127838</v>
      </c>
      <c r="J52" s="359">
        <v>127319</v>
      </c>
      <c r="K52" s="359">
        <v>127289</v>
      </c>
      <c r="L52" s="359">
        <v>128527</v>
      </c>
      <c r="M52" s="360">
        <v>128697</v>
      </c>
    </row>
    <row r="53" spans="2:13" ht="27.75" customHeight="1" thickBot="1">
      <c r="B53" s="1235" t="s">
        <v>45</v>
      </c>
      <c r="C53" s="1236"/>
      <c r="D53" s="110"/>
      <c r="E53" s="1237" t="s">
        <v>46</v>
      </c>
      <c r="F53" s="1237"/>
      <c r="G53" s="1237"/>
      <c r="H53" s="1238"/>
      <c r="I53" s="361">
        <v>46158</v>
      </c>
      <c r="J53" s="362">
        <v>43346</v>
      </c>
      <c r="K53" s="362">
        <v>47815</v>
      </c>
      <c r="L53" s="362">
        <v>51799</v>
      </c>
      <c r="M53" s="363">
        <v>59149</v>
      </c>
    </row>
    <row r="54" spans="2:13" ht="27.75" customHeight="1">
      <c r="B54" s="111" t="s">
        <v>47</v>
      </c>
      <c r="C54" s="112"/>
      <c r="D54" s="112"/>
      <c r="E54" s="113"/>
      <c r="F54" s="113"/>
      <c r="G54" s="113"/>
      <c r="H54" s="113"/>
      <c r="I54" s="114"/>
      <c r="J54" s="114"/>
      <c r="K54" s="114"/>
      <c r="L54" s="114"/>
      <c r="M54" s="114"/>
    </row>
    <row r="55" spans="2:13"/>
  </sheetData>
  <sheetProtection algorithmName="SHA-512" hashValue="sH/IHDbPeKxcYNtfcTHpJzHssCK8p9RwATjQXou21yGaZEQAnB2eTDGX5eUO7NmjGMqYsLAnhysisjG+A4JAeQ==" saltValue="HQaMbMpA6tFwTJrDQTIU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48</v>
      </c>
    </row>
    <row r="54" spans="2:8" ht="29.25" customHeight="1" thickBot="1">
      <c r="B54" s="116" t="s">
        <v>1</v>
      </c>
      <c r="C54" s="117"/>
      <c r="D54" s="117"/>
      <c r="E54" s="118" t="s">
        <v>2</v>
      </c>
      <c r="F54" s="119" t="s">
        <v>587</v>
      </c>
      <c r="G54" s="119" t="s">
        <v>588</v>
      </c>
      <c r="H54" s="120" t="s">
        <v>589</v>
      </c>
    </row>
    <row r="55" spans="2:8" ht="52.5" customHeight="1">
      <c r="B55" s="121"/>
      <c r="C55" s="1247" t="s">
        <v>49</v>
      </c>
      <c r="D55" s="1247"/>
      <c r="E55" s="1248"/>
      <c r="F55" s="122">
        <v>3524</v>
      </c>
      <c r="G55" s="122">
        <v>4225</v>
      </c>
      <c r="H55" s="123">
        <v>4127</v>
      </c>
    </row>
    <row r="56" spans="2:8" ht="52.5" customHeight="1">
      <c r="B56" s="124"/>
      <c r="C56" s="1249" t="s">
        <v>50</v>
      </c>
      <c r="D56" s="1249"/>
      <c r="E56" s="1250"/>
      <c r="F56" s="125">
        <v>3279</v>
      </c>
      <c r="G56" s="125">
        <v>2307</v>
      </c>
      <c r="H56" s="126">
        <v>1311</v>
      </c>
    </row>
    <row r="57" spans="2:8" ht="53.25" customHeight="1">
      <c r="B57" s="124"/>
      <c r="C57" s="1251" t="s">
        <v>51</v>
      </c>
      <c r="D57" s="1251"/>
      <c r="E57" s="1252"/>
      <c r="F57" s="127">
        <v>8151</v>
      </c>
      <c r="G57" s="127">
        <v>8527</v>
      </c>
      <c r="H57" s="128">
        <v>7015</v>
      </c>
    </row>
    <row r="58" spans="2:8" ht="45.75" customHeight="1">
      <c r="B58" s="129"/>
      <c r="C58" s="1239" t="s">
        <v>628</v>
      </c>
      <c r="D58" s="1240"/>
      <c r="E58" s="1241"/>
      <c r="F58" s="130">
        <v>2842</v>
      </c>
      <c r="G58" s="130">
        <v>2944</v>
      </c>
      <c r="H58" s="131">
        <v>1971</v>
      </c>
    </row>
    <row r="59" spans="2:8" ht="45.75" customHeight="1">
      <c r="B59" s="129"/>
      <c r="C59" s="1239" t="s">
        <v>629</v>
      </c>
      <c r="D59" s="1240"/>
      <c r="E59" s="1241"/>
      <c r="F59" s="130">
        <v>1500</v>
      </c>
      <c r="G59" s="130">
        <v>1500</v>
      </c>
      <c r="H59" s="131">
        <v>1500</v>
      </c>
    </row>
    <row r="60" spans="2:8" ht="45.75" customHeight="1">
      <c r="B60" s="129"/>
      <c r="C60" s="1239" t="s">
        <v>630</v>
      </c>
      <c r="D60" s="1240"/>
      <c r="E60" s="1241"/>
      <c r="F60" s="130">
        <v>1420</v>
      </c>
      <c r="G60" s="130">
        <v>1411</v>
      </c>
      <c r="H60" s="131">
        <v>1362</v>
      </c>
    </row>
    <row r="61" spans="2:8" ht="45.75" customHeight="1">
      <c r="B61" s="129"/>
      <c r="C61" s="1239" t="s">
        <v>631</v>
      </c>
      <c r="D61" s="1240"/>
      <c r="E61" s="1241"/>
      <c r="F61" s="130">
        <v>262</v>
      </c>
      <c r="G61" s="130">
        <v>672</v>
      </c>
      <c r="H61" s="131">
        <v>456</v>
      </c>
    </row>
    <row r="62" spans="2:8" ht="45.75" customHeight="1" thickBot="1">
      <c r="B62" s="132"/>
      <c r="C62" s="1242" t="s">
        <v>632</v>
      </c>
      <c r="D62" s="1243"/>
      <c r="E62" s="1244"/>
      <c r="F62" s="133">
        <v>280</v>
      </c>
      <c r="G62" s="133">
        <v>468</v>
      </c>
      <c r="H62" s="134">
        <v>422</v>
      </c>
    </row>
    <row r="63" spans="2:8" ht="52.5" customHeight="1" thickBot="1">
      <c r="B63" s="135"/>
      <c r="C63" s="1245" t="s">
        <v>52</v>
      </c>
      <c r="D63" s="1245"/>
      <c r="E63" s="1246"/>
      <c r="F63" s="136">
        <v>14954</v>
      </c>
      <c r="G63" s="136">
        <v>15059</v>
      </c>
      <c r="H63" s="137">
        <v>12453</v>
      </c>
    </row>
    <row r="64" spans="2:8"/>
  </sheetData>
  <sheetProtection algorithmName="SHA-512" hashValue="lfKSq1e+V/9bYUrxzU+VV5nfEwKTAbQ4XmucBu7CtLiGcMTC+PT8Q6Vhy8/CtGCpCM/rGeMafH13D36oNmZdTg==" saltValue="o1IFIG318c80Ee2Ua5gH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c r="A1" s="364"/>
      <c r="B1" s="365"/>
      <c r="DD1" s="366"/>
      <c r="DE1" s="366"/>
    </row>
    <row r="2" spans="1:109" ht="25.5" customHeight="1">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c r="DD19" s="366"/>
      <c r="DE19" s="366"/>
    </row>
    <row r="20" spans="1:109">
      <c r="DD20" s="366"/>
      <c r="DE20" s="366"/>
    </row>
    <row r="21" spans="1:109" ht="17.25" customHeight="1">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c r="B22" s="372"/>
    </row>
    <row r="23" spans="1:109">
      <c r="B23" s="372"/>
    </row>
    <row r="24" spans="1:109">
      <c r="B24" s="372"/>
    </row>
    <row r="25" spans="1:109">
      <c r="B25" s="372"/>
    </row>
    <row r="26" spans="1:109">
      <c r="B26" s="372"/>
    </row>
    <row r="27" spans="1:109">
      <c r="B27" s="372"/>
    </row>
    <row r="28" spans="1:109">
      <c r="B28" s="372"/>
    </row>
    <row r="29" spans="1:109">
      <c r="B29" s="372"/>
    </row>
    <row r="30" spans="1:109">
      <c r="B30" s="372"/>
    </row>
    <row r="31" spans="1:109">
      <c r="B31" s="372"/>
    </row>
    <row r="32" spans="1:109">
      <c r="B32" s="372"/>
    </row>
    <row r="33" spans="2:109">
      <c r="B33" s="372"/>
    </row>
    <row r="34" spans="2:109">
      <c r="B34" s="372"/>
    </row>
    <row r="35" spans="2:109">
      <c r="B35" s="372"/>
    </row>
    <row r="36" spans="2:109">
      <c r="B36" s="372"/>
    </row>
    <row r="37" spans="2:109">
      <c r="B37" s="372"/>
    </row>
    <row r="38" spans="2:109">
      <c r="B38" s="372"/>
    </row>
    <row r="39" spans="2:109">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c r="B40" s="377"/>
      <c r="DD40" s="377"/>
      <c r="DE40" s="366"/>
    </row>
    <row r="41" spans="2:109" ht="17.25">
      <c r="B41" s="378" t="s">
        <v>633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c r="B42" s="372"/>
      <c r="G42" s="379"/>
      <c r="I42" s="380"/>
      <c r="J42" s="380"/>
      <c r="K42" s="380"/>
      <c r="AM42" s="379"/>
      <c r="AN42" s="379" t="s">
        <v>634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c r="B43" s="372"/>
      <c r="AN43" s="1260" t="s">
        <v>635</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c r="B49" s="372"/>
      <c r="AN49" s="366" t="s">
        <v>636</v>
      </c>
    </row>
    <row r="50" spans="1:109">
      <c r="B50" s="372"/>
      <c r="G50" s="1253"/>
      <c r="H50" s="1253"/>
      <c r="I50" s="1253"/>
      <c r="J50" s="1253"/>
      <c r="K50" s="382"/>
      <c r="L50" s="382"/>
      <c r="M50" s="383"/>
      <c r="N50" s="383"/>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585</v>
      </c>
      <c r="BQ50" s="1257"/>
      <c r="BR50" s="1257"/>
      <c r="BS50" s="1257"/>
      <c r="BT50" s="1257"/>
      <c r="BU50" s="1257"/>
      <c r="BV50" s="1257"/>
      <c r="BW50" s="1257"/>
      <c r="BX50" s="1257" t="s">
        <v>586</v>
      </c>
      <c r="BY50" s="1257"/>
      <c r="BZ50" s="1257"/>
      <c r="CA50" s="1257"/>
      <c r="CB50" s="1257"/>
      <c r="CC50" s="1257"/>
      <c r="CD50" s="1257"/>
      <c r="CE50" s="1257"/>
      <c r="CF50" s="1257" t="s">
        <v>587</v>
      </c>
      <c r="CG50" s="1257"/>
      <c r="CH50" s="1257"/>
      <c r="CI50" s="1257"/>
      <c r="CJ50" s="1257"/>
      <c r="CK50" s="1257"/>
      <c r="CL50" s="1257"/>
      <c r="CM50" s="1257"/>
      <c r="CN50" s="1257" t="s">
        <v>588</v>
      </c>
      <c r="CO50" s="1257"/>
      <c r="CP50" s="1257"/>
      <c r="CQ50" s="1257"/>
      <c r="CR50" s="1257"/>
      <c r="CS50" s="1257"/>
      <c r="CT50" s="1257"/>
      <c r="CU50" s="1257"/>
      <c r="CV50" s="1257" t="s">
        <v>589</v>
      </c>
      <c r="CW50" s="1257"/>
      <c r="CX50" s="1257"/>
      <c r="CY50" s="1257"/>
      <c r="CZ50" s="1257"/>
      <c r="DA50" s="1257"/>
      <c r="DB50" s="1257"/>
      <c r="DC50" s="1257"/>
    </row>
    <row r="51" spans="1:109" ht="13.5" customHeight="1">
      <c r="B51" s="372"/>
      <c r="G51" s="1270"/>
      <c r="H51" s="1270"/>
      <c r="I51" s="1271"/>
      <c r="J51" s="1271"/>
      <c r="K51" s="1269"/>
      <c r="L51" s="1269"/>
      <c r="M51" s="1269"/>
      <c r="N51" s="1269"/>
      <c r="AM51" s="381"/>
      <c r="AN51" s="1259" t="s">
        <v>637</v>
      </c>
      <c r="AO51" s="1259"/>
      <c r="AP51" s="1259"/>
      <c r="AQ51" s="1259"/>
      <c r="AR51" s="1259"/>
      <c r="AS51" s="1259"/>
      <c r="AT51" s="1259"/>
      <c r="AU51" s="1259"/>
      <c r="AV51" s="1259"/>
      <c r="AW51" s="1259"/>
      <c r="AX51" s="1259"/>
      <c r="AY51" s="1259"/>
      <c r="AZ51" s="1259"/>
      <c r="BA51" s="1259"/>
      <c r="BB51" s="1259" t="s">
        <v>639</v>
      </c>
      <c r="BC51" s="1259"/>
      <c r="BD51" s="1259"/>
      <c r="BE51" s="1259"/>
      <c r="BF51" s="1259"/>
      <c r="BG51" s="1259"/>
      <c r="BH51" s="1259"/>
      <c r="BI51" s="1259"/>
      <c r="BJ51" s="1259"/>
      <c r="BK51" s="1259"/>
      <c r="BL51" s="1259"/>
      <c r="BM51" s="1259"/>
      <c r="BN51" s="1259"/>
      <c r="BO51" s="1259"/>
      <c r="BP51" s="1258">
        <v>77.099999999999994</v>
      </c>
      <c r="BQ51" s="1258"/>
      <c r="BR51" s="1258"/>
      <c r="BS51" s="1258"/>
      <c r="BT51" s="1258"/>
      <c r="BU51" s="1258"/>
      <c r="BV51" s="1258"/>
      <c r="BW51" s="1258"/>
      <c r="BX51" s="1258">
        <v>72.2</v>
      </c>
      <c r="BY51" s="1258"/>
      <c r="BZ51" s="1258"/>
      <c r="CA51" s="1258"/>
      <c r="CB51" s="1258"/>
      <c r="CC51" s="1258"/>
      <c r="CD51" s="1258"/>
      <c r="CE51" s="1258"/>
      <c r="CF51" s="1258">
        <v>77.599999999999994</v>
      </c>
      <c r="CG51" s="1258"/>
      <c r="CH51" s="1258"/>
      <c r="CI51" s="1258"/>
      <c r="CJ51" s="1258"/>
      <c r="CK51" s="1258"/>
      <c r="CL51" s="1258"/>
      <c r="CM51" s="1258"/>
      <c r="CN51" s="1258">
        <v>81.5</v>
      </c>
      <c r="CO51" s="1258"/>
      <c r="CP51" s="1258"/>
      <c r="CQ51" s="1258"/>
      <c r="CR51" s="1258"/>
      <c r="CS51" s="1258"/>
      <c r="CT51" s="1258"/>
      <c r="CU51" s="1258"/>
      <c r="CV51" s="1258">
        <v>94.7</v>
      </c>
      <c r="CW51" s="1258"/>
      <c r="CX51" s="1258"/>
      <c r="CY51" s="1258"/>
      <c r="CZ51" s="1258"/>
      <c r="DA51" s="1258"/>
      <c r="DB51" s="1258"/>
      <c r="DC51" s="1258"/>
    </row>
    <row r="52" spans="1:109">
      <c r="B52" s="372"/>
      <c r="G52" s="1270"/>
      <c r="H52" s="1270"/>
      <c r="I52" s="1271"/>
      <c r="J52" s="1271"/>
      <c r="K52" s="1269"/>
      <c r="L52" s="1269"/>
      <c r="M52" s="1269"/>
      <c r="N52" s="1269"/>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c r="A53" s="380"/>
      <c r="B53" s="372"/>
      <c r="G53" s="1270"/>
      <c r="H53" s="1270"/>
      <c r="I53" s="1253"/>
      <c r="J53" s="1253"/>
      <c r="K53" s="1269"/>
      <c r="L53" s="1269"/>
      <c r="M53" s="1269"/>
      <c r="N53" s="1269"/>
      <c r="AM53" s="381"/>
      <c r="AN53" s="1259"/>
      <c r="AO53" s="1259"/>
      <c r="AP53" s="1259"/>
      <c r="AQ53" s="1259"/>
      <c r="AR53" s="1259"/>
      <c r="AS53" s="1259"/>
      <c r="AT53" s="1259"/>
      <c r="AU53" s="1259"/>
      <c r="AV53" s="1259"/>
      <c r="AW53" s="1259"/>
      <c r="AX53" s="1259"/>
      <c r="AY53" s="1259"/>
      <c r="AZ53" s="1259"/>
      <c r="BA53" s="1259"/>
      <c r="BB53" s="1259" t="s">
        <v>641</v>
      </c>
      <c r="BC53" s="1259"/>
      <c r="BD53" s="1259"/>
      <c r="BE53" s="1259"/>
      <c r="BF53" s="1259"/>
      <c r="BG53" s="1259"/>
      <c r="BH53" s="1259"/>
      <c r="BI53" s="1259"/>
      <c r="BJ53" s="1259"/>
      <c r="BK53" s="1259"/>
      <c r="BL53" s="1259"/>
      <c r="BM53" s="1259"/>
      <c r="BN53" s="1259"/>
      <c r="BO53" s="1259"/>
      <c r="BP53" s="1258">
        <v>56.4</v>
      </c>
      <c r="BQ53" s="1258"/>
      <c r="BR53" s="1258"/>
      <c r="BS53" s="1258"/>
      <c r="BT53" s="1258"/>
      <c r="BU53" s="1258"/>
      <c r="BV53" s="1258"/>
      <c r="BW53" s="1258"/>
      <c r="BX53" s="1258">
        <v>57.9</v>
      </c>
      <c r="BY53" s="1258"/>
      <c r="BZ53" s="1258"/>
      <c r="CA53" s="1258"/>
      <c r="CB53" s="1258"/>
      <c r="CC53" s="1258"/>
      <c r="CD53" s="1258"/>
      <c r="CE53" s="1258"/>
      <c r="CF53" s="1258">
        <v>58.4</v>
      </c>
      <c r="CG53" s="1258"/>
      <c r="CH53" s="1258"/>
      <c r="CI53" s="1258"/>
      <c r="CJ53" s="1258"/>
      <c r="CK53" s="1258"/>
      <c r="CL53" s="1258"/>
      <c r="CM53" s="1258"/>
      <c r="CN53" s="1258">
        <v>57.6</v>
      </c>
      <c r="CO53" s="1258"/>
      <c r="CP53" s="1258"/>
      <c r="CQ53" s="1258"/>
      <c r="CR53" s="1258"/>
      <c r="CS53" s="1258"/>
      <c r="CT53" s="1258"/>
      <c r="CU53" s="1258"/>
      <c r="CV53" s="1258">
        <v>59</v>
      </c>
      <c r="CW53" s="1258"/>
      <c r="CX53" s="1258"/>
      <c r="CY53" s="1258"/>
      <c r="CZ53" s="1258"/>
      <c r="DA53" s="1258"/>
      <c r="DB53" s="1258"/>
      <c r="DC53" s="1258"/>
    </row>
    <row r="54" spans="1:109">
      <c r="A54" s="380"/>
      <c r="B54" s="372"/>
      <c r="G54" s="1270"/>
      <c r="H54" s="1270"/>
      <c r="I54" s="1253"/>
      <c r="J54" s="1253"/>
      <c r="K54" s="1269"/>
      <c r="L54" s="1269"/>
      <c r="M54" s="1269"/>
      <c r="N54" s="1269"/>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c r="A55" s="380"/>
      <c r="B55" s="372"/>
      <c r="G55" s="1253"/>
      <c r="H55" s="1253"/>
      <c r="I55" s="1253"/>
      <c r="J55" s="1253"/>
      <c r="K55" s="1269"/>
      <c r="L55" s="1269"/>
      <c r="M55" s="1269"/>
      <c r="N55" s="1269"/>
      <c r="AN55" s="1257" t="s">
        <v>642</v>
      </c>
      <c r="AO55" s="1257"/>
      <c r="AP55" s="1257"/>
      <c r="AQ55" s="1257"/>
      <c r="AR55" s="1257"/>
      <c r="AS55" s="1257"/>
      <c r="AT55" s="1257"/>
      <c r="AU55" s="1257"/>
      <c r="AV55" s="1257"/>
      <c r="AW55" s="1257"/>
      <c r="AX55" s="1257"/>
      <c r="AY55" s="1257"/>
      <c r="AZ55" s="1257"/>
      <c r="BA55" s="1257"/>
      <c r="BB55" s="1259" t="s">
        <v>638</v>
      </c>
      <c r="BC55" s="1259"/>
      <c r="BD55" s="1259"/>
      <c r="BE55" s="1259"/>
      <c r="BF55" s="1259"/>
      <c r="BG55" s="1259"/>
      <c r="BH55" s="1259"/>
      <c r="BI55" s="1259"/>
      <c r="BJ55" s="1259"/>
      <c r="BK55" s="1259"/>
      <c r="BL55" s="1259"/>
      <c r="BM55" s="1259"/>
      <c r="BN55" s="1259"/>
      <c r="BO55" s="1259"/>
      <c r="BP55" s="1258">
        <v>34</v>
      </c>
      <c r="BQ55" s="1258"/>
      <c r="BR55" s="1258"/>
      <c r="BS55" s="1258"/>
      <c r="BT55" s="1258"/>
      <c r="BU55" s="1258"/>
      <c r="BV55" s="1258"/>
      <c r="BW55" s="1258"/>
      <c r="BX55" s="1258">
        <v>33.9</v>
      </c>
      <c r="BY55" s="1258"/>
      <c r="BZ55" s="1258"/>
      <c r="CA55" s="1258"/>
      <c r="CB55" s="1258"/>
      <c r="CC55" s="1258"/>
      <c r="CD55" s="1258"/>
      <c r="CE55" s="1258"/>
      <c r="CF55" s="1258">
        <v>31.5</v>
      </c>
      <c r="CG55" s="1258"/>
      <c r="CH55" s="1258"/>
      <c r="CI55" s="1258"/>
      <c r="CJ55" s="1258"/>
      <c r="CK55" s="1258"/>
      <c r="CL55" s="1258"/>
      <c r="CM55" s="1258"/>
      <c r="CN55" s="1258">
        <v>23.4</v>
      </c>
      <c r="CO55" s="1258"/>
      <c r="CP55" s="1258"/>
      <c r="CQ55" s="1258"/>
      <c r="CR55" s="1258"/>
      <c r="CS55" s="1258"/>
      <c r="CT55" s="1258"/>
      <c r="CU55" s="1258"/>
      <c r="CV55" s="1258">
        <v>18.2</v>
      </c>
      <c r="CW55" s="1258"/>
      <c r="CX55" s="1258"/>
      <c r="CY55" s="1258"/>
      <c r="CZ55" s="1258"/>
      <c r="DA55" s="1258"/>
      <c r="DB55" s="1258"/>
      <c r="DC55" s="1258"/>
    </row>
    <row r="56" spans="1:109">
      <c r="A56" s="380"/>
      <c r="B56" s="372"/>
      <c r="G56" s="1253"/>
      <c r="H56" s="1253"/>
      <c r="I56" s="1253"/>
      <c r="J56" s="1253"/>
      <c r="K56" s="1269"/>
      <c r="L56" s="1269"/>
      <c r="M56" s="1269"/>
      <c r="N56" s="1269"/>
      <c r="AN56" s="1257"/>
      <c r="AO56" s="1257"/>
      <c r="AP56" s="1257"/>
      <c r="AQ56" s="1257"/>
      <c r="AR56" s="1257"/>
      <c r="AS56" s="1257"/>
      <c r="AT56" s="1257"/>
      <c r="AU56" s="1257"/>
      <c r="AV56" s="1257"/>
      <c r="AW56" s="1257"/>
      <c r="AX56" s="1257"/>
      <c r="AY56" s="1257"/>
      <c r="AZ56" s="1257"/>
      <c r="BA56" s="1257"/>
      <c r="BB56" s="1259"/>
      <c r="BC56" s="1259"/>
      <c r="BD56" s="1259"/>
      <c r="BE56" s="1259"/>
      <c r="BF56" s="1259"/>
      <c r="BG56" s="1259"/>
      <c r="BH56" s="1259"/>
      <c r="BI56" s="1259"/>
      <c r="BJ56" s="1259"/>
      <c r="BK56" s="1259"/>
      <c r="BL56" s="1259"/>
      <c r="BM56" s="1259"/>
      <c r="BN56" s="1259"/>
      <c r="BO56" s="1259"/>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0" customFormat="1">
      <c r="B57" s="384"/>
      <c r="G57" s="1253"/>
      <c r="H57" s="1253"/>
      <c r="I57" s="1272"/>
      <c r="J57" s="1272"/>
      <c r="K57" s="1269"/>
      <c r="L57" s="1269"/>
      <c r="M57" s="1269"/>
      <c r="N57" s="1269"/>
      <c r="AM57" s="366"/>
      <c r="AN57" s="1257"/>
      <c r="AO57" s="1257"/>
      <c r="AP57" s="1257"/>
      <c r="AQ57" s="1257"/>
      <c r="AR57" s="1257"/>
      <c r="AS57" s="1257"/>
      <c r="AT57" s="1257"/>
      <c r="AU57" s="1257"/>
      <c r="AV57" s="1257"/>
      <c r="AW57" s="1257"/>
      <c r="AX57" s="1257"/>
      <c r="AY57" s="1257"/>
      <c r="AZ57" s="1257"/>
      <c r="BA57" s="1257"/>
      <c r="BB57" s="1259" t="s">
        <v>640</v>
      </c>
      <c r="BC57" s="1259"/>
      <c r="BD57" s="1259"/>
      <c r="BE57" s="1259"/>
      <c r="BF57" s="1259"/>
      <c r="BG57" s="1259"/>
      <c r="BH57" s="1259"/>
      <c r="BI57" s="1259"/>
      <c r="BJ57" s="1259"/>
      <c r="BK57" s="1259"/>
      <c r="BL57" s="1259"/>
      <c r="BM57" s="1259"/>
      <c r="BN57" s="1259"/>
      <c r="BO57" s="1259"/>
      <c r="BP57" s="1258">
        <v>61.1</v>
      </c>
      <c r="BQ57" s="1258"/>
      <c r="BR57" s="1258"/>
      <c r="BS57" s="1258"/>
      <c r="BT57" s="1258"/>
      <c r="BU57" s="1258"/>
      <c r="BV57" s="1258"/>
      <c r="BW57" s="1258"/>
      <c r="BX57" s="1258">
        <v>61.9</v>
      </c>
      <c r="BY57" s="1258"/>
      <c r="BZ57" s="1258"/>
      <c r="CA57" s="1258"/>
      <c r="CB57" s="1258"/>
      <c r="CC57" s="1258"/>
      <c r="CD57" s="1258"/>
      <c r="CE57" s="1258"/>
      <c r="CF57" s="1258">
        <v>62.7</v>
      </c>
      <c r="CG57" s="1258"/>
      <c r="CH57" s="1258"/>
      <c r="CI57" s="1258"/>
      <c r="CJ57" s="1258"/>
      <c r="CK57" s="1258"/>
      <c r="CL57" s="1258"/>
      <c r="CM57" s="1258"/>
      <c r="CN57" s="1258">
        <v>63.9</v>
      </c>
      <c r="CO57" s="1258"/>
      <c r="CP57" s="1258"/>
      <c r="CQ57" s="1258"/>
      <c r="CR57" s="1258"/>
      <c r="CS57" s="1258"/>
      <c r="CT57" s="1258"/>
      <c r="CU57" s="1258"/>
      <c r="CV57" s="1258">
        <v>64.8</v>
      </c>
      <c r="CW57" s="1258"/>
      <c r="CX57" s="1258"/>
      <c r="CY57" s="1258"/>
      <c r="CZ57" s="1258"/>
      <c r="DA57" s="1258"/>
      <c r="DB57" s="1258"/>
      <c r="DC57" s="1258"/>
      <c r="DD57" s="385"/>
      <c r="DE57" s="384"/>
    </row>
    <row r="58" spans="1:109" s="380" customFormat="1">
      <c r="A58" s="366"/>
      <c r="B58" s="384"/>
      <c r="G58" s="1253"/>
      <c r="H58" s="1253"/>
      <c r="I58" s="1272"/>
      <c r="J58" s="1272"/>
      <c r="K58" s="1269"/>
      <c r="L58" s="1269"/>
      <c r="M58" s="1269"/>
      <c r="N58" s="1269"/>
      <c r="AM58" s="366"/>
      <c r="AN58" s="1257"/>
      <c r="AO58" s="1257"/>
      <c r="AP58" s="1257"/>
      <c r="AQ58" s="1257"/>
      <c r="AR58" s="1257"/>
      <c r="AS58" s="1257"/>
      <c r="AT58" s="1257"/>
      <c r="AU58" s="1257"/>
      <c r="AV58" s="1257"/>
      <c r="AW58" s="1257"/>
      <c r="AX58" s="1257"/>
      <c r="AY58" s="1257"/>
      <c r="AZ58" s="1257"/>
      <c r="BA58" s="1257"/>
      <c r="BB58" s="1259"/>
      <c r="BC58" s="1259"/>
      <c r="BD58" s="1259"/>
      <c r="BE58" s="1259"/>
      <c r="BF58" s="1259"/>
      <c r="BG58" s="1259"/>
      <c r="BH58" s="1259"/>
      <c r="BI58" s="1259"/>
      <c r="BJ58" s="1259"/>
      <c r="BK58" s="1259"/>
      <c r="BL58" s="1259"/>
      <c r="BM58" s="1259"/>
      <c r="BN58" s="1259"/>
      <c r="BO58" s="1259"/>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5"/>
      <c r="DE58" s="384"/>
    </row>
    <row r="59" spans="1:109" s="380" customFormat="1">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c r="B63" s="391" t="s">
        <v>643</v>
      </c>
    </row>
    <row r="64" spans="1:109">
      <c r="B64" s="372"/>
      <c r="G64" s="379"/>
      <c r="I64" s="392"/>
      <c r="J64" s="392"/>
      <c r="K64" s="392"/>
      <c r="L64" s="392"/>
      <c r="M64" s="392"/>
      <c r="N64" s="393"/>
      <c r="AM64" s="379"/>
      <c r="AN64" s="379" t="s">
        <v>634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c r="B65" s="372"/>
      <c r="AN65" s="1273" t="s">
        <v>644</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c r="B66" s="372"/>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c r="B67" s="372"/>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c r="B68" s="372"/>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c r="B69" s="372"/>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c r="B71" s="372"/>
      <c r="G71" s="397"/>
      <c r="I71" s="398"/>
      <c r="J71" s="395"/>
      <c r="K71" s="395"/>
      <c r="L71" s="396"/>
      <c r="M71" s="395"/>
      <c r="N71" s="396"/>
      <c r="AM71" s="397"/>
      <c r="AN71" s="366" t="s">
        <v>636</v>
      </c>
    </row>
    <row r="72" spans="2:107">
      <c r="B72" s="372"/>
      <c r="G72" s="1253"/>
      <c r="H72" s="1253"/>
      <c r="I72" s="1253"/>
      <c r="J72" s="1253"/>
      <c r="K72" s="382"/>
      <c r="L72" s="382"/>
      <c r="M72" s="383"/>
      <c r="N72" s="383"/>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585</v>
      </c>
      <c r="BQ72" s="1257"/>
      <c r="BR72" s="1257"/>
      <c r="BS72" s="1257"/>
      <c r="BT72" s="1257"/>
      <c r="BU72" s="1257"/>
      <c r="BV72" s="1257"/>
      <c r="BW72" s="1257"/>
      <c r="BX72" s="1257" t="s">
        <v>586</v>
      </c>
      <c r="BY72" s="1257"/>
      <c r="BZ72" s="1257"/>
      <c r="CA72" s="1257"/>
      <c r="CB72" s="1257"/>
      <c r="CC72" s="1257"/>
      <c r="CD72" s="1257"/>
      <c r="CE72" s="1257"/>
      <c r="CF72" s="1257" t="s">
        <v>587</v>
      </c>
      <c r="CG72" s="1257"/>
      <c r="CH72" s="1257"/>
      <c r="CI72" s="1257"/>
      <c r="CJ72" s="1257"/>
      <c r="CK72" s="1257"/>
      <c r="CL72" s="1257"/>
      <c r="CM72" s="1257"/>
      <c r="CN72" s="1257" t="s">
        <v>588</v>
      </c>
      <c r="CO72" s="1257"/>
      <c r="CP72" s="1257"/>
      <c r="CQ72" s="1257"/>
      <c r="CR72" s="1257"/>
      <c r="CS72" s="1257"/>
      <c r="CT72" s="1257"/>
      <c r="CU72" s="1257"/>
      <c r="CV72" s="1257" t="s">
        <v>589</v>
      </c>
      <c r="CW72" s="1257"/>
      <c r="CX72" s="1257"/>
      <c r="CY72" s="1257"/>
      <c r="CZ72" s="1257"/>
      <c r="DA72" s="1257"/>
      <c r="DB72" s="1257"/>
      <c r="DC72" s="1257"/>
    </row>
    <row r="73" spans="2:107">
      <c r="B73" s="372"/>
      <c r="G73" s="1270"/>
      <c r="H73" s="1270"/>
      <c r="I73" s="1270"/>
      <c r="J73" s="1270"/>
      <c r="K73" s="1274"/>
      <c r="L73" s="1274"/>
      <c r="M73" s="1274"/>
      <c r="N73" s="1274"/>
      <c r="AM73" s="381"/>
      <c r="AN73" s="1259" t="s">
        <v>637</v>
      </c>
      <c r="AO73" s="1259"/>
      <c r="AP73" s="1259"/>
      <c r="AQ73" s="1259"/>
      <c r="AR73" s="1259"/>
      <c r="AS73" s="1259"/>
      <c r="AT73" s="1259"/>
      <c r="AU73" s="1259"/>
      <c r="AV73" s="1259"/>
      <c r="AW73" s="1259"/>
      <c r="AX73" s="1259"/>
      <c r="AY73" s="1259"/>
      <c r="AZ73" s="1259"/>
      <c r="BA73" s="1259"/>
      <c r="BB73" s="1259" t="s">
        <v>639</v>
      </c>
      <c r="BC73" s="1259"/>
      <c r="BD73" s="1259"/>
      <c r="BE73" s="1259"/>
      <c r="BF73" s="1259"/>
      <c r="BG73" s="1259"/>
      <c r="BH73" s="1259"/>
      <c r="BI73" s="1259"/>
      <c r="BJ73" s="1259"/>
      <c r="BK73" s="1259"/>
      <c r="BL73" s="1259"/>
      <c r="BM73" s="1259"/>
      <c r="BN73" s="1259"/>
      <c r="BO73" s="1259"/>
      <c r="BP73" s="1258">
        <v>77.099999999999994</v>
      </c>
      <c r="BQ73" s="1258"/>
      <c r="BR73" s="1258"/>
      <c r="BS73" s="1258"/>
      <c r="BT73" s="1258"/>
      <c r="BU73" s="1258"/>
      <c r="BV73" s="1258"/>
      <c r="BW73" s="1258"/>
      <c r="BX73" s="1258">
        <v>72.2</v>
      </c>
      <c r="BY73" s="1258"/>
      <c r="BZ73" s="1258"/>
      <c r="CA73" s="1258"/>
      <c r="CB73" s="1258"/>
      <c r="CC73" s="1258"/>
      <c r="CD73" s="1258"/>
      <c r="CE73" s="1258"/>
      <c r="CF73" s="1258">
        <v>77.599999999999994</v>
      </c>
      <c r="CG73" s="1258"/>
      <c r="CH73" s="1258"/>
      <c r="CI73" s="1258"/>
      <c r="CJ73" s="1258"/>
      <c r="CK73" s="1258"/>
      <c r="CL73" s="1258"/>
      <c r="CM73" s="1258"/>
      <c r="CN73" s="1258">
        <v>81.5</v>
      </c>
      <c r="CO73" s="1258"/>
      <c r="CP73" s="1258"/>
      <c r="CQ73" s="1258"/>
      <c r="CR73" s="1258"/>
      <c r="CS73" s="1258"/>
      <c r="CT73" s="1258"/>
      <c r="CU73" s="1258"/>
      <c r="CV73" s="1258">
        <v>94.7</v>
      </c>
      <c r="CW73" s="1258"/>
      <c r="CX73" s="1258"/>
      <c r="CY73" s="1258"/>
      <c r="CZ73" s="1258"/>
      <c r="DA73" s="1258"/>
      <c r="DB73" s="1258"/>
      <c r="DC73" s="1258"/>
    </row>
    <row r="74" spans="2:107">
      <c r="B74" s="372"/>
      <c r="G74" s="1270"/>
      <c r="H74" s="1270"/>
      <c r="I74" s="1270"/>
      <c r="J74" s="1270"/>
      <c r="K74" s="1274"/>
      <c r="L74" s="1274"/>
      <c r="M74" s="1274"/>
      <c r="N74" s="1274"/>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c r="B75" s="372"/>
      <c r="G75" s="1270"/>
      <c r="H75" s="1270"/>
      <c r="I75" s="1253"/>
      <c r="J75" s="1253"/>
      <c r="K75" s="1269"/>
      <c r="L75" s="1269"/>
      <c r="M75" s="1269"/>
      <c r="N75" s="1269"/>
      <c r="AM75" s="381"/>
      <c r="AN75" s="1259"/>
      <c r="AO75" s="1259"/>
      <c r="AP75" s="1259"/>
      <c r="AQ75" s="1259"/>
      <c r="AR75" s="1259"/>
      <c r="AS75" s="1259"/>
      <c r="AT75" s="1259"/>
      <c r="AU75" s="1259"/>
      <c r="AV75" s="1259"/>
      <c r="AW75" s="1259"/>
      <c r="AX75" s="1259"/>
      <c r="AY75" s="1259"/>
      <c r="AZ75" s="1259"/>
      <c r="BA75" s="1259"/>
      <c r="BB75" s="1259" t="s">
        <v>645</v>
      </c>
      <c r="BC75" s="1259"/>
      <c r="BD75" s="1259"/>
      <c r="BE75" s="1259"/>
      <c r="BF75" s="1259"/>
      <c r="BG75" s="1259"/>
      <c r="BH75" s="1259"/>
      <c r="BI75" s="1259"/>
      <c r="BJ75" s="1259"/>
      <c r="BK75" s="1259"/>
      <c r="BL75" s="1259"/>
      <c r="BM75" s="1259"/>
      <c r="BN75" s="1259"/>
      <c r="BO75" s="1259"/>
      <c r="BP75" s="1258">
        <v>9.6</v>
      </c>
      <c r="BQ75" s="1258"/>
      <c r="BR75" s="1258"/>
      <c r="BS75" s="1258"/>
      <c r="BT75" s="1258"/>
      <c r="BU75" s="1258"/>
      <c r="BV75" s="1258"/>
      <c r="BW75" s="1258"/>
      <c r="BX75" s="1258">
        <v>9.3000000000000007</v>
      </c>
      <c r="BY75" s="1258"/>
      <c r="BZ75" s="1258"/>
      <c r="CA75" s="1258"/>
      <c r="CB75" s="1258"/>
      <c r="CC75" s="1258"/>
      <c r="CD75" s="1258"/>
      <c r="CE75" s="1258"/>
      <c r="CF75" s="1258">
        <v>9.1</v>
      </c>
      <c r="CG75" s="1258"/>
      <c r="CH75" s="1258"/>
      <c r="CI75" s="1258"/>
      <c r="CJ75" s="1258"/>
      <c r="CK75" s="1258"/>
      <c r="CL75" s="1258"/>
      <c r="CM75" s="1258"/>
      <c r="CN75" s="1258">
        <v>8.8000000000000007</v>
      </c>
      <c r="CO75" s="1258"/>
      <c r="CP75" s="1258"/>
      <c r="CQ75" s="1258"/>
      <c r="CR75" s="1258"/>
      <c r="CS75" s="1258"/>
      <c r="CT75" s="1258"/>
      <c r="CU75" s="1258"/>
      <c r="CV75" s="1258">
        <v>8.6</v>
      </c>
      <c r="CW75" s="1258"/>
      <c r="CX75" s="1258"/>
      <c r="CY75" s="1258"/>
      <c r="CZ75" s="1258"/>
      <c r="DA75" s="1258"/>
      <c r="DB75" s="1258"/>
      <c r="DC75" s="1258"/>
    </row>
    <row r="76" spans="2:107">
      <c r="B76" s="372"/>
      <c r="G76" s="1270"/>
      <c r="H76" s="1270"/>
      <c r="I76" s="1253"/>
      <c r="J76" s="1253"/>
      <c r="K76" s="1269"/>
      <c r="L76" s="1269"/>
      <c r="M76" s="1269"/>
      <c r="N76" s="1269"/>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c r="B77" s="372"/>
      <c r="G77" s="1253"/>
      <c r="H77" s="1253"/>
      <c r="I77" s="1253"/>
      <c r="J77" s="1253"/>
      <c r="K77" s="1274"/>
      <c r="L77" s="1274"/>
      <c r="M77" s="1274"/>
      <c r="N77" s="1274"/>
      <c r="AN77" s="1257" t="s">
        <v>642</v>
      </c>
      <c r="AO77" s="1257"/>
      <c r="AP77" s="1257"/>
      <c r="AQ77" s="1257"/>
      <c r="AR77" s="1257"/>
      <c r="AS77" s="1257"/>
      <c r="AT77" s="1257"/>
      <c r="AU77" s="1257"/>
      <c r="AV77" s="1257"/>
      <c r="AW77" s="1257"/>
      <c r="AX77" s="1257"/>
      <c r="AY77" s="1257"/>
      <c r="AZ77" s="1257"/>
      <c r="BA77" s="1257"/>
      <c r="BB77" s="1259" t="s">
        <v>639</v>
      </c>
      <c r="BC77" s="1259"/>
      <c r="BD77" s="1259"/>
      <c r="BE77" s="1259"/>
      <c r="BF77" s="1259"/>
      <c r="BG77" s="1259"/>
      <c r="BH77" s="1259"/>
      <c r="BI77" s="1259"/>
      <c r="BJ77" s="1259"/>
      <c r="BK77" s="1259"/>
      <c r="BL77" s="1259"/>
      <c r="BM77" s="1259"/>
      <c r="BN77" s="1259"/>
      <c r="BO77" s="1259"/>
      <c r="BP77" s="1258">
        <v>34</v>
      </c>
      <c r="BQ77" s="1258"/>
      <c r="BR77" s="1258"/>
      <c r="BS77" s="1258"/>
      <c r="BT77" s="1258"/>
      <c r="BU77" s="1258"/>
      <c r="BV77" s="1258"/>
      <c r="BW77" s="1258"/>
      <c r="BX77" s="1258">
        <v>33.9</v>
      </c>
      <c r="BY77" s="1258"/>
      <c r="BZ77" s="1258"/>
      <c r="CA77" s="1258"/>
      <c r="CB77" s="1258"/>
      <c r="CC77" s="1258"/>
      <c r="CD77" s="1258"/>
      <c r="CE77" s="1258"/>
      <c r="CF77" s="1258">
        <v>31.5</v>
      </c>
      <c r="CG77" s="1258"/>
      <c r="CH77" s="1258"/>
      <c r="CI77" s="1258"/>
      <c r="CJ77" s="1258"/>
      <c r="CK77" s="1258"/>
      <c r="CL77" s="1258"/>
      <c r="CM77" s="1258"/>
      <c r="CN77" s="1258">
        <v>23.4</v>
      </c>
      <c r="CO77" s="1258"/>
      <c r="CP77" s="1258"/>
      <c r="CQ77" s="1258"/>
      <c r="CR77" s="1258"/>
      <c r="CS77" s="1258"/>
      <c r="CT77" s="1258"/>
      <c r="CU77" s="1258"/>
      <c r="CV77" s="1258">
        <v>18.2</v>
      </c>
      <c r="CW77" s="1258"/>
      <c r="CX77" s="1258"/>
      <c r="CY77" s="1258"/>
      <c r="CZ77" s="1258"/>
      <c r="DA77" s="1258"/>
      <c r="DB77" s="1258"/>
      <c r="DC77" s="1258"/>
    </row>
    <row r="78" spans="2:107">
      <c r="B78" s="372"/>
      <c r="G78" s="1253"/>
      <c r="H78" s="1253"/>
      <c r="I78" s="1253"/>
      <c r="J78" s="1253"/>
      <c r="K78" s="1274"/>
      <c r="L78" s="1274"/>
      <c r="M78" s="1274"/>
      <c r="N78" s="1274"/>
      <c r="AN78" s="1257"/>
      <c r="AO78" s="1257"/>
      <c r="AP78" s="1257"/>
      <c r="AQ78" s="1257"/>
      <c r="AR78" s="1257"/>
      <c r="AS78" s="1257"/>
      <c r="AT78" s="1257"/>
      <c r="AU78" s="1257"/>
      <c r="AV78" s="1257"/>
      <c r="AW78" s="1257"/>
      <c r="AX78" s="1257"/>
      <c r="AY78" s="1257"/>
      <c r="AZ78" s="1257"/>
      <c r="BA78" s="1257"/>
      <c r="BB78" s="1259"/>
      <c r="BC78" s="1259"/>
      <c r="BD78" s="1259"/>
      <c r="BE78" s="1259"/>
      <c r="BF78" s="1259"/>
      <c r="BG78" s="1259"/>
      <c r="BH78" s="1259"/>
      <c r="BI78" s="1259"/>
      <c r="BJ78" s="1259"/>
      <c r="BK78" s="1259"/>
      <c r="BL78" s="1259"/>
      <c r="BM78" s="1259"/>
      <c r="BN78" s="1259"/>
      <c r="BO78" s="1259"/>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c r="B79" s="372"/>
      <c r="G79" s="1253"/>
      <c r="H79" s="1253"/>
      <c r="I79" s="1272"/>
      <c r="J79" s="1272"/>
      <c r="K79" s="1275"/>
      <c r="L79" s="1275"/>
      <c r="M79" s="1275"/>
      <c r="N79" s="1275"/>
      <c r="AN79" s="1257"/>
      <c r="AO79" s="1257"/>
      <c r="AP79" s="1257"/>
      <c r="AQ79" s="1257"/>
      <c r="AR79" s="1257"/>
      <c r="AS79" s="1257"/>
      <c r="AT79" s="1257"/>
      <c r="AU79" s="1257"/>
      <c r="AV79" s="1257"/>
      <c r="AW79" s="1257"/>
      <c r="AX79" s="1257"/>
      <c r="AY79" s="1257"/>
      <c r="AZ79" s="1257"/>
      <c r="BA79" s="1257"/>
      <c r="BB79" s="1259" t="s">
        <v>646</v>
      </c>
      <c r="BC79" s="1259"/>
      <c r="BD79" s="1259"/>
      <c r="BE79" s="1259"/>
      <c r="BF79" s="1259"/>
      <c r="BG79" s="1259"/>
      <c r="BH79" s="1259"/>
      <c r="BI79" s="1259"/>
      <c r="BJ79" s="1259"/>
      <c r="BK79" s="1259"/>
      <c r="BL79" s="1259"/>
      <c r="BM79" s="1259"/>
      <c r="BN79" s="1259"/>
      <c r="BO79" s="1259"/>
      <c r="BP79" s="1258">
        <v>5.9</v>
      </c>
      <c r="BQ79" s="1258"/>
      <c r="BR79" s="1258"/>
      <c r="BS79" s="1258"/>
      <c r="BT79" s="1258"/>
      <c r="BU79" s="1258"/>
      <c r="BV79" s="1258"/>
      <c r="BW79" s="1258"/>
      <c r="BX79" s="1258">
        <v>5.7</v>
      </c>
      <c r="BY79" s="1258"/>
      <c r="BZ79" s="1258"/>
      <c r="CA79" s="1258"/>
      <c r="CB79" s="1258"/>
      <c r="CC79" s="1258"/>
      <c r="CD79" s="1258"/>
      <c r="CE79" s="1258"/>
      <c r="CF79" s="1258">
        <v>5.4</v>
      </c>
      <c r="CG79" s="1258"/>
      <c r="CH79" s="1258"/>
      <c r="CI79" s="1258"/>
      <c r="CJ79" s="1258"/>
      <c r="CK79" s="1258"/>
      <c r="CL79" s="1258"/>
      <c r="CM79" s="1258"/>
      <c r="CN79" s="1258">
        <v>5.2</v>
      </c>
      <c r="CO79" s="1258"/>
      <c r="CP79" s="1258"/>
      <c r="CQ79" s="1258"/>
      <c r="CR79" s="1258"/>
      <c r="CS79" s="1258"/>
      <c r="CT79" s="1258"/>
      <c r="CU79" s="1258"/>
      <c r="CV79" s="1258">
        <v>5.2</v>
      </c>
      <c r="CW79" s="1258"/>
      <c r="CX79" s="1258"/>
      <c r="CY79" s="1258"/>
      <c r="CZ79" s="1258"/>
      <c r="DA79" s="1258"/>
      <c r="DB79" s="1258"/>
      <c r="DC79" s="1258"/>
    </row>
    <row r="80" spans="2:107">
      <c r="B80" s="372"/>
      <c r="G80" s="1253"/>
      <c r="H80" s="1253"/>
      <c r="I80" s="1272"/>
      <c r="J80" s="1272"/>
      <c r="K80" s="1275"/>
      <c r="L80" s="1275"/>
      <c r="M80" s="1275"/>
      <c r="N80" s="1275"/>
      <c r="AN80" s="1257"/>
      <c r="AO80" s="1257"/>
      <c r="AP80" s="1257"/>
      <c r="AQ80" s="1257"/>
      <c r="AR80" s="1257"/>
      <c r="AS80" s="1257"/>
      <c r="AT80" s="1257"/>
      <c r="AU80" s="1257"/>
      <c r="AV80" s="1257"/>
      <c r="AW80" s="1257"/>
      <c r="AX80" s="1257"/>
      <c r="AY80" s="1257"/>
      <c r="AZ80" s="1257"/>
      <c r="BA80" s="1257"/>
      <c r="BB80" s="1259"/>
      <c r="BC80" s="1259"/>
      <c r="BD80" s="1259"/>
      <c r="BE80" s="1259"/>
      <c r="BF80" s="1259"/>
      <c r="BG80" s="1259"/>
      <c r="BH80" s="1259"/>
      <c r="BI80" s="1259"/>
      <c r="BJ80" s="1259"/>
      <c r="BK80" s="1259"/>
      <c r="BL80" s="1259"/>
      <c r="BM80" s="1259"/>
      <c r="BN80" s="1259"/>
      <c r="BO80" s="1259"/>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c r="B81" s="372"/>
    </row>
    <row r="82" spans="2:109" ht="17.2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c r="DD84" s="366"/>
      <c r="DE84" s="366"/>
    </row>
    <row r="85" spans="2:109">
      <c r="DD85" s="366"/>
      <c r="DE85" s="366"/>
    </row>
  </sheetData>
  <sheetProtection algorithmName="SHA-512" hashValue="pZLgTriWy8uQy5u0jTIbRhC0v92BipaOEFAxz7WeFgaBQ3iFtfz4UezEb2UVBmpVAlA7jQIuNZJNmWEJfgepAw==" saltValue="IfpEDb7oesASeVnrtv6Qr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260" customWidth="1"/>
    <col min="35" max="122" width="2.5" style="259" customWidth="1"/>
    <col min="123" max="16384" width="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c r="S2" s="259"/>
      <c r="AH2" s="259"/>
    </row>
    <row r="3" spans="1: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row r="5" spans="1:34"/>
    <row r="6" spans="1:34"/>
    <row r="7" spans="1:34"/>
    <row r="8" spans="1:34"/>
    <row r="9" spans="1:34">
      <c r="AH9" s="259"/>
    </row>
    <row r="10" spans="1:34"/>
    <row r="11" spans="1:34"/>
    <row r="12" spans="1:34"/>
    <row r="13" spans="1:34"/>
    <row r="14" spans="1:34"/>
    <row r="15" spans="1:34"/>
    <row r="16" spans="1: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647</v>
      </c>
    </row>
  </sheetData>
  <sheetProtection algorithmName="SHA-512" hashValue="UIkMPEuE2ysjNSrx5gI2yaFQsLfGrhxEfaodOUeNwyRnjAx7Tvl6m0aOJVjJ/HNRa7UXHDzhAy8fxxHKF6PCMQ==" saltValue="v6vfjgRUNMGVHvVtGrGzE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60" customWidth="1"/>
    <col min="35" max="122" width="2.5" style="259" customWidth="1"/>
    <col min="123" max="16384" width="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c r="S2" s="259"/>
      <c r="AH2" s="259"/>
    </row>
    <row r="3" spans="2: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row r="5" spans="2:34"/>
    <row r="6" spans="2:34"/>
    <row r="7" spans="2:34"/>
    <row r="8" spans="2:34"/>
    <row r="9" spans="2:34">
      <c r="AH9" s="259"/>
    </row>
    <row r="10" spans="2:34"/>
    <row r="11" spans="2:34"/>
    <row r="12" spans="2:34"/>
    <row r="13" spans="2:34"/>
    <row r="14" spans="2:34"/>
    <row r="15" spans="2:34"/>
    <row r="16" spans="2: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c r="AG59" s="259"/>
      <c r="AH59" s="259"/>
    </row>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648</v>
      </c>
    </row>
  </sheetData>
  <sheetProtection algorithmName="SHA-512" hashValue="o7SiktIMqQglwg8lBlFDrvLDYFVtBi9xPZCSdNv63h87RISaeBjY8O4eYVaWKDCHhksXAid4SqVsXRk6+JekYA==" saltValue="XLYJyv5XUMwcX9+AS04mT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53</v>
      </c>
      <c r="E2" s="149"/>
      <c r="F2" s="150" t="s">
        <v>582</v>
      </c>
      <c r="G2" s="151"/>
      <c r="H2" s="152"/>
    </row>
    <row r="3" spans="1:8">
      <c r="A3" s="148" t="s">
        <v>575</v>
      </c>
      <c r="B3" s="153"/>
      <c r="C3" s="154"/>
      <c r="D3" s="155">
        <v>41461</v>
      </c>
      <c r="E3" s="156"/>
      <c r="F3" s="157">
        <v>46457</v>
      </c>
      <c r="G3" s="158"/>
      <c r="H3" s="159"/>
    </row>
    <row r="4" spans="1:8">
      <c r="A4" s="160"/>
      <c r="B4" s="161"/>
      <c r="C4" s="162"/>
      <c r="D4" s="163">
        <v>14813</v>
      </c>
      <c r="E4" s="164"/>
      <c r="F4" s="165">
        <v>24020</v>
      </c>
      <c r="G4" s="166"/>
      <c r="H4" s="167"/>
    </row>
    <row r="5" spans="1:8">
      <c r="A5" s="148" t="s">
        <v>577</v>
      </c>
      <c r="B5" s="153"/>
      <c r="C5" s="154"/>
      <c r="D5" s="155">
        <v>44481</v>
      </c>
      <c r="E5" s="156"/>
      <c r="F5" s="157">
        <v>51849</v>
      </c>
      <c r="G5" s="158"/>
      <c r="H5" s="159"/>
    </row>
    <row r="6" spans="1:8">
      <c r="A6" s="160"/>
      <c r="B6" s="161"/>
      <c r="C6" s="162"/>
      <c r="D6" s="163">
        <v>17339</v>
      </c>
      <c r="E6" s="164"/>
      <c r="F6" s="165">
        <v>26326</v>
      </c>
      <c r="G6" s="166"/>
      <c r="H6" s="167"/>
    </row>
    <row r="7" spans="1:8">
      <c r="A7" s="148" t="s">
        <v>578</v>
      </c>
      <c r="B7" s="153"/>
      <c r="C7" s="154"/>
      <c r="D7" s="155">
        <v>70148</v>
      </c>
      <c r="E7" s="156"/>
      <c r="F7" s="157">
        <v>52191</v>
      </c>
      <c r="G7" s="158"/>
      <c r="H7" s="159"/>
    </row>
    <row r="8" spans="1:8">
      <c r="A8" s="160"/>
      <c r="B8" s="161"/>
      <c r="C8" s="162"/>
      <c r="D8" s="163">
        <v>21714</v>
      </c>
      <c r="E8" s="164"/>
      <c r="F8" s="165">
        <v>26807</v>
      </c>
      <c r="G8" s="166"/>
      <c r="H8" s="167"/>
    </row>
    <row r="9" spans="1:8">
      <c r="A9" s="148" t="s">
        <v>579</v>
      </c>
      <c r="B9" s="153"/>
      <c r="C9" s="154"/>
      <c r="D9" s="155">
        <v>74812</v>
      </c>
      <c r="E9" s="156"/>
      <c r="F9" s="157">
        <v>48105</v>
      </c>
      <c r="G9" s="158"/>
      <c r="H9" s="159"/>
    </row>
    <row r="10" spans="1:8">
      <c r="A10" s="160"/>
      <c r="B10" s="161"/>
      <c r="C10" s="162"/>
      <c r="D10" s="163">
        <v>22000</v>
      </c>
      <c r="E10" s="164"/>
      <c r="F10" s="165">
        <v>24072</v>
      </c>
      <c r="G10" s="166"/>
      <c r="H10" s="167"/>
    </row>
    <row r="11" spans="1:8">
      <c r="A11" s="148" t="s">
        <v>580</v>
      </c>
      <c r="B11" s="153"/>
      <c r="C11" s="154"/>
      <c r="D11" s="155">
        <v>54851</v>
      </c>
      <c r="E11" s="156"/>
      <c r="F11" s="157">
        <v>47446</v>
      </c>
      <c r="G11" s="158"/>
      <c r="H11" s="159"/>
    </row>
    <row r="12" spans="1:8">
      <c r="A12" s="160"/>
      <c r="B12" s="161"/>
      <c r="C12" s="168"/>
      <c r="D12" s="163">
        <v>29356</v>
      </c>
      <c r="E12" s="164"/>
      <c r="F12" s="165">
        <v>24371</v>
      </c>
      <c r="G12" s="166"/>
      <c r="H12" s="167"/>
    </row>
    <row r="13" spans="1:8">
      <c r="A13" s="148"/>
      <c r="B13" s="153"/>
      <c r="C13" s="169"/>
      <c r="D13" s="170">
        <v>57151</v>
      </c>
      <c r="E13" s="171"/>
      <c r="F13" s="172">
        <v>49210</v>
      </c>
      <c r="G13" s="173"/>
      <c r="H13" s="159"/>
    </row>
    <row r="14" spans="1:8">
      <c r="A14" s="160"/>
      <c r="B14" s="161"/>
      <c r="C14" s="162"/>
      <c r="D14" s="163">
        <v>21044</v>
      </c>
      <c r="E14" s="164"/>
      <c r="F14" s="165">
        <v>25119</v>
      </c>
      <c r="G14" s="166"/>
      <c r="H14" s="167"/>
    </row>
    <row r="17" spans="1:11">
      <c r="A17" s="144" t="s">
        <v>54</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55</v>
      </c>
      <c r="B19" s="174">
        <f>ROUND(VALUE(SUBSTITUTE(実質収支比率等に係る経年分析!F$48,"▲","-")),2)</f>
        <v>2.39</v>
      </c>
      <c r="C19" s="174">
        <f>ROUND(VALUE(SUBSTITUTE(実質収支比率等に係る経年分析!G$48,"▲","-")),2)</f>
        <v>2.4</v>
      </c>
      <c r="D19" s="174">
        <f>ROUND(VALUE(SUBSTITUTE(実質収支比率等に係る経年分析!H$48,"▲","-")),2)</f>
        <v>2.52</v>
      </c>
      <c r="E19" s="174">
        <f>ROUND(VALUE(SUBSTITUTE(実質収支比率等に係る経年分析!I$48,"▲","-")),2)</f>
        <v>2.56</v>
      </c>
      <c r="F19" s="174">
        <f>ROUND(VALUE(SUBSTITUTE(実質収支比率等に係る経年分析!J$48,"▲","-")),2)</f>
        <v>2.5099999999999998</v>
      </c>
    </row>
    <row r="20" spans="1:11">
      <c r="A20" s="174" t="s">
        <v>56</v>
      </c>
      <c r="B20" s="174">
        <f>ROUND(VALUE(SUBSTITUTE(実質収支比率等に係る経年分析!F$47,"▲","-")),2)</f>
        <v>6.07</v>
      </c>
      <c r="C20" s="174">
        <f>ROUND(VALUE(SUBSTITUTE(実質収支比率等に係る経年分析!G$47,"▲","-")),2)</f>
        <v>5.71</v>
      </c>
      <c r="D20" s="174">
        <f>ROUND(VALUE(SUBSTITUTE(実質収支比率等に係る経年分析!H$47,"▲","-")),2)</f>
        <v>4.83</v>
      </c>
      <c r="E20" s="174">
        <f>ROUND(VALUE(SUBSTITUTE(実質収支比率等に係る経年分析!I$47,"▲","-")),2)</f>
        <v>5.69</v>
      </c>
      <c r="F20" s="174">
        <f>ROUND(VALUE(SUBSTITUTE(実質収支比率等に係る経年分析!J$47,"▲","-")),2)</f>
        <v>5.65</v>
      </c>
    </row>
    <row r="21" spans="1:11">
      <c r="A21" s="174" t="s">
        <v>57</v>
      </c>
      <c r="B21" s="174">
        <f>IF(ISNUMBER(VALUE(SUBSTITUTE(実質収支比率等に係る経年分析!F$49,"▲","-"))),ROUND(VALUE(SUBSTITUTE(実質収支比率等に係る経年分析!F$49,"▲","-")),2),NA())</f>
        <v>-0.87</v>
      </c>
      <c r="C21" s="174">
        <f>IF(ISNUMBER(VALUE(SUBSTITUTE(実質収支比率等に係る経年分析!G$49,"▲","-"))),ROUND(VALUE(SUBSTITUTE(実質収支比率等に係る経年分析!G$49,"▲","-")),2),NA())</f>
        <v>-0.35</v>
      </c>
      <c r="D21" s="174">
        <f>IF(ISNUMBER(VALUE(SUBSTITUTE(実質収支比率等に係る経年分析!H$49,"▲","-"))),ROUND(VALUE(SUBSTITUTE(実質収支比率等に係る経年分析!H$49,"▲","-")),2),NA())</f>
        <v>-0.57999999999999996</v>
      </c>
      <c r="E21" s="174">
        <f>IF(ISNUMBER(VALUE(SUBSTITUTE(実質収支比率等に係る経年分析!I$49,"▲","-"))),ROUND(VALUE(SUBSTITUTE(実質収支比率等に係る経年分析!I$49,"▲","-")),2),NA())</f>
        <v>1.04</v>
      </c>
      <c r="F21" s="174">
        <f>IF(ISNUMBER(VALUE(SUBSTITUTE(実質収支比率等に係る経年分析!J$49,"▲","-"))),ROUND(VALUE(SUBSTITUTE(実質収支比率等に係る経年分析!J$49,"▲","-")),2),NA())</f>
        <v>-0.22</v>
      </c>
    </row>
    <row r="24" spans="1:11">
      <c r="A24" s="144" t="s">
        <v>58</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59</v>
      </c>
      <c r="C26" s="175" t="s">
        <v>60</v>
      </c>
      <c r="D26" s="175" t="s">
        <v>59</v>
      </c>
      <c r="E26" s="175" t="s">
        <v>60</v>
      </c>
      <c r="F26" s="175" t="s">
        <v>59</v>
      </c>
      <c r="G26" s="175" t="s">
        <v>60</v>
      </c>
      <c r="H26" s="175" t="s">
        <v>59</v>
      </c>
      <c r="I26" s="175" t="s">
        <v>60</v>
      </c>
      <c r="J26" s="175" t="s">
        <v>59</v>
      </c>
      <c r="K26" s="175" t="s">
        <v>60</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後期高齢者医療事業会計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7.0000000000000007E-2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0.16</v>
      </c>
    </row>
    <row r="30" spans="1:11">
      <c r="A30" s="175" t="str">
        <f>IF(連結実質赤字比率に係る赤字・黒字の構成分析!C$40="",NA(),連結実質赤字比率に係る赤字・黒字の構成分析!C$40)</f>
        <v>国民健康保険事業会計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0.62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0.93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0.28999999999999998</v>
      </c>
    </row>
    <row r="31" spans="1:11">
      <c r="A31" s="175" t="str">
        <f>IF(連結実質赤字比率に係る赤字・黒字の構成分析!C$39="",NA(),連結実質赤字比率に係る赤字・黒字の構成分析!C$39)</f>
        <v>土地区画整理会計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0.56000000000000005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0.41</v>
      </c>
    </row>
    <row r="32" spans="1:11">
      <c r="A32" s="175" t="str">
        <f>IF(連結実質赤字比率に係る赤字・黒字の構成分析!C$38="",NA(),連結実質赤字比率に係る赤字・黒字の構成分析!C$38)</f>
        <v>農業集落排水事業会計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0.89</v>
      </c>
    </row>
    <row r="33" spans="1:16">
      <c r="A33" s="175" t="str">
        <f>IF(連結実質赤字比率に係る赤字・黒字の構成分析!C$37="",NA(),連結実質赤字比率に係る赤字・黒字の構成分析!C$37)</f>
        <v>介護保険事業会計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1.82</v>
      </c>
    </row>
    <row r="34" spans="1:16">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1.99</v>
      </c>
    </row>
    <row r="35" spans="1:16">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5.77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6.36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5.82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5.63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5.95</v>
      </c>
    </row>
    <row r="36" spans="1:16">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16.28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16.68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18.309999999999999</v>
      </c>
    </row>
    <row r="39" spans="1:16">
      <c r="A39" s="144" t="s">
        <v>61</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c r="A42" s="176" t="s">
        <v>64</v>
      </c>
      <c r="B42" s="176"/>
      <c r="C42" s="176"/>
      <c r="D42" s="176">
        <f>'実質公債費比率（分子）の構造'!K$52</f>
        <v>12403</v>
      </c>
      <c r="E42" s="176"/>
      <c r="F42" s="176"/>
      <c r="G42" s="176">
        <f>'実質公債費比率（分子）の構造'!L$52</f>
        <v>12243</v>
      </c>
      <c r="H42" s="176"/>
      <c r="I42" s="176"/>
      <c r="J42" s="176">
        <f>'実質公債費比率（分子）の構造'!M$52</f>
        <v>11919</v>
      </c>
      <c r="K42" s="176"/>
      <c r="L42" s="176"/>
      <c r="M42" s="176">
        <f>'実質公債費比率（分子）の構造'!N$52</f>
        <v>11184</v>
      </c>
      <c r="N42" s="176"/>
      <c r="O42" s="176"/>
      <c r="P42" s="176">
        <f>'実質公債費比率（分子）の構造'!O$52</f>
        <v>11224</v>
      </c>
    </row>
    <row r="43" spans="1:16">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66</v>
      </c>
      <c r="B44" s="176">
        <f>'実質公債費比率（分子）の構造'!K$50</f>
        <v>6</v>
      </c>
      <c r="C44" s="176"/>
      <c r="D44" s="176"/>
      <c r="E44" s="176">
        <f>'実質公債費比率（分子）の構造'!L$50</f>
        <v>7</v>
      </c>
      <c r="F44" s="176"/>
      <c r="G44" s="176"/>
      <c r="H44" s="176">
        <f>'実質公債費比率（分子）の構造'!M$50</f>
        <v>6</v>
      </c>
      <c r="I44" s="176"/>
      <c r="J44" s="176"/>
      <c r="K44" s="176">
        <f>'実質公債費比率（分子）の構造'!N$50</f>
        <v>5</v>
      </c>
      <c r="L44" s="176"/>
      <c r="M44" s="176"/>
      <c r="N44" s="176">
        <f>'実質公債費比率（分子）の構造'!O$50</f>
        <v>10</v>
      </c>
      <c r="O44" s="176"/>
      <c r="P44" s="176"/>
    </row>
    <row r="45" spans="1:16">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c r="A46" s="176" t="s">
        <v>68</v>
      </c>
      <c r="B46" s="176">
        <f>'実質公債費比率（分子）の構造'!K$48</f>
        <v>3492</v>
      </c>
      <c r="C46" s="176"/>
      <c r="D46" s="176"/>
      <c r="E46" s="176">
        <f>'実質公債費比率（分子）の構造'!L$48</f>
        <v>3414</v>
      </c>
      <c r="F46" s="176"/>
      <c r="G46" s="176"/>
      <c r="H46" s="176">
        <f>'実質公債費比率（分子）の構造'!M$48</f>
        <v>3277</v>
      </c>
      <c r="I46" s="176"/>
      <c r="J46" s="176"/>
      <c r="K46" s="176">
        <f>'実質公債費比率（分子）の構造'!N$48</f>
        <v>3199</v>
      </c>
      <c r="L46" s="176"/>
      <c r="M46" s="176"/>
      <c r="N46" s="176">
        <f>'実質公債費比率（分子）の構造'!O$48</f>
        <v>3157</v>
      </c>
      <c r="O46" s="176"/>
      <c r="P46" s="176"/>
    </row>
    <row r="47" spans="1:16">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71</v>
      </c>
      <c r="B49" s="176">
        <f>'実質公債費比率（分子）の構造'!K$45</f>
        <v>14532</v>
      </c>
      <c r="C49" s="176"/>
      <c r="D49" s="176"/>
      <c r="E49" s="176">
        <f>'実質公債費比率（分子）の構造'!L$45</f>
        <v>14549</v>
      </c>
      <c r="F49" s="176"/>
      <c r="G49" s="176"/>
      <c r="H49" s="176">
        <f>'実質公債費比率（分子）の構造'!M$45</f>
        <v>13898</v>
      </c>
      <c r="I49" s="176"/>
      <c r="J49" s="176"/>
      <c r="K49" s="176">
        <f>'実質公債費比率（分子）の構造'!N$45</f>
        <v>13395</v>
      </c>
      <c r="L49" s="176"/>
      <c r="M49" s="176"/>
      <c r="N49" s="176">
        <f>'実質公債費比率（分子）の構造'!O$45</f>
        <v>13533</v>
      </c>
      <c r="O49" s="176"/>
      <c r="P49" s="176"/>
    </row>
    <row r="50" spans="1:16">
      <c r="A50" s="176" t="s">
        <v>72</v>
      </c>
      <c r="B50" s="176" t="e">
        <f>NA()</f>
        <v>#N/A</v>
      </c>
      <c r="C50" s="176">
        <f>IF(ISNUMBER('実質公債費比率（分子）の構造'!K$53),'実質公債費比率（分子）の構造'!K$53,NA())</f>
        <v>5627</v>
      </c>
      <c r="D50" s="176" t="e">
        <f>NA()</f>
        <v>#N/A</v>
      </c>
      <c r="E50" s="176" t="e">
        <f>NA()</f>
        <v>#N/A</v>
      </c>
      <c r="F50" s="176">
        <f>IF(ISNUMBER('実質公債費比率（分子）の構造'!L$53),'実質公債費比率（分子）の構造'!L$53,NA())</f>
        <v>5727</v>
      </c>
      <c r="G50" s="176" t="e">
        <f>NA()</f>
        <v>#N/A</v>
      </c>
      <c r="H50" s="176" t="e">
        <f>NA()</f>
        <v>#N/A</v>
      </c>
      <c r="I50" s="176">
        <f>IF(ISNUMBER('実質公債費比率（分子）の構造'!M$53),'実質公債費比率（分子）の構造'!M$53,NA())</f>
        <v>5262</v>
      </c>
      <c r="J50" s="176" t="e">
        <f>NA()</f>
        <v>#N/A</v>
      </c>
      <c r="K50" s="176" t="e">
        <f>NA()</f>
        <v>#N/A</v>
      </c>
      <c r="L50" s="176">
        <f>IF(ISNUMBER('実質公債費比率（分子）の構造'!N$53),'実質公債費比率（分子）の構造'!N$53,NA())</f>
        <v>5415</v>
      </c>
      <c r="M50" s="176" t="e">
        <f>NA()</f>
        <v>#N/A</v>
      </c>
      <c r="N50" s="176" t="e">
        <f>NA()</f>
        <v>#N/A</v>
      </c>
      <c r="O50" s="176">
        <f>IF(ISNUMBER('実質公債費比率（分子）の構造'!O$53),'実質公債費比率（分子）の構造'!O$53,NA())</f>
        <v>5476</v>
      </c>
      <c r="P50" s="176" t="e">
        <f>NA()</f>
        <v>#N/A</v>
      </c>
    </row>
    <row r="53" spans="1:16">
      <c r="A53" s="144" t="s">
        <v>73</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c r="A56" s="175" t="s">
        <v>44</v>
      </c>
      <c r="B56" s="175"/>
      <c r="C56" s="175"/>
      <c r="D56" s="175">
        <f>'将来負担比率（分子）の構造'!I$52</f>
        <v>127838</v>
      </c>
      <c r="E56" s="175"/>
      <c r="F56" s="175"/>
      <c r="G56" s="175">
        <f>'将来負担比率（分子）の構造'!J$52</f>
        <v>127319</v>
      </c>
      <c r="H56" s="175"/>
      <c r="I56" s="175"/>
      <c r="J56" s="175">
        <f>'将来負担比率（分子）の構造'!K$52</f>
        <v>127289</v>
      </c>
      <c r="K56" s="175"/>
      <c r="L56" s="175"/>
      <c r="M56" s="175">
        <f>'将来負担比率（分子）の構造'!L$52</f>
        <v>128527</v>
      </c>
      <c r="N56" s="175"/>
      <c r="O56" s="175"/>
      <c r="P56" s="175">
        <f>'将来負担比率（分子）の構造'!M$52</f>
        <v>128697</v>
      </c>
    </row>
    <row r="57" spans="1:16">
      <c r="A57" s="175" t="s">
        <v>43</v>
      </c>
      <c r="B57" s="175"/>
      <c r="C57" s="175"/>
      <c r="D57" s="175">
        <f>'将来負担比率（分子）の構造'!I$51</f>
        <v>4939</v>
      </c>
      <c r="E57" s="175"/>
      <c r="F57" s="175"/>
      <c r="G57" s="175">
        <f>'将来負担比率（分子）の構造'!J$51</f>
        <v>5004</v>
      </c>
      <c r="H57" s="175"/>
      <c r="I57" s="175"/>
      <c r="J57" s="175">
        <f>'将来負担比率（分子）の構造'!K$51</f>
        <v>5610</v>
      </c>
      <c r="K57" s="175"/>
      <c r="L57" s="175"/>
      <c r="M57" s="175">
        <f>'将来負担比率（分子）の構造'!L$51</f>
        <v>7980</v>
      </c>
      <c r="N57" s="175"/>
      <c r="O57" s="175"/>
      <c r="P57" s="175">
        <f>'将来負担比率（分子）の構造'!M$51</f>
        <v>14037</v>
      </c>
    </row>
    <row r="58" spans="1:16">
      <c r="A58" s="175" t="s">
        <v>42</v>
      </c>
      <c r="B58" s="175"/>
      <c r="C58" s="175"/>
      <c r="D58" s="175">
        <f>'将来負担比率（分子）の構造'!I$50</f>
        <v>22057</v>
      </c>
      <c r="E58" s="175"/>
      <c r="F58" s="175"/>
      <c r="G58" s="175">
        <f>'将来負担比率（分子）の構造'!J$50</f>
        <v>20160</v>
      </c>
      <c r="H58" s="175"/>
      <c r="I58" s="175"/>
      <c r="J58" s="175">
        <f>'将来負担比率（分子）の構造'!K$50</f>
        <v>18034</v>
      </c>
      <c r="K58" s="175"/>
      <c r="L58" s="175"/>
      <c r="M58" s="175">
        <f>'将来負担比率（分子）の構造'!L$50</f>
        <v>19191</v>
      </c>
      <c r="N58" s="175"/>
      <c r="O58" s="175"/>
      <c r="P58" s="175">
        <f>'将来負担比率（分子）の構造'!M$50</f>
        <v>17657</v>
      </c>
    </row>
    <row r="59" spans="1:16">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f>'将来負担比率（分子）の構造'!M$46</f>
        <v>851</v>
      </c>
      <c r="O61" s="175"/>
      <c r="P61" s="175"/>
    </row>
    <row r="62" spans="1:16">
      <c r="A62" s="175" t="s">
        <v>36</v>
      </c>
      <c r="B62" s="175">
        <f>'将来負担比率（分子）の構造'!I$45</f>
        <v>17579</v>
      </c>
      <c r="C62" s="175"/>
      <c r="D62" s="175"/>
      <c r="E62" s="175">
        <f>'将来負担比率（分子）の構造'!J$45</f>
        <v>17116</v>
      </c>
      <c r="F62" s="175"/>
      <c r="G62" s="175"/>
      <c r="H62" s="175">
        <f>'将来負担比率（分子）の構造'!K$45</f>
        <v>16415</v>
      </c>
      <c r="I62" s="175"/>
      <c r="J62" s="175"/>
      <c r="K62" s="175">
        <f>'将来負担比率（分子）の構造'!L$45</f>
        <v>16385</v>
      </c>
      <c r="L62" s="175"/>
      <c r="M62" s="175"/>
      <c r="N62" s="175">
        <f>'将来負担比率（分子）の構造'!M$45</f>
        <v>16183</v>
      </c>
      <c r="O62" s="175"/>
      <c r="P62" s="175"/>
    </row>
    <row r="63" spans="1:16">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c r="A64" s="175" t="s">
        <v>34</v>
      </c>
      <c r="B64" s="175">
        <f>'将来負担比率（分子）の構造'!I$43</f>
        <v>43570</v>
      </c>
      <c r="C64" s="175"/>
      <c r="D64" s="175"/>
      <c r="E64" s="175">
        <f>'将来負担比率（分子）の構造'!J$43</f>
        <v>40255</v>
      </c>
      <c r="F64" s="175"/>
      <c r="G64" s="175"/>
      <c r="H64" s="175">
        <f>'将来負担比率（分子）の構造'!K$43</f>
        <v>37822</v>
      </c>
      <c r="I64" s="175"/>
      <c r="J64" s="175"/>
      <c r="K64" s="175">
        <f>'将来負担比率（分子）の構造'!L$43</f>
        <v>36565</v>
      </c>
      <c r="L64" s="175"/>
      <c r="M64" s="175"/>
      <c r="N64" s="175">
        <f>'将来負担比率（分子）の構造'!M$43</f>
        <v>35406</v>
      </c>
      <c r="O64" s="175"/>
      <c r="P64" s="175"/>
    </row>
    <row r="65" spans="1:16">
      <c r="A65" s="175" t="s">
        <v>33</v>
      </c>
      <c r="B65" s="175">
        <f>'将来負担比率（分子）の構造'!I$42</f>
        <v>104</v>
      </c>
      <c r="C65" s="175"/>
      <c r="D65" s="175"/>
      <c r="E65" s="175">
        <f>'将来負担比率（分子）の構造'!J$42</f>
        <v>94</v>
      </c>
      <c r="F65" s="175"/>
      <c r="G65" s="175"/>
      <c r="H65" s="175">
        <f>'将来負担比率（分子）の構造'!K$42</f>
        <v>83</v>
      </c>
      <c r="I65" s="175"/>
      <c r="J65" s="175"/>
      <c r="K65" s="175">
        <f>'将来負担比率（分子）の構造'!L$42</f>
        <v>71</v>
      </c>
      <c r="L65" s="175"/>
      <c r="M65" s="175"/>
      <c r="N65" s="175">
        <f>'将来負担比率（分子）の構造'!M$42</f>
        <v>59</v>
      </c>
      <c r="O65" s="175"/>
      <c r="P65" s="175"/>
    </row>
    <row r="66" spans="1:16">
      <c r="A66" s="175" t="s">
        <v>32</v>
      </c>
      <c r="B66" s="175">
        <f>'将来負担比率（分子）の構造'!I$41</f>
        <v>139738</v>
      </c>
      <c r="C66" s="175"/>
      <c r="D66" s="175"/>
      <c r="E66" s="175">
        <f>'将来負担比率（分子）の構造'!J$41</f>
        <v>138363</v>
      </c>
      <c r="F66" s="175"/>
      <c r="G66" s="175"/>
      <c r="H66" s="175">
        <f>'将来負担比率（分子）の構造'!K$41</f>
        <v>144428</v>
      </c>
      <c r="I66" s="175"/>
      <c r="J66" s="175"/>
      <c r="K66" s="175">
        <f>'将来負担比率（分子）の構造'!L$41</f>
        <v>154476</v>
      </c>
      <c r="L66" s="175"/>
      <c r="M66" s="175"/>
      <c r="N66" s="175">
        <f>'将来負担比率（分子）の構造'!M$41</f>
        <v>167043</v>
      </c>
      <c r="O66" s="175"/>
      <c r="P66" s="175"/>
    </row>
    <row r="67" spans="1:16">
      <c r="A67" s="175" t="s">
        <v>76</v>
      </c>
      <c r="B67" s="175" t="e">
        <f>NA()</f>
        <v>#N/A</v>
      </c>
      <c r="C67" s="175">
        <f>IF(ISNUMBER('将来負担比率（分子）の構造'!I$53), IF('将来負担比率（分子）の構造'!I$53 &lt; 0, 0, '将来負担比率（分子）の構造'!I$53), NA())</f>
        <v>46158</v>
      </c>
      <c r="D67" s="175" t="e">
        <f>NA()</f>
        <v>#N/A</v>
      </c>
      <c r="E67" s="175" t="e">
        <f>NA()</f>
        <v>#N/A</v>
      </c>
      <c r="F67" s="175">
        <f>IF(ISNUMBER('将来負担比率（分子）の構造'!J$53), IF('将来負担比率（分子）の構造'!J$53 &lt; 0, 0, '将来負担比率（分子）の構造'!J$53), NA())</f>
        <v>43346</v>
      </c>
      <c r="G67" s="175" t="e">
        <f>NA()</f>
        <v>#N/A</v>
      </c>
      <c r="H67" s="175" t="e">
        <f>NA()</f>
        <v>#N/A</v>
      </c>
      <c r="I67" s="175">
        <f>IF(ISNUMBER('将来負担比率（分子）の構造'!K$53), IF('将来負担比率（分子）の構造'!K$53 &lt; 0, 0, '将来負担比率（分子）の構造'!K$53), NA())</f>
        <v>47815</v>
      </c>
      <c r="J67" s="175" t="e">
        <f>NA()</f>
        <v>#N/A</v>
      </c>
      <c r="K67" s="175" t="e">
        <f>NA()</f>
        <v>#N/A</v>
      </c>
      <c r="L67" s="175">
        <f>IF(ISNUMBER('将来負担比率（分子）の構造'!L$53), IF('将来負担比率（分子）の構造'!L$53 &lt; 0, 0, '将来負担比率（分子）の構造'!L$53), NA())</f>
        <v>51799</v>
      </c>
      <c r="M67" s="175" t="e">
        <f>NA()</f>
        <v>#N/A</v>
      </c>
      <c r="N67" s="175" t="e">
        <f>NA()</f>
        <v>#N/A</v>
      </c>
      <c r="O67" s="175">
        <f>IF(ISNUMBER('将来負担比率（分子）の構造'!M$53), IF('将来負担比率（分子）の構造'!M$53 &lt; 0, 0, '将来負担比率（分子）の構造'!M$53), NA())</f>
        <v>59149</v>
      </c>
      <c r="P67" s="175" t="e">
        <f>NA()</f>
        <v>#N/A</v>
      </c>
    </row>
    <row r="70" spans="1:16">
      <c r="A70" s="177" t="s">
        <v>77</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78</v>
      </c>
      <c r="B72" s="179">
        <f>基金残高に係る経年分析!F55</f>
        <v>3524</v>
      </c>
      <c r="C72" s="179">
        <f>基金残高に係る経年分析!G55</f>
        <v>4225</v>
      </c>
      <c r="D72" s="179">
        <f>基金残高に係る経年分析!H55</f>
        <v>4127</v>
      </c>
    </row>
    <row r="73" spans="1:16">
      <c r="A73" s="178" t="s">
        <v>79</v>
      </c>
      <c r="B73" s="179">
        <f>基金残高に係る経年分析!F56</f>
        <v>3279</v>
      </c>
      <c r="C73" s="179">
        <f>基金残高に係る経年分析!G56</f>
        <v>2307</v>
      </c>
      <c r="D73" s="179">
        <f>基金残高に係る経年分析!H56</f>
        <v>1311</v>
      </c>
    </row>
    <row r="74" spans="1:16">
      <c r="A74" s="178" t="s">
        <v>80</v>
      </c>
      <c r="B74" s="179">
        <f>基金残高に係る経年分析!F57</f>
        <v>8151</v>
      </c>
      <c r="C74" s="179">
        <f>基金残高に係る経年分析!G57</f>
        <v>8527</v>
      </c>
      <c r="D74" s="179">
        <f>基金残高に係る経年分析!H57</f>
        <v>7015</v>
      </c>
    </row>
  </sheetData>
  <sheetProtection algorithmName="SHA-512" hashValue="gB+t6ukdsS2JUqO7XLoW7TVkn58okBo3qH+SwxctVr6DckYy/I+E4ozSrQbPu90Pdm+4DzTGRnVI27ALG372aw==" saltValue="+Zzr+y1P2M7UzUaXQH8Y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2024-03-21T00:26:37Z</cp:lastPrinted>
  <dcterms:created xsi:type="dcterms:W3CDTF">2024-03-14T01:07:55Z</dcterms:created>
  <dcterms:modified xsi:type="dcterms:W3CDTF">2024-09-19T02:07:51Z</dcterms:modified>
  <cp:category/>
</cp:coreProperties>
</file>