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172.25.92.75\19.環境系 01.環境共有\下水道\下水道\下水道関係\起債・公営企業関係\R05\公営企業\20240118_公営企業に係る経営比較分析表（令和４年度決算）の分析等について\"/>
    </mc:Choice>
  </mc:AlternateContent>
  <xr:revisionPtr revIDLastSave="0" documentId="13_ncr:1_{35B99BB0-B1EF-4B31-AB26-357884D71075}" xr6:coauthVersionLast="47" xr6:coauthVersionMax="47" xr10:uidLastSave="{00000000-0000-0000-0000-000000000000}"/>
  <workbookProtection workbookAlgorithmName="SHA-512" workbookHashValue="NwVL+3hDAVKmHw6C2KfGwjTPynj5WRMp/6xLGInFQPyjRBSs5E0rjgAL772xqnjToGJNsYl3F1pJhMxiO5dSOQ==" workbookSaltValue="DKSFdfBHc6IUxxlp0zWfqA=="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AL10" i="4" s="1"/>
  <c r="U6" i="5"/>
  <c r="T6" i="5"/>
  <c r="AT8" i="4" s="1"/>
  <c r="S6" i="5"/>
  <c r="AL8" i="4" s="1"/>
  <c r="R6" i="5"/>
  <c r="Q6" i="5"/>
  <c r="P6" i="5"/>
  <c r="P10" i="4" s="1"/>
  <c r="O6" i="5"/>
  <c r="I10" i="4" s="1"/>
  <c r="N6" i="5"/>
  <c r="M6" i="5"/>
  <c r="AD8" i="4" s="1"/>
  <c r="L6" i="5"/>
  <c r="W8" i="4" s="1"/>
  <c r="K6" i="5"/>
  <c r="P8" i="4" s="1"/>
  <c r="J6" i="5"/>
  <c r="I8" i="4" s="1"/>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AD10" i="4"/>
  <c r="W10" i="4"/>
  <c r="B10" i="4"/>
  <c r="BB8" i="4"/>
  <c r="B8" i="4"/>
</calcChain>
</file>

<file path=xl/sharedStrings.xml><?xml version="1.0" encoding="utf-8"?>
<sst xmlns="http://schemas.openxmlformats.org/spreadsheetml/2006/main" count="247" uniqueCount="119">
  <si>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</si>
  <si>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</si>
  <si>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</si>
  <si>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</si>
  <si>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</si>
  <si>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</si>
  <si>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</si>
  <si>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</si>
  <si>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</si>
  <si>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</si>
  <si>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</si>
  <si>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</si>
  <si>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</si>
  <si>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</si>
  <si>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</si>
  <si>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</si>
  <si>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</si>
  <si>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</si>
  <si>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</si>
  <si>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</si>
  <si>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</si>
  <si>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</si>
  <si>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</si>
  <si>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</si>
  <si>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</si>
  <si>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</si>
  <si>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</si>
  <si>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</si>
  <si>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</si>
  <si>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</si>
  <si>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</si>
  <si>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</si>
  <si>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</si>
  <si>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</si>
  <si>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</si>
  <si>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</si>
  <si>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</si>
  <si>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</si>
  <si>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</si>
  <si>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</si>
  <si>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</si>
  <si>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</si>
  <si>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</si>
  <si>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</si>
  <si>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</si>
  <si>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</si>
  <si>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</si>
  <si>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</si>
  <si>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</si>
  <si>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</si>
  <si>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</si>
  <si>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</si>
  <si>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</si>
  <si>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</si>
  <si>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</si>
  <si>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</si>
  <si>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</si>
  <si>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</si>
  <si>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</si>
  <si>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</si>
  <si>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</si>
  <si>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</si>
  <si>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</si>
  <si>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</si>
  <si>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</si>
  <si>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</si>
  <si>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</si>
  <si>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</si>
  <si>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</si>
  <si>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</si>
  <si>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</si>
  <si>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</si>
  <si>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</si>
  <si>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</si>
  <si>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</si>
  <si>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</si>
  <si>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</si>
  <si>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</si>
  <si>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</si>
  <si>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</si>
  <si>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</si>
  <si>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</si>
  <si>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</si>
  <si>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</si>
  <si>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</si>
  <si>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</si>
  <si>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</si>
  <si>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</si>
  <si>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</si>
  <si>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</si>
  <si>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</si>
  <si>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</si>
  <si>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</si>
  <si>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</si>
  <si>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</si>
  <si>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</si>
  <si>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</si>
  <si>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</si>
  <si>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東成瀬村</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</si>
  <si>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</si>
  <si>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</si>
  <si>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</si>
  <si>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</si>
  <si>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</si>
  <si>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</si>
  <si>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</si>
  <si>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</si>
  <si>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</si>
  <si>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</si>
  <si>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</si>
  <si>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</si>
  <si>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</si>
  <si>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</si>
  <si>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</si>
  <si>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</si>
  <si>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</si>
  <si>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下水道事業については、当村の立地条件を踏まえ平成13年度より村全域を整備エリアとして合併処理浄化槽設置事業に着手しており、老朽化に伴う課題は今後更に検討の必要性が増してくると考えられる。したがって、老朽化した施設の更新には多額の経費が必要となるため、中長期的な予測の基に効率的な課題の改善に努めていきたい。</t>
    <phoneticPr fontId="4"/>
  </si>
  <si>
    <t>　今後は投資経費が抑制される反面、維持管理費に関しては増嵩することが予想され、経費の抑制と必要財源の確保は最重要課題となっている。
　財源確保においては、使用料の適正化を最優先に段階的な見直しを図り、また必要経費に関しても効率的かつ効果的な施策の検討によりその抑制を図っていきたい。
※「該当数値なし」など当村のデータが表示されていない分析表については、対象となる欠損金や負債、あるいは当該管渠の対象等となっていないため。</t>
    <phoneticPr fontId="4"/>
  </si>
  <si>
    <t>　収益的収支比率であるが、単年度収支が毎年赤字となっている。これは平成13年度から着手している「合併処理浄化槽設置事業」にかかる借入金の償還金の増嵩と浄化槽の普及率を向上させるため使用料を低水準に設定し、据え置いてきたことが要因のひとつにある。
　なお、今後の建設投資であるが、重点的整備期間は完了しており、今後の予定は新築住宅の世帯が想定される程度である。したがって、投資経費は抑制される見込みである反面、機械・装置の老朽化に伴う修繕や更新と、これまでの建設投資に対する償還金の返済もあり、維持管理費は今後も増嵩することが予想されている。
　これらの財源に対し、これまでの使用料は普及率の向上を図るため低水準としてきたが、適正な財政運営を目指すためにはその引き上げが不可欠となっている。今後は料金改定額の変動幅を考慮しながら、使用者に急激な負担を強いないなどの配慮も踏まえ、適正料金を設定し、快適な生活環境の確保に向けた健全経営を推進す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</si>
</sst>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F23-4E68-9889-3AD4FB7E1D87}"/>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9F23-4E68-9889-3AD4FB7E1D87}"/>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436E-4E8C-8EE9-A5DC1EBB3CD1}"/>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59.94</c:v>
                </c:pt>
                <c:pt idx="1">
                  <c:v>59.64</c:v>
                </c:pt>
                <c:pt idx="2">
                  <c:v>58.19</c:v>
                </c:pt>
                <c:pt idx="3">
                  <c:v>56.52</c:v>
                </c:pt>
                <c:pt idx="4">
                  <c:v>88.45</c:v>
                </c:pt>
              </c:numCache>
            </c:numRef>
          </c:val>
          <c:smooth val="0"/>
          <c:extLst>
            <c:ext xmlns:c16="http://schemas.microsoft.com/office/drawing/2014/chart" uri="{C3380CC4-5D6E-409C-BE32-E72D297353CC}">
              <c16:uniqueId val="{00000001-436E-4E8C-8EE9-A5DC1EBB3CD1}"/>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2056-4870-A472-037CDCB27231}"/>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89.66</c:v>
                </c:pt>
                <c:pt idx="1">
                  <c:v>90.63</c:v>
                </c:pt>
                <c:pt idx="2">
                  <c:v>87.8</c:v>
                </c:pt>
                <c:pt idx="3">
                  <c:v>88.43</c:v>
                </c:pt>
                <c:pt idx="4">
                  <c:v>90.34</c:v>
                </c:pt>
              </c:numCache>
            </c:numRef>
          </c:val>
          <c:smooth val="0"/>
          <c:extLst>
            <c:ext xmlns:c16="http://schemas.microsoft.com/office/drawing/2014/chart" uri="{C3380CC4-5D6E-409C-BE32-E72D297353CC}">
              <c16:uniqueId val="{00000001-2056-4870-A472-037CDCB27231}"/>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88.53</c:v>
                </c:pt>
                <c:pt idx="1">
                  <c:v>91.22</c:v>
                </c:pt>
                <c:pt idx="2">
                  <c:v>92.41</c:v>
                </c:pt>
                <c:pt idx="3">
                  <c:v>91.23</c:v>
                </c:pt>
                <c:pt idx="4">
                  <c:v>88.51</c:v>
                </c:pt>
              </c:numCache>
            </c:numRef>
          </c:val>
          <c:extLst>
            <c:ext xmlns:c16="http://schemas.microsoft.com/office/drawing/2014/chart" uri="{C3380CC4-5D6E-409C-BE32-E72D297353CC}">
              <c16:uniqueId val="{00000000-B5B5-47BA-8C4F-CBFA3747D27F}"/>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5B5-47BA-8C4F-CBFA3747D27F}"/>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CE9-4B43-9AB1-63ACF717C8AF}"/>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CE9-4B43-9AB1-63ACF717C8AF}"/>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2DF-4AD1-B871-8ADA15C13F4E}"/>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2DF-4AD1-B871-8ADA15C13F4E}"/>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4D5-4F64-8D0D-0394549C1C84}"/>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4D5-4F64-8D0D-0394549C1C84}"/>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25F-466D-8248-7B1E05C95AD8}"/>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25F-466D-8248-7B1E05C95AD8}"/>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458.29</c:v>
                </c:pt>
                <c:pt idx="1">
                  <c:v>438.37</c:v>
                </c:pt>
                <c:pt idx="2">
                  <c:v>409.47</c:v>
                </c:pt>
                <c:pt idx="3">
                  <c:v>388.25</c:v>
                </c:pt>
                <c:pt idx="4">
                  <c:v>386.89</c:v>
                </c:pt>
              </c:numCache>
            </c:numRef>
          </c:val>
          <c:extLst>
            <c:ext xmlns:c16="http://schemas.microsoft.com/office/drawing/2014/chart" uri="{C3380CC4-5D6E-409C-BE32-E72D297353CC}">
              <c16:uniqueId val="{00000000-5B0F-4338-AFAC-A1F6DF043ED5}"/>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296.89</c:v>
                </c:pt>
                <c:pt idx="1">
                  <c:v>270.57</c:v>
                </c:pt>
                <c:pt idx="2">
                  <c:v>294.27</c:v>
                </c:pt>
                <c:pt idx="3">
                  <c:v>294.08999999999997</c:v>
                </c:pt>
                <c:pt idx="4">
                  <c:v>294.08999999999997</c:v>
                </c:pt>
              </c:numCache>
            </c:numRef>
          </c:val>
          <c:smooth val="0"/>
          <c:extLst>
            <c:ext xmlns:c16="http://schemas.microsoft.com/office/drawing/2014/chart" uri="{C3380CC4-5D6E-409C-BE32-E72D297353CC}">
              <c16:uniqueId val="{00000001-5B0F-4338-AFAC-A1F6DF043ED5}"/>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66.53</c:v>
                </c:pt>
                <c:pt idx="1">
                  <c:v>67.05</c:v>
                </c:pt>
                <c:pt idx="2">
                  <c:v>67.540000000000006</c:v>
                </c:pt>
                <c:pt idx="3">
                  <c:v>60.19</c:v>
                </c:pt>
                <c:pt idx="4">
                  <c:v>59.85</c:v>
                </c:pt>
              </c:numCache>
            </c:numRef>
          </c:val>
          <c:extLst>
            <c:ext xmlns:c16="http://schemas.microsoft.com/office/drawing/2014/chart" uri="{C3380CC4-5D6E-409C-BE32-E72D297353CC}">
              <c16:uniqueId val="{00000000-4349-4086-9722-423F580A2096}"/>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63.06</c:v>
                </c:pt>
                <c:pt idx="1">
                  <c:v>62.5</c:v>
                </c:pt>
                <c:pt idx="2">
                  <c:v>60.59</c:v>
                </c:pt>
                <c:pt idx="3">
                  <c:v>60</c:v>
                </c:pt>
                <c:pt idx="4">
                  <c:v>59.01</c:v>
                </c:pt>
              </c:numCache>
            </c:numRef>
          </c:val>
          <c:smooth val="0"/>
          <c:extLst>
            <c:ext xmlns:c16="http://schemas.microsoft.com/office/drawing/2014/chart" uri="{C3380CC4-5D6E-409C-BE32-E72D297353CC}">
              <c16:uniqueId val="{00000001-4349-4086-9722-423F580A2096}"/>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154.72</c:v>
                </c:pt>
                <c:pt idx="1">
                  <c:v>155.79</c:v>
                </c:pt>
                <c:pt idx="2">
                  <c:v>156.78</c:v>
                </c:pt>
                <c:pt idx="3">
                  <c:v>176.9</c:v>
                </c:pt>
                <c:pt idx="4">
                  <c:v>176</c:v>
                </c:pt>
              </c:numCache>
            </c:numRef>
          </c:val>
          <c:extLst>
            <c:ext xmlns:c16="http://schemas.microsoft.com/office/drawing/2014/chart" uri="{C3380CC4-5D6E-409C-BE32-E72D297353CC}">
              <c16:uniqueId val="{00000000-5FBF-4247-B3EE-0550BFB225DD}"/>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264.77</c:v>
                </c:pt>
                <c:pt idx="1">
                  <c:v>269.33</c:v>
                </c:pt>
                <c:pt idx="2">
                  <c:v>280.23</c:v>
                </c:pt>
                <c:pt idx="3">
                  <c:v>282.70999999999998</c:v>
                </c:pt>
                <c:pt idx="4">
                  <c:v>291.82</c:v>
                </c:pt>
              </c:numCache>
            </c:numRef>
          </c:val>
          <c:smooth val="0"/>
          <c:extLst>
            <c:ext xmlns:c16="http://schemas.microsoft.com/office/drawing/2014/chart" uri="{C3380CC4-5D6E-409C-BE32-E72D297353CC}">
              <c16:uniqueId val="{00000001-5FBF-4247-B3EE-0550BFB225DD}"/>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【86.02】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【294.83】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43"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0" t="s">
        <v>0</v>
      </c>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row>
    <row r="3" spans="1:78" ht="9.75" customHeight="1" x14ac:dyDescent="0.15">
      <c r="A3" s="2"/>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row>
    <row r="4" spans="1:78" ht="9.75" customHeight="1" x14ac:dyDescent="0.15">
      <c r="A4" s="2"/>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1" t="str">
        <f>データ!H6</f>
        <v>秋田県　東成瀬村</v>
      </c>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0" t="s">
        <v>1</v>
      </c>
      <c r="C7" s="60"/>
      <c r="D7" s="60"/>
      <c r="E7" s="60"/>
      <c r="F7" s="60"/>
      <c r="G7" s="60"/>
      <c r="H7" s="60"/>
      <c r="I7" s="60" t="s">
        <v>2</v>
      </c>
      <c r="J7" s="60"/>
      <c r="K7" s="60"/>
      <c r="L7" s="60"/>
      <c r="M7" s="60"/>
      <c r="N7" s="60"/>
      <c r="O7" s="60"/>
      <c r="P7" s="60" t="s">
        <v>3</v>
      </c>
      <c r="Q7" s="60"/>
      <c r="R7" s="60"/>
      <c r="S7" s="60"/>
      <c r="T7" s="60"/>
      <c r="U7" s="60"/>
      <c r="V7" s="60"/>
      <c r="W7" s="60" t="s">
        <v>4</v>
      </c>
      <c r="X7" s="60"/>
      <c r="Y7" s="60"/>
      <c r="Z7" s="60"/>
      <c r="AA7" s="60"/>
      <c r="AB7" s="60"/>
      <c r="AC7" s="60"/>
      <c r="AD7" s="60" t="s">
        <v>5</v>
      </c>
      <c r="AE7" s="60"/>
      <c r="AF7" s="60"/>
      <c r="AG7" s="60"/>
      <c r="AH7" s="60"/>
      <c r="AI7" s="60"/>
      <c r="AJ7" s="60"/>
      <c r="AK7" s="3"/>
      <c r="AL7" s="60" t="s">
        <v>6</v>
      </c>
      <c r="AM7" s="60"/>
      <c r="AN7" s="60"/>
      <c r="AO7" s="60"/>
      <c r="AP7" s="60"/>
      <c r="AQ7" s="60"/>
      <c r="AR7" s="60"/>
      <c r="AS7" s="60"/>
      <c r="AT7" s="60" t="s">
        <v>7</v>
      </c>
      <c r="AU7" s="60"/>
      <c r="AV7" s="60"/>
      <c r="AW7" s="60"/>
      <c r="AX7" s="60"/>
      <c r="AY7" s="60"/>
      <c r="AZ7" s="60"/>
      <c r="BA7" s="60"/>
      <c r="BB7" s="60" t="s">
        <v>8</v>
      </c>
      <c r="BC7" s="60"/>
      <c r="BD7" s="60"/>
      <c r="BE7" s="60"/>
      <c r="BF7" s="60"/>
      <c r="BG7" s="60"/>
      <c r="BH7" s="60"/>
      <c r="BI7" s="60"/>
      <c r="BJ7" s="3"/>
      <c r="BK7" s="3"/>
      <c r="BL7" s="63" t="s">
        <v>9</v>
      </c>
      <c r="BM7" s="64"/>
      <c r="BN7" s="64"/>
      <c r="BO7" s="64"/>
      <c r="BP7" s="64"/>
      <c r="BQ7" s="64"/>
      <c r="BR7" s="64"/>
      <c r="BS7" s="64"/>
      <c r="BT7" s="64"/>
      <c r="BU7" s="64"/>
      <c r="BV7" s="64"/>
      <c r="BW7" s="64"/>
      <c r="BX7" s="64"/>
      <c r="BY7" s="65"/>
    </row>
    <row r="8" spans="1:78" ht="18.75" customHeight="1" x14ac:dyDescent="0.15">
      <c r="A8" s="2"/>
      <c r="B8" s="66" t="str">
        <f>データ!I6</f>
        <v>法非適用</v>
      </c>
      <c r="C8" s="66"/>
      <c r="D8" s="66"/>
      <c r="E8" s="66"/>
      <c r="F8" s="66"/>
      <c r="G8" s="66"/>
      <c r="H8" s="66"/>
      <c r="I8" s="66" t="str">
        <f>データ!J6</f>
        <v>下水道事業</v>
      </c>
      <c r="J8" s="66"/>
      <c r="K8" s="66"/>
      <c r="L8" s="66"/>
      <c r="M8" s="66"/>
      <c r="N8" s="66"/>
      <c r="O8" s="66"/>
      <c r="P8" s="66" t="str">
        <f>データ!K6</f>
        <v>特定地域生活排水処理</v>
      </c>
      <c r="Q8" s="66"/>
      <c r="R8" s="66"/>
      <c r="S8" s="66"/>
      <c r="T8" s="66"/>
      <c r="U8" s="66"/>
      <c r="V8" s="66"/>
      <c r="W8" s="66" t="str">
        <f>データ!L6</f>
        <v>K2</v>
      </c>
      <c r="X8" s="66"/>
      <c r="Y8" s="66"/>
      <c r="Z8" s="66"/>
      <c r="AA8" s="66"/>
      <c r="AB8" s="66"/>
      <c r="AC8" s="66"/>
      <c r="AD8" s="67" t="str">
        <f>データ!$M$6</f>
        <v>非設置</v>
      </c>
      <c r="AE8" s="67"/>
      <c r="AF8" s="67"/>
      <c r="AG8" s="67"/>
      <c r="AH8" s="67"/>
      <c r="AI8" s="67"/>
      <c r="AJ8" s="67"/>
      <c r="AK8" s="3"/>
      <c r="AL8" s="55">
        <f>データ!S6</f>
        <v>2392</v>
      </c>
      <c r="AM8" s="55"/>
      <c r="AN8" s="55"/>
      <c r="AO8" s="55"/>
      <c r="AP8" s="55"/>
      <c r="AQ8" s="55"/>
      <c r="AR8" s="55"/>
      <c r="AS8" s="55"/>
      <c r="AT8" s="54">
        <f>データ!T6</f>
        <v>203.69</v>
      </c>
      <c r="AU8" s="54"/>
      <c r="AV8" s="54"/>
      <c r="AW8" s="54"/>
      <c r="AX8" s="54"/>
      <c r="AY8" s="54"/>
      <c r="AZ8" s="54"/>
      <c r="BA8" s="54"/>
      <c r="BB8" s="54">
        <f>データ!U6</f>
        <v>11.74</v>
      </c>
      <c r="BC8" s="54"/>
      <c r="BD8" s="54"/>
      <c r="BE8" s="54"/>
      <c r="BF8" s="54"/>
      <c r="BG8" s="54"/>
      <c r="BH8" s="54"/>
      <c r="BI8" s="54"/>
      <c r="BJ8" s="3"/>
      <c r="BK8" s="3"/>
      <c r="BL8" s="68" t="s">
        <v>10</v>
      </c>
      <c r="BM8" s="69"/>
      <c r="BN8" s="58" t="s">
        <v>11</v>
      </c>
      <c r="BO8" s="58"/>
      <c r="BP8" s="58"/>
      <c r="BQ8" s="58"/>
      <c r="BR8" s="58"/>
      <c r="BS8" s="58"/>
      <c r="BT8" s="58"/>
      <c r="BU8" s="58"/>
      <c r="BV8" s="58"/>
      <c r="BW8" s="58"/>
      <c r="BX8" s="58"/>
      <c r="BY8" s="59"/>
    </row>
    <row r="9" spans="1:78" ht="18.75" customHeight="1" x14ac:dyDescent="0.15">
      <c r="A9" s="2"/>
      <c r="B9" s="60" t="s">
        <v>12</v>
      </c>
      <c r="C9" s="60"/>
      <c r="D9" s="60"/>
      <c r="E9" s="60"/>
      <c r="F9" s="60"/>
      <c r="G9" s="60"/>
      <c r="H9" s="60"/>
      <c r="I9" s="60" t="s">
        <v>13</v>
      </c>
      <c r="J9" s="60"/>
      <c r="K9" s="60"/>
      <c r="L9" s="60"/>
      <c r="M9" s="60"/>
      <c r="N9" s="60"/>
      <c r="O9" s="60"/>
      <c r="P9" s="60" t="s">
        <v>14</v>
      </c>
      <c r="Q9" s="60"/>
      <c r="R9" s="60"/>
      <c r="S9" s="60"/>
      <c r="T9" s="60"/>
      <c r="U9" s="60"/>
      <c r="V9" s="60"/>
      <c r="W9" s="60" t="s">
        <v>15</v>
      </c>
      <c r="X9" s="60"/>
      <c r="Y9" s="60"/>
      <c r="Z9" s="60"/>
      <c r="AA9" s="60"/>
      <c r="AB9" s="60"/>
      <c r="AC9" s="60"/>
      <c r="AD9" s="60" t="s">
        <v>16</v>
      </c>
      <c r="AE9" s="60"/>
      <c r="AF9" s="60"/>
      <c r="AG9" s="60"/>
      <c r="AH9" s="60"/>
      <c r="AI9" s="60"/>
      <c r="AJ9" s="60"/>
      <c r="AK9" s="3"/>
      <c r="AL9" s="60" t="s">
        <v>17</v>
      </c>
      <c r="AM9" s="60"/>
      <c r="AN9" s="60"/>
      <c r="AO9" s="60"/>
      <c r="AP9" s="60"/>
      <c r="AQ9" s="60"/>
      <c r="AR9" s="60"/>
      <c r="AS9" s="60"/>
      <c r="AT9" s="60" t="s">
        <v>18</v>
      </c>
      <c r="AU9" s="60"/>
      <c r="AV9" s="60"/>
      <c r="AW9" s="60"/>
      <c r="AX9" s="60"/>
      <c r="AY9" s="60"/>
      <c r="AZ9" s="60"/>
      <c r="BA9" s="60"/>
      <c r="BB9" s="60" t="s">
        <v>19</v>
      </c>
      <c r="BC9" s="60"/>
      <c r="BD9" s="60"/>
      <c r="BE9" s="60"/>
      <c r="BF9" s="60"/>
      <c r="BG9" s="60"/>
      <c r="BH9" s="60"/>
      <c r="BI9" s="60"/>
      <c r="BJ9" s="3"/>
      <c r="BK9" s="3"/>
      <c r="BL9" s="61" t="s">
        <v>20</v>
      </c>
      <c r="BM9" s="62"/>
      <c r="BN9" s="52" t="s">
        <v>21</v>
      </c>
      <c r="BO9" s="52"/>
      <c r="BP9" s="52"/>
      <c r="BQ9" s="52"/>
      <c r="BR9" s="52"/>
      <c r="BS9" s="52"/>
      <c r="BT9" s="52"/>
      <c r="BU9" s="52"/>
      <c r="BV9" s="52"/>
      <c r="BW9" s="52"/>
      <c r="BX9" s="52"/>
      <c r="BY9" s="53"/>
    </row>
    <row r="10" spans="1:78" ht="18.75" customHeight="1" x14ac:dyDescent="0.15">
      <c r="A10" s="2"/>
      <c r="B10" s="54" t="str">
        <f>データ!N6</f>
        <v>-</v>
      </c>
      <c r="C10" s="54"/>
      <c r="D10" s="54"/>
      <c r="E10" s="54"/>
      <c r="F10" s="54"/>
      <c r="G10" s="54"/>
      <c r="H10" s="54"/>
      <c r="I10" s="54" t="str">
        <f>データ!O6</f>
        <v>該当数値なし</v>
      </c>
      <c r="J10" s="54"/>
      <c r="K10" s="54"/>
      <c r="L10" s="54"/>
      <c r="M10" s="54"/>
      <c r="N10" s="54"/>
      <c r="O10" s="54"/>
      <c r="P10" s="54">
        <f>データ!P6</f>
        <v>79.37</v>
      </c>
      <c r="Q10" s="54"/>
      <c r="R10" s="54"/>
      <c r="S10" s="54"/>
      <c r="T10" s="54"/>
      <c r="U10" s="54"/>
      <c r="V10" s="54"/>
      <c r="W10" s="54">
        <f>データ!Q6</f>
        <v>100</v>
      </c>
      <c r="X10" s="54"/>
      <c r="Y10" s="54"/>
      <c r="Z10" s="54"/>
      <c r="AA10" s="54"/>
      <c r="AB10" s="54"/>
      <c r="AC10" s="54"/>
      <c r="AD10" s="55">
        <f>データ!R6</f>
        <v>2420</v>
      </c>
      <c r="AE10" s="55"/>
      <c r="AF10" s="55"/>
      <c r="AG10" s="55"/>
      <c r="AH10" s="55"/>
      <c r="AI10" s="55"/>
      <c r="AJ10" s="55"/>
      <c r="AK10" s="2"/>
      <c r="AL10" s="55">
        <f>データ!V6</f>
        <v>1885</v>
      </c>
      <c r="AM10" s="55"/>
      <c r="AN10" s="55"/>
      <c r="AO10" s="55"/>
      <c r="AP10" s="55"/>
      <c r="AQ10" s="55"/>
      <c r="AR10" s="55"/>
      <c r="AS10" s="55"/>
      <c r="AT10" s="54">
        <f>データ!W6</f>
        <v>0.6</v>
      </c>
      <c r="AU10" s="54"/>
      <c r="AV10" s="54"/>
      <c r="AW10" s="54"/>
      <c r="AX10" s="54"/>
      <c r="AY10" s="54"/>
      <c r="AZ10" s="54"/>
      <c r="BA10" s="54"/>
      <c r="BB10" s="54">
        <f>データ!X6</f>
        <v>3141.67</v>
      </c>
      <c r="BC10" s="54"/>
      <c r="BD10" s="54"/>
      <c r="BE10" s="54"/>
      <c r="BF10" s="54"/>
      <c r="BG10" s="54"/>
      <c r="BH10" s="54"/>
      <c r="BI10" s="54"/>
      <c r="BJ10" s="2"/>
      <c r="BK10" s="2"/>
      <c r="BL10" s="56" t="s">
        <v>22</v>
      </c>
      <c r="BM10" s="57"/>
      <c r="BN10" s="45" t="s">
        <v>23</v>
      </c>
      <c r="BO10" s="45"/>
      <c r="BP10" s="45"/>
      <c r="BQ10" s="45"/>
      <c r="BR10" s="45"/>
      <c r="BS10" s="45"/>
      <c r="BT10" s="45"/>
      <c r="BU10" s="45"/>
      <c r="BV10" s="45"/>
      <c r="BW10" s="45"/>
      <c r="BX10" s="45"/>
      <c r="BY10" s="4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7" t="s">
        <v>24</v>
      </c>
      <c r="BM11" s="47"/>
      <c r="BN11" s="47"/>
      <c r="BO11" s="47"/>
      <c r="BP11" s="47"/>
      <c r="BQ11" s="47"/>
      <c r="BR11" s="47"/>
      <c r="BS11" s="47"/>
      <c r="BT11" s="47"/>
      <c r="BU11" s="47"/>
      <c r="BV11" s="47"/>
      <c r="BW11" s="47"/>
      <c r="BX11" s="47"/>
      <c r="BY11" s="47"/>
      <c r="BZ11" s="4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7"/>
      <c r="BM12" s="47"/>
      <c r="BN12" s="47"/>
      <c r="BO12" s="47"/>
      <c r="BP12" s="47"/>
      <c r="BQ12" s="47"/>
      <c r="BR12" s="47"/>
      <c r="BS12" s="47"/>
      <c r="BT12" s="47"/>
      <c r="BU12" s="47"/>
      <c r="BV12" s="47"/>
      <c r="BW12" s="47"/>
      <c r="BX12" s="47"/>
      <c r="BY12" s="47"/>
      <c r="BZ12" s="4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8"/>
      <c r="BM13" s="48"/>
      <c r="BN13" s="48"/>
      <c r="BO13" s="48"/>
      <c r="BP13" s="48"/>
      <c r="BQ13" s="48"/>
      <c r="BR13" s="48"/>
      <c r="BS13" s="48"/>
      <c r="BT13" s="48"/>
      <c r="BU13" s="48"/>
      <c r="BV13" s="48"/>
      <c r="BW13" s="48"/>
      <c r="BX13" s="48"/>
      <c r="BY13" s="48"/>
      <c r="BZ13" s="48"/>
    </row>
    <row r="14" spans="1:78" ht="13.5" customHeight="1" x14ac:dyDescent="0.15">
      <c r="A14" s="2"/>
      <c r="B14" s="49" t="s">
        <v>25</v>
      </c>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1"/>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118</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116</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117</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【307.39】</v>
      </c>
      <c r="I86" s="12" t="str">
        <f>データ!CA6</f>
        <v>【57.03】</v>
      </c>
      <c r="J86" s="12" t="str">
        <f>データ!CL6</f>
        <v>【294.83】</v>
      </c>
      <c r="K86" s="12" t="str">
        <f>データ!CW6</f>
        <v>【84.27】</v>
      </c>
      <c r="L86" s="12" t="str">
        <f>データ!DH6</f>
        <v>【86.02】</v>
      </c>
      <c r="M86" s="12" t="s">
        <v>44</v>
      </c>
      <c r="N86" s="12" t="s">
        <v>44</v>
      </c>
      <c r="O86" s="12" t="str">
        <f>データ!EO6</f>
        <v>【-】</v>
      </c>
    </row>
  </sheetData>
  <sheetProtection algorithmName="SHA-512" hashValue="miQvCB94C/eKlIohlL9OVEZ8TEgJ7ND5XJf1oHOTGHNn733gQcjLrG9pgzmUqsi7u5ygX+s3fpNLhJJzahSGiQ==" saltValue="smi2uI3EuQKPOu6u+ZxIc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2022</v>
      </c>
      <c r="C6" s="19">
        <f t="shared" ref="C6:X6" si="3">C7</f>
        <v>54640</v>
      </c>
      <c r="D6" s="19">
        <f t="shared" si="3"/>
        <v>47</v>
      </c>
      <c r="E6" s="19">
        <f t="shared" si="3"/>
        <v>18</v>
      </c>
      <c r="F6" s="19">
        <f t="shared" si="3"/>
        <v>0</v>
      </c>
      <c r="G6" s="19">
        <f t="shared" si="3"/>
        <v>0</v>
      </c>
      <c r="H6" s="19" t="str">
        <f t="shared" si="3"/>
        <v>秋田県　東成瀬村</v>
      </c>
      <c r="I6" s="19" t="str">
        <f t="shared" si="3"/>
        <v>法非適用</v>
      </c>
      <c r="J6" s="19" t="str">
        <f t="shared" si="3"/>
        <v>下水道事業</v>
      </c>
      <c r="K6" s="19" t="str">
        <f t="shared" si="3"/>
        <v>特定地域生活排水処理</v>
      </c>
      <c r="L6" s="19" t="str">
        <f t="shared" si="3"/>
        <v>K2</v>
      </c>
      <c r="M6" s="19" t="str">
        <f t="shared" si="3"/>
        <v>非設置</v>
      </c>
      <c r="N6" s="20" t="str">
        <f t="shared" si="3"/>
        <v>-</v>
      </c>
      <c r="O6" s="20" t="str">
        <f t="shared" si="3"/>
        <v>該当数値なし</v>
      </c>
      <c r="P6" s="20">
        <f t="shared" si="3"/>
        <v>79.37</v>
      </c>
      <c r="Q6" s="20">
        <f t="shared" si="3"/>
        <v>100</v>
      </c>
      <c r="R6" s="20">
        <f t="shared" si="3"/>
        <v>2420</v>
      </c>
      <c r="S6" s="20">
        <f t="shared" si="3"/>
        <v>2392</v>
      </c>
      <c r="T6" s="20">
        <f t="shared" si="3"/>
        <v>203.69</v>
      </c>
      <c r="U6" s="20">
        <f t="shared" si="3"/>
        <v>11.74</v>
      </c>
      <c r="V6" s="20">
        <f t="shared" si="3"/>
        <v>1885</v>
      </c>
      <c r="W6" s="20">
        <f t="shared" si="3"/>
        <v>0.6</v>
      </c>
      <c r="X6" s="20">
        <f t="shared" si="3"/>
        <v>3141.67</v>
      </c>
      <c r="Y6" s="21">
        <f>IF(Y7="",NA(),Y7)</f>
        <v>88.53</v>
      </c>
      <c r="Z6" s="21">
        <f t="shared" ref="Z6:AH6" si="4">IF(Z7="",NA(),Z7)</f>
        <v>91.22</v>
      </c>
      <c r="AA6" s="21">
        <f t="shared" si="4"/>
        <v>92.41</v>
      </c>
      <c r="AB6" s="21">
        <f t="shared" si="4"/>
        <v>91.23</v>
      </c>
      <c r="AC6" s="21">
        <f t="shared" si="4"/>
        <v>88.51</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458.29</v>
      </c>
      <c r="BG6" s="21">
        <f t="shared" ref="BG6:BO6" si="7">IF(BG7="",NA(),BG7)</f>
        <v>438.37</v>
      </c>
      <c r="BH6" s="21">
        <f t="shared" si="7"/>
        <v>409.47</v>
      </c>
      <c r="BI6" s="21">
        <f t="shared" si="7"/>
        <v>388.25</v>
      </c>
      <c r="BJ6" s="21">
        <f t="shared" si="7"/>
        <v>386.89</v>
      </c>
      <c r="BK6" s="21">
        <f t="shared" si="7"/>
        <v>296.89</v>
      </c>
      <c r="BL6" s="21">
        <f t="shared" si="7"/>
        <v>270.57</v>
      </c>
      <c r="BM6" s="21">
        <f t="shared" si="7"/>
        <v>294.27</v>
      </c>
      <c r="BN6" s="21">
        <f t="shared" si="7"/>
        <v>294.08999999999997</v>
      </c>
      <c r="BO6" s="21">
        <f t="shared" si="7"/>
        <v>294.08999999999997</v>
      </c>
      <c r="BP6" s="20" t="str">
        <f>IF(BP7="","",IF(BP7="-","【-】","【"&amp;SUBSTITUTE(TEXT(BP7,"#,##0.00"),"-","△")&amp;"】"))</f>
        <v>【307.39】</v>
      </c>
      <c r="BQ6" s="21">
        <f>IF(BQ7="",NA(),BQ7)</f>
        <v>66.53</v>
      </c>
      <c r="BR6" s="21">
        <f t="shared" ref="BR6:BZ6" si="8">IF(BR7="",NA(),BR7)</f>
        <v>67.05</v>
      </c>
      <c r="BS6" s="21">
        <f t="shared" si="8"/>
        <v>67.540000000000006</v>
      </c>
      <c r="BT6" s="21">
        <f t="shared" si="8"/>
        <v>60.19</v>
      </c>
      <c r="BU6" s="21">
        <f t="shared" si="8"/>
        <v>59.85</v>
      </c>
      <c r="BV6" s="21">
        <f t="shared" si="8"/>
        <v>63.06</v>
      </c>
      <c r="BW6" s="21">
        <f t="shared" si="8"/>
        <v>62.5</v>
      </c>
      <c r="BX6" s="21">
        <f t="shared" si="8"/>
        <v>60.59</v>
      </c>
      <c r="BY6" s="21">
        <f t="shared" si="8"/>
        <v>60</v>
      </c>
      <c r="BZ6" s="21">
        <f t="shared" si="8"/>
        <v>59.01</v>
      </c>
      <c r="CA6" s="20" t="str">
        <f>IF(CA7="","",IF(CA7="-","【-】","【"&amp;SUBSTITUTE(TEXT(CA7,"#,##0.00"),"-","△")&amp;"】"))</f>
        <v>【57.03】</v>
      </c>
      <c r="CB6" s="21">
        <f>IF(CB7="",NA(),CB7)</f>
        <v>154.72</v>
      </c>
      <c r="CC6" s="21">
        <f t="shared" ref="CC6:CK6" si="9">IF(CC7="",NA(),CC7)</f>
        <v>155.79</v>
      </c>
      <c r="CD6" s="21">
        <f t="shared" si="9"/>
        <v>156.78</v>
      </c>
      <c r="CE6" s="21">
        <f t="shared" si="9"/>
        <v>176.9</v>
      </c>
      <c r="CF6" s="21">
        <f t="shared" si="9"/>
        <v>176</v>
      </c>
      <c r="CG6" s="21">
        <f t="shared" si="9"/>
        <v>264.77</v>
      </c>
      <c r="CH6" s="21">
        <f t="shared" si="9"/>
        <v>269.33</v>
      </c>
      <c r="CI6" s="21">
        <f t="shared" si="9"/>
        <v>280.23</v>
      </c>
      <c r="CJ6" s="21">
        <f t="shared" si="9"/>
        <v>282.70999999999998</v>
      </c>
      <c r="CK6" s="21">
        <f t="shared" si="9"/>
        <v>291.82</v>
      </c>
      <c r="CL6" s="20" t="str">
        <f>IF(CL7="","",IF(CL7="-","【-】","【"&amp;SUBSTITUTE(TEXT(CL7,"#,##0.00"),"-","△")&amp;"】"))</f>
        <v>【294.83】</v>
      </c>
      <c r="CM6" s="21">
        <f>IF(CM7="",NA(),CM7)</f>
        <v>100</v>
      </c>
      <c r="CN6" s="21">
        <f t="shared" ref="CN6:CV6" si="10">IF(CN7="",NA(),CN7)</f>
        <v>100</v>
      </c>
      <c r="CO6" s="21">
        <f t="shared" si="10"/>
        <v>100</v>
      </c>
      <c r="CP6" s="21">
        <f t="shared" si="10"/>
        <v>100</v>
      </c>
      <c r="CQ6" s="21">
        <f t="shared" si="10"/>
        <v>100</v>
      </c>
      <c r="CR6" s="21">
        <f t="shared" si="10"/>
        <v>59.94</v>
      </c>
      <c r="CS6" s="21">
        <f t="shared" si="10"/>
        <v>59.64</v>
      </c>
      <c r="CT6" s="21">
        <f t="shared" si="10"/>
        <v>58.19</v>
      </c>
      <c r="CU6" s="21">
        <f t="shared" si="10"/>
        <v>56.52</v>
      </c>
      <c r="CV6" s="21">
        <f t="shared" si="10"/>
        <v>88.45</v>
      </c>
      <c r="CW6" s="20" t="str">
        <f>IF(CW7="","",IF(CW7="-","【-】","【"&amp;SUBSTITUTE(TEXT(CW7,"#,##0.00"),"-","△")&amp;"】"))</f>
        <v>【84.27】</v>
      </c>
      <c r="CX6" s="21">
        <f>IF(CX7="",NA(),CX7)</f>
        <v>100</v>
      </c>
      <c r="CY6" s="21">
        <f t="shared" ref="CY6:DG6" si="11">IF(CY7="",NA(),CY7)</f>
        <v>100</v>
      </c>
      <c r="CZ6" s="21">
        <f t="shared" si="11"/>
        <v>100</v>
      </c>
      <c r="DA6" s="21">
        <f t="shared" si="11"/>
        <v>100</v>
      </c>
      <c r="DB6" s="21">
        <f t="shared" si="11"/>
        <v>100</v>
      </c>
      <c r="DC6" s="21">
        <f t="shared" si="11"/>
        <v>89.66</v>
      </c>
      <c r="DD6" s="21">
        <f t="shared" si="11"/>
        <v>90.63</v>
      </c>
      <c r="DE6" s="21">
        <f t="shared" si="11"/>
        <v>87.8</v>
      </c>
      <c r="DF6" s="21">
        <f t="shared" si="11"/>
        <v>88.43</v>
      </c>
      <c r="DG6" s="21">
        <f t="shared" si="11"/>
        <v>90.34</v>
      </c>
      <c r="DH6" s="20" t="str">
        <f>IF(DH7="","",IF(DH7="-","【-】","【"&amp;SUBSTITUTE(TEXT(DH7,"#,##0.00"),"-","△")&amp;"】"))</f>
        <v>【86.02】</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5" s="22" customFormat="1" x14ac:dyDescent="0.15">
      <c r="A7" s="14"/>
      <c r="B7" s="23">
        <v>2022</v>
      </c>
      <c r="C7" s="23">
        <v>54640</v>
      </c>
      <c r="D7" s="23">
        <v>47</v>
      </c>
      <c r="E7" s="23">
        <v>18</v>
      </c>
      <c r="F7" s="23">
        <v>0</v>
      </c>
      <c r="G7" s="23">
        <v>0</v>
      </c>
      <c r="H7" s="23" t="s">
        <v>98</v>
      </c>
      <c r="I7" s="23" t="s">
        <v>99</v>
      </c>
      <c r="J7" s="23" t="s">
        <v>100</v>
      </c>
      <c r="K7" s="23" t="s">
        <v>101</v>
      </c>
      <c r="L7" s="23" t="s">
        <v>102</v>
      </c>
      <c r="M7" s="23" t="s">
        <v>103</v>
      </c>
      <c r="N7" s="24" t="s">
        <v>104</v>
      </c>
      <c r="O7" s="24" t="s">
        <v>105</v>
      </c>
      <c r="P7" s="24">
        <v>79.37</v>
      </c>
      <c r="Q7" s="24">
        <v>100</v>
      </c>
      <c r="R7" s="24">
        <v>2420</v>
      </c>
      <c r="S7" s="24">
        <v>2392</v>
      </c>
      <c r="T7" s="24">
        <v>203.69</v>
      </c>
      <c r="U7" s="24">
        <v>11.74</v>
      </c>
      <c r="V7" s="24">
        <v>1885</v>
      </c>
      <c r="W7" s="24">
        <v>0.6</v>
      </c>
      <c r="X7" s="24">
        <v>3141.67</v>
      </c>
      <c r="Y7" s="24">
        <v>88.53</v>
      </c>
      <c r="Z7" s="24">
        <v>91.22</v>
      </c>
      <c r="AA7" s="24">
        <v>92.41</v>
      </c>
      <c r="AB7" s="24">
        <v>91.23</v>
      </c>
      <c r="AC7" s="24">
        <v>88.51</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458.29</v>
      </c>
      <c r="BG7" s="24">
        <v>438.37</v>
      </c>
      <c r="BH7" s="24">
        <v>409.47</v>
      </c>
      <c r="BI7" s="24">
        <v>388.25</v>
      </c>
      <c r="BJ7" s="24">
        <v>386.89</v>
      </c>
      <c r="BK7" s="24">
        <v>296.89</v>
      </c>
      <c r="BL7" s="24">
        <v>270.57</v>
      </c>
      <c r="BM7" s="24">
        <v>294.27</v>
      </c>
      <c r="BN7" s="24">
        <v>294.08999999999997</v>
      </c>
      <c r="BO7" s="24">
        <v>294.08999999999997</v>
      </c>
      <c r="BP7" s="24">
        <v>307.39</v>
      </c>
      <c r="BQ7" s="24">
        <v>66.53</v>
      </c>
      <c r="BR7" s="24">
        <v>67.05</v>
      </c>
      <c r="BS7" s="24">
        <v>67.540000000000006</v>
      </c>
      <c r="BT7" s="24">
        <v>60.19</v>
      </c>
      <c r="BU7" s="24">
        <v>59.85</v>
      </c>
      <c r="BV7" s="24">
        <v>63.06</v>
      </c>
      <c r="BW7" s="24">
        <v>62.5</v>
      </c>
      <c r="BX7" s="24">
        <v>60.59</v>
      </c>
      <c r="BY7" s="24">
        <v>60</v>
      </c>
      <c r="BZ7" s="24">
        <v>59.01</v>
      </c>
      <c r="CA7" s="24">
        <v>57.03</v>
      </c>
      <c r="CB7" s="24">
        <v>154.72</v>
      </c>
      <c r="CC7" s="24">
        <v>155.79</v>
      </c>
      <c r="CD7" s="24">
        <v>156.78</v>
      </c>
      <c r="CE7" s="24">
        <v>176.9</v>
      </c>
      <c r="CF7" s="24">
        <v>176</v>
      </c>
      <c r="CG7" s="24">
        <v>264.77</v>
      </c>
      <c r="CH7" s="24">
        <v>269.33</v>
      </c>
      <c r="CI7" s="24">
        <v>280.23</v>
      </c>
      <c r="CJ7" s="24">
        <v>282.70999999999998</v>
      </c>
      <c r="CK7" s="24">
        <v>291.82</v>
      </c>
      <c r="CL7" s="24">
        <v>294.83</v>
      </c>
      <c r="CM7" s="24">
        <v>100</v>
      </c>
      <c r="CN7" s="24">
        <v>100</v>
      </c>
      <c r="CO7" s="24">
        <v>100</v>
      </c>
      <c r="CP7" s="24">
        <v>100</v>
      </c>
      <c r="CQ7" s="24">
        <v>100</v>
      </c>
      <c r="CR7" s="24">
        <v>59.94</v>
      </c>
      <c r="CS7" s="24">
        <v>59.64</v>
      </c>
      <c r="CT7" s="24">
        <v>58.19</v>
      </c>
      <c r="CU7" s="24">
        <v>56.52</v>
      </c>
      <c r="CV7" s="24">
        <v>88.45</v>
      </c>
      <c r="CW7" s="24">
        <v>84.27</v>
      </c>
      <c r="CX7" s="24">
        <v>100</v>
      </c>
      <c r="CY7" s="24">
        <v>100</v>
      </c>
      <c r="CZ7" s="24">
        <v>100</v>
      </c>
      <c r="DA7" s="24">
        <v>100</v>
      </c>
      <c r="DB7" s="24">
        <v>100</v>
      </c>
      <c r="DC7" s="24">
        <v>89.66</v>
      </c>
      <c r="DD7" s="24">
        <v>90.63</v>
      </c>
      <c r="DE7" s="24">
        <v>87.8</v>
      </c>
      <c r="DF7" s="24">
        <v>88.43</v>
      </c>
      <c r="DG7" s="24">
        <v>90.34</v>
      </c>
      <c r="DH7" s="24">
        <v>86.02</v>
      </c>
      <c r="DI7" s="24"/>
      <c r="DJ7" s="24"/>
      <c r="DK7" s="24"/>
      <c r="DL7" s="24"/>
      <c r="DM7" s="24"/>
      <c r="DN7" s="24"/>
      <c r="DO7" s="24"/>
      <c r="DP7" s="24"/>
      <c r="DQ7" s="24"/>
      <c r="DR7" s="24"/>
      <c r="DS7" s="24"/>
      <c r="DT7" s="24"/>
      <c r="DU7" s="24"/>
      <c r="DV7" s="24"/>
      <c r="DW7" s="24"/>
      <c r="DX7" s="24"/>
      <c r="DY7" s="24"/>
      <c r="DZ7" s="24"/>
      <c r="EA7" s="24"/>
      <c r="EB7" s="24"/>
      <c r="EC7" s="24"/>
      <c r="ED7" s="24"/>
      <c r="EE7" s="24" t="s">
        <v>104</v>
      </c>
      <c r="EF7" s="24" t="s">
        <v>104</v>
      </c>
      <c r="EG7" s="24" t="s">
        <v>104</v>
      </c>
      <c r="EH7" s="24" t="s">
        <v>104</v>
      </c>
      <c r="EI7" s="24" t="s">
        <v>104</v>
      </c>
      <c r="EJ7" s="24" t="s">
        <v>104</v>
      </c>
      <c r="EK7" s="24" t="s">
        <v>104</v>
      </c>
      <c r="EL7" s="24" t="s">
        <v>104</v>
      </c>
      <c r="EM7" s="24" t="s">
        <v>104</v>
      </c>
      <c r="EN7" s="24" t="s">
        <v>104</v>
      </c>
      <c r="EO7" s="24" t="s">
        <v>104</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111</v>
      </c>
    </row>
    <row r="12" spans="1:145" x14ac:dyDescent="0.15">
      <c r="B12">
        <v>1</v>
      </c>
      <c r="C12">
        <v>1</v>
      </c>
      <c r="D12">
        <v>2</v>
      </c>
      <c r="E12">
        <v>3</v>
      </c>
      <c r="F12">
        <v>4</v>
      </c>
      <c r="G12" t="s">
        <v>112</v>
      </c>
    </row>
    <row r="13" spans="1:145" x14ac:dyDescent="0.15">
      <c r="B13" t="s">
        <v>113</v>
      </c>
      <c r="C13" t="s">
        <v>114</v>
      </c>
      <c r="D13" t="s">
        <v>114</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古谷 涼輔</cp:lastModifiedBy>
  <dcterms:created xsi:type="dcterms:W3CDTF">2023-12-12T02:59:35Z</dcterms:created>
  <dcterms:modified xsi:type="dcterms:W3CDTF">2024-01-18T08:27:48Z</dcterms:modified>
  <cp:category/>
</cp:coreProperties>
</file>