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mc:AlternateContent xmlns:mc="http://schemas.openxmlformats.org/markup-compatibility/2006">
    <mc:Choice Requires="x15">
      <x15ac:absPath xmlns:x15ac="http://schemas.microsoft.com/office/spreadsheetml/2010/11/ac" url="U:\0900_上下水道課\☆経営管理班\0_経営比較分析表\【R6.1.24〆切】公営企業に係る経営比較分析表（令和4年度決算）の分析等について\【経営比較分析表】2022_054631_47_1718\"/>
    </mc:Choice>
  </mc:AlternateContent>
  <xr:revisionPtr revIDLastSave="0" documentId="13_ncr:1_{F8809CF5-1D93-497E-8C26-27ABB01453FA}" xr6:coauthVersionLast="36" xr6:coauthVersionMax="47" xr10:uidLastSave="{00000000-0000-0000-0000-000000000000}"/>
  <workbookProtection workbookAlgorithmName="SHA-512" workbookHashValue="Hi8vGaIHPtSl4E7jht2nzQqHgzJzZmbFPwunkaFEuAV9BVKxcqFbc/hRzFBNtJrOUvoPoq91W3oSDLDwF1/4IA==" workbookSaltValue="86qcXzoEC213r5g54yicH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BB10" i="4"/>
  <c r="AL10" i="4"/>
  <c r="AD10" i="4"/>
  <c r="P10" i="4"/>
  <c r="B10" i="4"/>
  <c r="AT8" i="4"/>
  <c r="AD8" i="4"/>
  <c r="W8" i="4"/>
  <c r="P8" i="4"/>
  <c r="I8" i="4"/>
  <c r="B8" i="4"/>
  <c r="B6" i="4"/>
</calcChain>
</file>

<file path=xl/sharedStrings.xml><?xml version="1.0" encoding="utf-8"?>
<sst xmlns="http://schemas.openxmlformats.org/spreadsheetml/2006/main" count="236" uniqueCount="118">
  <si>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</si>
  <si>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</si>
  <si>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</si>
  <si>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</si>
  <si>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</si>
  <si>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</si>
  <si>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</si>
  <si>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</si>
  <si>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</si>
  <si>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</si>
  <si>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</si>
  <si>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</si>
  <si>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</si>
  <si>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</si>
  <si>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</si>
  <si>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</si>
  <si>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</si>
  <si>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</si>
  <si>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</si>
  <si>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</si>
  <si>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</si>
  <si>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</si>
  <si>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</si>
  <si>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</si>
  <si>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</si>
  <si>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</si>
  <si>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</si>
  <si>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</si>
  <si>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</si>
  <si>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</si>
  <si>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</si>
  <si>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</si>
  <si>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</si>
  <si>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</si>
  <si>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</si>
  <si>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</si>
  <si>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</si>
  <si>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</si>
  <si>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</si>
  <si>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</si>
  <si>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</si>
  <si>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</si>
  <si>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</si>
  <si>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</si>
  <si>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</si>
  <si>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</si>
  <si>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</si>
  <si>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</si>
  <si>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</si>
  <si>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</si>
  <si>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</si>
  <si>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</si>
  <si>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</si>
  <si>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</si>
  <si>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</si>
  <si>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</si>
  <si>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</si>
  <si>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</si>
  <si>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</si>
  <si>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</si>
  <si>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</si>
  <si>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</si>
  <si>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</si>
  <si>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</si>
  <si>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</si>
  <si>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</si>
  <si>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</si>
  <si>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</si>
  <si>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</si>
  <si>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</si>
  <si>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</si>
  <si>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</si>
  <si>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</si>
  <si>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</si>
  <si>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</si>
  <si>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</si>
  <si>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</si>
  <si>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</si>
  <si>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</si>
  <si>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</si>
  <si>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</si>
  <si>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</si>
  <si>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</si>
  <si>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</si>
  <si>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</si>
  <si>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</si>
  <si>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</si>
  <si>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</si>
  <si>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</si>
  <si>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</si>
  <si>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</si>
  <si>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</si>
  <si>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</si>
  <si>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</si>
  <si>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</si>
  <si>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</si>
  <si>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</si>
  <si>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</si>
  <si>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</si>
  <si>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</si>
  <si>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</si>
  <si>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</si>
  <si>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</si>
  <si>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</si>
  <si>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</si>
  <si>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</si>
  <si>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</si>
  <si>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</si>
  <si>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</si>
  <si>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</si>
  <si>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</si>
  <si>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</si>
  <si>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</si>
  <si>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</si>
  <si>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</si>
  <si>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床舞地区」の終末処理場「床舞浄化センター」は平成9年度の供用、「土舘地区」の終末処理場「土舘浄化センター」は平成13年度供用で、それぞれが供用開始後20年以上経過し、処理場の機器の故障やマンホールポンプ等の付帯施設部品の故障も多く、維持管理費を圧迫しています。
　床舞地区は令和8年度以降に特定環境保全公共下水道西馬音内浄化センターへの接続を検討しており、老朽施設の運用廃止を検討しながら、接続先である西馬音内浄化センターの有効活用に努めます。</t>
    <phoneticPr fontId="4"/>
  </si>
  <si>
    <t>　農業集落排水事業は、近年の少子高齢化と人口減により使用料収入の伸びを期待できない状況にある一方で施設建設から年月が経過するに伴い、施設の老朽化が進んでいる。
　経費のスリム化を意識し、収支のバランスを改善させるために、主要財源である農業集落排水使用料の適正化を検討していきます。
　また今後農業集落排水と公共下水道の統合や企業会計の導入を契機に、それぞれの料金体系を見直す必要があり、経営改善・安定化を図るため、現行の使用料金の引き上げを検討します。</t>
    <rPh sb="7" eb="9">
      <t>ジギョウ</t>
    </rPh>
    <rPh sb="26" eb="28">
      <t>シヨウ</t>
    </rPh>
    <rPh sb="28" eb="29">
      <t>リョウ</t>
    </rPh>
    <rPh sb="29" eb="31">
      <t>シュウニュウ</t>
    </rPh>
    <rPh sb="32" eb="33">
      <t>ノ</t>
    </rPh>
    <rPh sb="35" eb="37">
      <t>キタイ</t>
    </rPh>
    <rPh sb="41" eb="43">
      <t>ジョウキョウ</t>
    </rPh>
    <rPh sb="46" eb="48">
      <t>イッポウ</t>
    </rPh>
    <rPh sb="49" eb="53">
      <t>シセツケンセツ</t>
    </rPh>
    <rPh sb="55" eb="57">
      <t>ネンゲツ</t>
    </rPh>
    <rPh sb="58" eb="60">
      <t>ケイカ</t>
    </rPh>
    <rPh sb="63" eb="64">
      <t>トモナ</t>
    </rPh>
    <rPh sb="66" eb="68">
      <t>シセツ</t>
    </rPh>
    <rPh sb="69" eb="72">
      <t>ロウキュウカ</t>
    </rPh>
    <rPh sb="73" eb="74">
      <t>スス</t>
    </rPh>
    <rPh sb="81" eb="83">
      <t>ケイヒ</t>
    </rPh>
    <rPh sb="87" eb="88">
      <t>カ</t>
    </rPh>
    <rPh sb="89" eb="91">
      <t>イシキ</t>
    </rPh>
    <rPh sb="93" eb="95">
      <t>シュウシ</t>
    </rPh>
    <rPh sb="101" eb="103">
      <t>カイゼン</t>
    </rPh>
    <rPh sb="110" eb="112">
      <t>シュヨウ</t>
    </rPh>
    <rPh sb="112" eb="114">
      <t>ザイゲン</t>
    </rPh>
    <rPh sb="117" eb="126">
      <t>ノウギョウシュウラクハイスイシヨウリョウ</t>
    </rPh>
    <rPh sb="127" eb="130">
      <t>テキセイカ</t>
    </rPh>
    <rPh sb="131" eb="133">
      <t>ケントウ</t>
    </rPh>
    <rPh sb="144" eb="146">
      <t>コンゴ</t>
    </rPh>
    <rPh sb="146" eb="148">
      <t>ノウギョウ</t>
    </rPh>
    <rPh sb="148" eb="150">
      <t>シュウラク</t>
    </rPh>
    <rPh sb="150" eb="152">
      <t>ハイスイ</t>
    </rPh>
    <rPh sb="153" eb="155">
      <t>コウキョウ</t>
    </rPh>
    <rPh sb="155" eb="158">
      <t>ゲスイドウ</t>
    </rPh>
    <rPh sb="159" eb="161">
      <t>トウゴウ</t>
    </rPh>
    <rPh sb="162" eb="164">
      <t>キギョウ</t>
    </rPh>
    <rPh sb="164" eb="166">
      <t>カイケイ</t>
    </rPh>
    <rPh sb="167" eb="169">
      <t>ドウニュウ</t>
    </rPh>
    <rPh sb="170" eb="172">
      <t>ケイキ</t>
    </rPh>
    <rPh sb="179" eb="181">
      <t>リョウキン</t>
    </rPh>
    <rPh sb="181" eb="183">
      <t>タイケイ</t>
    </rPh>
    <rPh sb="184" eb="186">
      <t>ミナオ</t>
    </rPh>
    <rPh sb="187" eb="189">
      <t>ヒツヨウ</t>
    </rPh>
    <rPh sb="193" eb="195">
      <t>ケイエイ</t>
    </rPh>
    <rPh sb="195" eb="197">
      <t>カイゼン</t>
    </rPh>
    <rPh sb="198" eb="201">
      <t>アンテイカ</t>
    </rPh>
    <rPh sb="202" eb="203">
      <t>ハカ</t>
    </rPh>
    <rPh sb="207" eb="209">
      <t>ゲンコウ</t>
    </rPh>
    <rPh sb="210" eb="212">
      <t>シヨウ</t>
    </rPh>
    <rPh sb="212" eb="214">
      <t>リョウキン</t>
    </rPh>
    <rPh sb="215" eb="216">
      <t>ヒ</t>
    </rPh>
    <rPh sb="217" eb="218">
      <t>ア</t>
    </rPh>
    <rPh sb="220" eb="222">
      <t>ケントウ</t>
    </rPh>
    <phoneticPr fontId="4"/>
  </si>
  <si>
    <t>　経営については、経費回収率が表すように使用料で回収すべき経費をすべて使用料で賄えておらず、類似団体平均値を上回っているものの依然として多額の一般会計繰入金によって賄われています。
　収益的収支比率については、令和5年4月1日より地方公営企業法の適用を受けるため3月31日をもって打ち切り決算を行ったことにより、前年度より10％増加している。
　水洗化率については、類似団体平均値よりも低く、少子高齢化の影響のため人口減とともに接続率が伸び悩んでいる。
　施設整備に係る起債償還金はピークを迎えていることや、老朽化に伴う修繕も多くあり、一般会計からの繰入金が年々増加傾向にあります。
　維持管理上に必要な資材・薬品等については維持管理業者と密に連携をとり、経費削減に努めます。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</si>
</sst>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678-468E-B0F2-208AE2903F1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F678-468E-B0F2-208AE2903F1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49.38</c:v>
                </c:pt>
                <c:pt idx="1">
                  <c:v>48.15</c:v>
                </c:pt>
                <c:pt idx="2">
                  <c:v>50.82</c:v>
                </c:pt>
                <c:pt idx="3">
                  <c:v>50.41</c:v>
                </c:pt>
                <c:pt idx="4">
                  <c:v>50.72</c:v>
                </c:pt>
              </c:numCache>
            </c:numRef>
          </c:val>
          <c:extLst>
            <c:ext xmlns:c16="http://schemas.microsoft.com/office/drawing/2014/chart" uri="{C3380CC4-5D6E-409C-BE32-E72D297353CC}">
              <c16:uniqueId val="{00000000-19A3-4B0E-B4DF-5990B2E5F90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19A3-4B0E-B4DF-5990B2E5F90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67.989999999999995</c:v>
                </c:pt>
                <c:pt idx="1">
                  <c:v>76.819999999999993</c:v>
                </c:pt>
                <c:pt idx="2">
                  <c:v>78.75</c:v>
                </c:pt>
                <c:pt idx="3">
                  <c:v>81.56</c:v>
                </c:pt>
                <c:pt idx="4">
                  <c:v>82.9</c:v>
                </c:pt>
              </c:numCache>
            </c:numRef>
          </c:val>
          <c:extLst>
            <c:ext xmlns:c16="http://schemas.microsoft.com/office/drawing/2014/chart" uri="{C3380CC4-5D6E-409C-BE32-E72D297353CC}">
              <c16:uniqueId val="{00000000-101F-4372-9C3A-9285B91386C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101F-4372-9C3A-9285B91386C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98.11</c:v>
                </c:pt>
                <c:pt idx="1">
                  <c:v>102.38</c:v>
                </c:pt>
                <c:pt idx="2">
                  <c:v>99.69</c:v>
                </c:pt>
                <c:pt idx="3">
                  <c:v>100.54</c:v>
                </c:pt>
                <c:pt idx="4">
                  <c:v>110.77</c:v>
                </c:pt>
              </c:numCache>
            </c:numRef>
          </c:val>
          <c:extLst>
            <c:ext xmlns:c16="http://schemas.microsoft.com/office/drawing/2014/chart" uri="{C3380CC4-5D6E-409C-BE32-E72D297353CC}">
              <c16:uniqueId val="{00000000-8A8B-48ED-B6CF-3FD49B1F3E1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A8B-48ED-B6CF-3FD49B1F3E1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CB5-48DB-882E-F769CB18FBD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B5-48DB-882E-F769CB18FBD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702-41DA-83CE-39AA3476DA8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702-41DA-83CE-39AA3476DA8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3CB-44CA-93AF-E3F0115C3A7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3CB-44CA-93AF-E3F0115C3A7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10-4F23-A396-D9FAECD81F1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10-4F23-A396-D9FAECD81F1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906.46</c:v>
                </c:pt>
                <c:pt idx="1">
                  <c:v>815.17</c:v>
                </c:pt>
                <c:pt idx="2">
                  <c:v>722.03</c:v>
                </c:pt>
                <c:pt idx="3">
                  <c:v>624.69000000000005</c:v>
                </c:pt>
                <c:pt idx="4">
                  <c:v>534.98</c:v>
                </c:pt>
              </c:numCache>
            </c:numRef>
          </c:val>
          <c:extLst>
            <c:ext xmlns:c16="http://schemas.microsoft.com/office/drawing/2014/chart" uri="{C3380CC4-5D6E-409C-BE32-E72D297353CC}">
              <c16:uniqueId val="{00000000-5E81-467A-9AB2-3EEFE1A37B6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5E81-467A-9AB2-3EEFE1A37B6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54.47</c:v>
                </c:pt>
                <c:pt idx="1">
                  <c:v>59.27</c:v>
                </c:pt>
                <c:pt idx="2">
                  <c:v>62.5</c:v>
                </c:pt>
                <c:pt idx="3">
                  <c:v>72.62</c:v>
                </c:pt>
                <c:pt idx="4">
                  <c:v>77.06</c:v>
                </c:pt>
              </c:numCache>
            </c:numRef>
          </c:val>
          <c:extLst>
            <c:ext xmlns:c16="http://schemas.microsoft.com/office/drawing/2014/chart" uri="{C3380CC4-5D6E-409C-BE32-E72D297353CC}">
              <c16:uniqueId val="{00000000-54A1-4A15-ACDF-2B321719516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54A1-4A15-ACDF-2B321719516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257.67</c:v>
                </c:pt>
                <c:pt idx="1">
                  <c:v>240.36</c:v>
                </c:pt>
                <c:pt idx="2">
                  <c:v>216.65</c:v>
                </c:pt>
                <c:pt idx="3">
                  <c:v>190.62</c:v>
                </c:pt>
                <c:pt idx="4">
                  <c:v>177.69</c:v>
                </c:pt>
              </c:numCache>
            </c:numRef>
          </c:val>
          <c:extLst>
            <c:ext xmlns:c16="http://schemas.microsoft.com/office/drawing/2014/chart" uri="{C3380CC4-5D6E-409C-BE32-E72D297353CC}">
              <c16:uniqueId val="{00000000-7EAF-437E-9C12-309F030690C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7EAF-437E-9C12-309F030690C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U19" zoomScaleNormal="100" workbookViewId="0">
      <selection activeCell="CD58" sqref="CD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羽後町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非設置</v>
      </c>
      <c r="AE8" s="36"/>
      <c r="AF8" s="36"/>
      <c r="AG8" s="36"/>
      <c r="AH8" s="36"/>
      <c r="AI8" s="36"/>
      <c r="AJ8" s="36"/>
      <c r="AK8" s="3"/>
      <c r="AL8" s="37">
        <f>データ!S6</f>
        <v>13642</v>
      </c>
      <c r="AM8" s="37"/>
      <c r="AN8" s="37"/>
      <c r="AO8" s="37"/>
      <c r="AP8" s="37"/>
      <c r="AQ8" s="37"/>
      <c r="AR8" s="37"/>
      <c r="AS8" s="37"/>
      <c r="AT8" s="38">
        <f>データ!T6</f>
        <v>230.78</v>
      </c>
      <c r="AU8" s="38"/>
      <c r="AV8" s="38"/>
      <c r="AW8" s="38"/>
      <c r="AX8" s="38"/>
      <c r="AY8" s="38"/>
      <c r="AZ8" s="38"/>
      <c r="BA8" s="38"/>
      <c r="BB8" s="38">
        <f>データ!U6</f>
        <v>59.11</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16</v>
      </c>
      <c r="Q10" s="38"/>
      <c r="R10" s="38"/>
      <c r="S10" s="38"/>
      <c r="T10" s="38"/>
      <c r="U10" s="38"/>
      <c r="V10" s="38"/>
      <c r="W10" s="38">
        <f>データ!Q6</f>
        <v>90</v>
      </c>
      <c r="X10" s="38"/>
      <c r="Y10" s="38"/>
      <c r="Z10" s="38"/>
      <c r="AA10" s="38"/>
      <c r="AB10" s="38"/>
      <c r="AC10" s="38"/>
      <c r="AD10" s="37">
        <f>データ!R6</f>
        <v>3057</v>
      </c>
      <c r="AE10" s="37"/>
      <c r="AF10" s="37"/>
      <c r="AG10" s="37"/>
      <c r="AH10" s="37"/>
      <c r="AI10" s="37"/>
      <c r="AJ10" s="37"/>
      <c r="AK10" s="2"/>
      <c r="AL10" s="37">
        <f>データ!V6</f>
        <v>2169</v>
      </c>
      <c r="AM10" s="37"/>
      <c r="AN10" s="37"/>
      <c r="AO10" s="37"/>
      <c r="AP10" s="37"/>
      <c r="AQ10" s="37"/>
      <c r="AR10" s="37"/>
      <c r="AS10" s="37"/>
      <c r="AT10" s="38">
        <f>データ!W6</f>
        <v>1.2</v>
      </c>
      <c r="AU10" s="38"/>
      <c r="AV10" s="38"/>
      <c r="AW10" s="38"/>
      <c r="AX10" s="38"/>
      <c r="AY10" s="38"/>
      <c r="AZ10" s="38"/>
      <c r="BA10" s="38"/>
      <c r="BB10" s="38">
        <f>データ!X6</f>
        <v>1807.5</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115</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1"/>
      <c r="BM60" s="72"/>
      <c r="BN60" s="72"/>
      <c r="BO60" s="72"/>
      <c r="BP60" s="72"/>
      <c r="BQ60" s="72"/>
      <c r="BR60" s="72"/>
      <c r="BS60" s="72"/>
      <c r="BT60" s="72"/>
      <c r="BU60" s="72"/>
      <c r="BV60" s="72"/>
      <c r="BW60" s="72"/>
      <c r="BX60" s="72"/>
      <c r="BY60" s="72"/>
      <c r="BZ60" s="7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116</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43</v>
      </c>
      <c r="N86" s="12" t="s">
        <v>43</v>
      </c>
      <c r="O86" s="12" t="str">
        <f>データ!EO6</f>
        <v>【0.02】</v>
      </c>
    </row>
  </sheetData>
  <sheetProtection algorithmName="SHA-512" hashValue="KB9/pW9L4VgdSWzeIbpNu6mEbvx0WyzlHSTVG5reZYDre+3HWVZWKqnEAqhrd5OIw0Ha39EYrrIh7qroZ00rFg==" saltValue="U5kHH5m5IZeTd8/zvEmn0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9" t="s">
        <v>53</v>
      </c>
      <c r="I3" s="80"/>
      <c r="J3" s="80"/>
      <c r="K3" s="80"/>
      <c r="L3" s="80"/>
      <c r="M3" s="80"/>
      <c r="N3" s="80"/>
      <c r="O3" s="80"/>
      <c r="P3" s="80"/>
      <c r="Q3" s="80"/>
      <c r="R3" s="80"/>
      <c r="S3" s="80"/>
      <c r="T3" s="80"/>
      <c r="U3" s="80"/>
      <c r="V3" s="80"/>
      <c r="W3" s="80"/>
      <c r="X3" s="81"/>
      <c r="Y3" s="85" t="s">
        <v>54</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55</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56</v>
      </c>
      <c r="B4" s="16"/>
      <c r="C4" s="16"/>
      <c r="D4" s="16"/>
      <c r="E4" s="16"/>
      <c r="F4" s="16"/>
      <c r="G4" s="16"/>
      <c r="H4" s="82"/>
      <c r="I4" s="83"/>
      <c r="J4" s="83"/>
      <c r="K4" s="83"/>
      <c r="L4" s="83"/>
      <c r="M4" s="83"/>
      <c r="N4" s="83"/>
      <c r="O4" s="83"/>
      <c r="P4" s="83"/>
      <c r="Q4" s="83"/>
      <c r="R4" s="83"/>
      <c r="S4" s="83"/>
      <c r="T4" s="83"/>
      <c r="U4" s="83"/>
      <c r="V4" s="83"/>
      <c r="W4" s="83"/>
      <c r="X4" s="84"/>
      <c r="Y4" s="78" t="s">
        <v>57</v>
      </c>
      <c r="Z4" s="78"/>
      <c r="AA4" s="78"/>
      <c r="AB4" s="78"/>
      <c r="AC4" s="78"/>
      <c r="AD4" s="78"/>
      <c r="AE4" s="78"/>
      <c r="AF4" s="78"/>
      <c r="AG4" s="78"/>
      <c r="AH4" s="78"/>
      <c r="AI4" s="78"/>
      <c r="AJ4" s="78" t="s">
        <v>58</v>
      </c>
      <c r="AK4" s="78"/>
      <c r="AL4" s="78"/>
      <c r="AM4" s="78"/>
      <c r="AN4" s="78"/>
      <c r="AO4" s="78"/>
      <c r="AP4" s="78"/>
      <c r="AQ4" s="78"/>
      <c r="AR4" s="78"/>
      <c r="AS4" s="78"/>
      <c r="AT4" s="78"/>
      <c r="AU4" s="78" t="s">
        <v>59</v>
      </c>
      <c r="AV4" s="78"/>
      <c r="AW4" s="78"/>
      <c r="AX4" s="78"/>
      <c r="AY4" s="78"/>
      <c r="AZ4" s="78"/>
      <c r="BA4" s="78"/>
      <c r="BB4" s="78"/>
      <c r="BC4" s="78"/>
      <c r="BD4" s="78"/>
      <c r="BE4" s="78"/>
      <c r="BF4" s="78" t="s">
        <v>60</v>
      </c>
      <c r="BG4" s="78"/>
      <c r="BH4" s="78"/>
      <c r="BI4" s="78"/>
      <c r="BJ4" s="78"/>
      <c r="BK4" s="78"/>
      <c r="BL4" s="78"/>
      <c r="BM4" s="78"/>
      <c r="BN4" s="78"/>
      <c r="BO4" s="78"/>
      <c r="BP4" s="78"/>
      <c r="BQ4" s="78" t="s">
        <v>61</v>
      </c>
      <c r="BR4" s="78"/>
      <c r="BS4" s="78"/>
      <c r="BT4" s="78"/>
      <c r="BU4" s="78"/>
      <c r="BV4" s="78"/>
      <c r="BW4" s="78"/>
      <c r="BX4" s="78"/>
      <c r="BY4" s="78"/>
      <c r="BZ4" s="78"/>
      <c r="CA4" s="78"/>
      <c r="CB4" s="78" t="s">
        <v>62</v>
      </c>
      <c r="CC4" s="78"/>
      <c r="CD4" s="78"/>
      <c r="CE4" s="78"/>
      <c r="CF4" s="78"/>
      <c r="CG4" s="78"/>
      <c r="CH4" s="78"/>
      <c r="CI4" s="78"/>
      <c r="CJ4" s="78"/>
      <c r="CK4" s="78"/>
      <c r="CL4" s="78"/>
      <c r="CM4" s="78" t="s">
        <v>63</v>
      </c>
      <c r="CN4" s="78"/>
      <c r="CO4" s="78"/>
      <c r="CP4" s="78"/>
      <c r="CQ4" s="78"/>
      <c r="CR4" s="78"/>
      <c r="CS4" s="78"/>
      <c r="CT4" s="78"/>
      <c r="CU4" s="78"/>
      <c r="CV4" s="78"/>
      <c r="CW4" s="78"/>
      <c r="CX4" s="78" t="s">
        <v>64</v>
      </c>
      <c r="CY4" s="78"/>
      <c r="CZ4" s="78"/>
      <c r="DA4" s="78"/>
      <c r="DB4" s="78"/>
      <c r="DC4" s="78"/>
      <c r="DD4" s="78"/>
      <c r="DE4" s="78"/>
      <c r="DF4" s="78"/>
      <c r="DG4" s="78"/>
      <c r="DH4" s="78"/>
      <c r="DI4" s="78" t="s">
        <v>65</v>
      </c>
      <c r="DJ4" s="78"/>
      <c r="DK4" s="78"/>
      <c r="DL4" s="78"/>
      <c r="DM4" s="78"/>
      <c r="DN4" s="78"/>
      <c r="DO4" s="78"/>
      <c r="DP4" s="78"/>
      <c r="DQ4" s="78"/>
      <c r="DR4" s="78"/>
      <c r="DS4" s="78"/>
      <c r="DT4" s="78" t="s">
        <v>66</v>
      </c>
      <c r="DU4" s="78"/>
      <c r="DV4" s="78"/>
      <c r="DW4" s="78"/>
      <c r="DX4" s="78"/>
      <c r="DY4" s="78"/>
      <c r="DZ4" s="78"/>
      <c r="EA4" s="78"/>
      <c r="EB4" s="78"/>
      <c r="EC4" s="78"/>
      <c r="ED4" s="78"/>
      <c r="EE4" s="78" t="s">
        <v>67</v>
      </c>
      <c r="EF4" s="78"/>
      <c r="EG4" s="78"/>
      <c r="EH4" s="78"/>
      <c r="EI4" s="78"/>
      <c r="EJ4" s="78"/>
      <c r="EK4" s="78"/>
      <c r="EL4" s="78"/>
      <c r="EM4" s="78"/>
      <c r="EN4" s="78"/>
      <c r="EO4" s="78"/>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54631</v>
      </c>
      <c r="D6" s="19">
        <f t="shared" si="3"/>
        <v>47</v>
      </c>
      <c r="E6" s="19">
        <f t="shared" si="3"/>
        <v>17</v>
      </c>
      <c r="F6" s="19">
        <f t="shared" si="3"/>
        <v>5</v>
      </c>
      <c r="G6" s="19">
        <f t="shared" si="3"/>
        <v>0</v>
      </c>
      <c r="H6" s="19" t="str">
        <f t="shared" si="3"/>
        <v>秋田県　羽後町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16</v>
      </c>
      <c r="Q6" s="20">
        <f t="shared" si="3"/>
        <v>90</v>
      </c>
      <c r="R6" s="20">
        <f t="shared" si="3"/>
        <v>3057</v>
      </c>
      <c r="S6" s="20">
        <f t="shared" si="3"/>
        <v>13642</v>
      </c>
      <c r="T6" s="20">
        <f t="shared" si="3"/>
        <v>230.78</v>
      </c>
      <c r="U6" s="20">
        <f t="shared" si="3"/>
        <v>59.11</v>
      </c>
      <c r="V6" s="20">
        <f t="shared" si="3"/>
        <v>2169</v>
      </c>
      <c r="W6" s="20">
        <f t="shared" si="3"/>
        <v>1.2</v>
      </c>
      <c r="X6" s="20">
        <f t="shared" si="3"/>
        <v>1807.5</v>
      </c>
      <c r="Y6" s="21">
        <f>IF(Y7="",NA(),Y7)</f>
        <v>98.11</v>
      </c>
      <c r="Z6" s="21">
        <f t="shared" ref="Z6:AH6" si="4">IF(Z7="",NA(),Z7)</f>
        <v>102.38</v>
      </c>
      <c r="AA6" s="21">
        <f t="shared" si="4"/>
        <v>99.69</v>
      </c>
      <c r="AB6" s="21">
        <f t="shared" si="4"/>
        <v>100.54</v>
      </c>
      <c r="AC6" s="21">
        <f t="shared" si="4"/>
        <v>110.77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906.46</v>
      </c>
      <c r="BG6" s="21">
        <f t="shared" ref="BG6:BO6" si="7">IF(BG7="",NA(),BG7)</f>
        <v>815.17</v>
      </c>
      <c r="BH6" s="21">
        <f t="shared" si="7"/>
        <v>722.03</v>
      </c>
      <c r="BI6" s="21">
        <f t="shared" si="7"/>
        <v>624.69000000000005</v>
      </c>
      <c r="BJ6" s="21">
        <f t="shared" si="7"/>
        <v>534.98</v>
      </c>
      <c r="BK6" s="21">
        <f t="shared" si="7"/>
        <v>789.46</v>
      </c>
      <c r="BL6" s="21">
        <f t="shared" si="7"/>
        <v>826.83</v>
      </c>
      <c r="BM6" s="21">
        <f t="shared" si="7"/>
        <v>867.83</v>
      </c>
      <c r="BN6" s="21">
        <f t="shared" si="7"/>
        <v>791.76</v>
      </c>
      <c r="BO6" s="21">
        <f t="shared" si="7"/>
        <v>900.82</v>
      </c>
      <c r="BP6" s="20" t="str">
        <f>IF(BP7="","",IF(BP7="-","【-】","【"&amp;SUBSTITUTE(TEXT(BP7,"#,##0.00"),"-","△")&amp;"】"))</f>
        <v>【809.19】</v>
      </c>
      <c r="BQ6" s="21">
        <f>IF(BQ7="",NA(),BQ7)</f>
        <v>54.47</v>
      </c>
      <c r="BR6" s="21">
        <f t="shared" ref="BR6:BZ6" si="8">IF(BR7="",NA(),BR7)</f>
        <v>59.27</v>
      </c>
      <c r="BS6" s="21">
        <f t="shared" si="8"/>
        <v>62.5</v>
      </c>
      <c r="BT6" s="21">
        <f t="shared" si="8"/>
        <v>72.62</v>
      </c>
      <c r="BU6" s="21">
        <f t="shared" si="8"/>
        <v>77.06</v>
      </c>
      <c r="BV6" s="21">
        <f t="shared" si="8"/>
        <v>57.77</v>
      </c>
      <c r="BW6" s="21">
        <f t="shared" si="8"/>
        <v>57.31</v>
      </c>
      <c r="BX6" s="21">
        <f t="shared" si="8"/>
        <v>57.08</v>
      </c>
      <c r="BY6" s="21">
        <f t="shared" si="8"/>
        <v>56.26</v>
      </c>
      <c r="BZ6" s="21">
        <f t="shared" si="8"/>
        <v>52.94</v>
      </c>
      <c r="CA6" s="20" t="str">
        <f>IF(CA7="","",IF(CA7="-","【-】","【"&amp;SUBSTITUTE(TEXT(CA7,"#,##0.00"),"-","△")&amp;"】"))</f>
        <v>【57.02】</v>
      </c>
      <c r="CB6" s="21">
        <f>IF(CB7="",NA(),CB7)</f>
        <v>257.67</v>
      </c>
      <c r="CC6" s="21">
        <f t="shared" ref="CC6:CK6" si="9">IF(CC7="",NA(),CC7)</f>
        <v>240.36</v>
      </c>
      <c r="CD6" s="21">
        <f t="shared" si="9"/>
        <v>216.65</v>
      </c>
      <c r="CE6" s="21">
        <f t="shared" si="9"/>
        <v>190.62</v>
      </c>
      <c r="CF6" s="21">
        <f t="shared" si="9"/>
        <v>177.69</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49.38</v>
      </c>
      <c r="CN6" s="21">
        <f t="shared" ref="CN6:CV6" si="10">IF(CN7="",NA(),CN7)</f>
        <v>48.15</v>
      </c>
      <c r="CO6" s="21">
        <f t="shared" si="10"/>
        <v>50.82</v>
      </c>
      <c r="CP6" s="21">
        <f t="shared" si="10"/>
        <v>50.41</v>
      </c>
      <c r="CQ6" s="21">
        <f t="shared" si="10"/>
        <v>50.72</v>
      </c>
      <c r="CR6" s="21">
        <f t="shared" si="10"/>
        <v>50.68</v>
      </c>
      <c r="CS6" s="21">
        <f t="shared" si="10"/>
        <v>50.14</v>
      </c>
      <c r="CT6" s="21">
        <f t="shared" si="10"/>
        <v>54.83</v>
      </c>
      <c r="CU6" s="21">
        <f t="shared" si="10"/>
        <v>66.53</v>
      </c>
      <c r="CV6" s="21">
        <f t="shared" si="10"/>
        <v>52.35</v>
      </c>
      <c r="CW6" s="20" t="str">
        <f>IF(CW7="","",IF(CW7="-","【-】","【"&amp;SUBSTITUTE(TEXT(CW7,"#,##0.00"),"-","△")&amp;"】"))</f>
        <v>【52.55】</v>
      </c>
      <c r="CX6" s="21">
        <f>IF(CX7="",NA(),CX7)</f>
        <v>67.989999999999995</v>
      </c>
      <c r="CY6" s="21">
        <f t="shared" ref="CY6:DG6" si="11">IF(CY7="",NA(),CY7)</f>
        <v>76.819999999999993</v>
      </c>
      <c r="CZ6" s="21">
        <f t="shared" si="11"/>
        <v>78.75</v>
      </c>
      <c r="DA6" s="21">
        <f t="shared" si="11"/>
        <v>81.56</v>
      </c>
      <c r="DB6" s="21">
        <f t="shared" si="11"/>
        <v>82.9</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54631</v>
      </c>
      <c r="D7" s="23">
        <v>47</v>
      </c>
      <c r="E7" s="23">
        <v>17</v>
      </c>
      <c r="F7" s="23">
        <v>5</v>
      </c>
      <c r="G7" s="23">
        <v>0</v>
      </c>
      <c r="H7" s="23" t="s">
        <v>97</v>
      </c>
      <c r="I7" s="23" t="s">
        <v>98</v>
      </c>
      <c r="J7" s="23" t="s">
        <v>99</v>
      </c>
      <c r="K7" s="23" t="s">
        <v>100</v>
      </c>
      <c r="L7" s="23" t="s">
        <v>101</v>
      </c>
      <c r="M7" s="23" t="s">
        <v>102</v>
      </c>
      <c r="N7" s="24" t="s">
        <v>103</v>
      </c>
      <c r="O7" s="24" t="s">
        <v>104</v>
      </c>
      <c r="P7" s="24">
        <v>16</v>
      </c>
      <c r="Q7" s="24">
        <v>90</v>
      </c>
      <c r="R7" s="24">
        <v>3057</v>
      </c>
      <c r="S7" s="24">
        <v>13642</v>
      </c>
      <c r="T7" s="24">
        <v>230.78</v>
      </c>
      <c r="U7" s="24">
        <v>59.11</v>
      </c>
      <c r="V7" s="24">
        <v>2169</v>
      </c>
      <c r="W7" s="24">
        <v>1.2</v>
      </c>
      <c r="X7" s="24">
        <v>1807.5</v>
      </c>
      <c r="Y7" s="24">
        <v>98.11</v>
      </c>
      <c r="Z7" s="24">
        <v>102.38</v>
      </c>
      <c r="AA7" s="24">
        <v>99.69</v>
      </c>
      <c r="AB7" s="24">
        <v>100.54</v>
      </c>
      <c r="AC7" s="24">
        <v>110.77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906.46</v>
      </c>
      <c r="BG7" s="24">
        <v>815.17</v>
      </c>
      <c r="BH7" s="24">
        <v>722.03</v>
      </c>
      <c r="BI7" s="24">
        <v>624.69000000000005</v>
      </c>
      <c r="BJ7" s="24">
        <v>534.98</v>
      </c>
      <c r="BK7" s="24">
        <v>789.46</v>
      </c>
      <c r="BL7" s="24">
        <v>826.83</v>
      </c>
      <c r="BM7" s="24">
        <v>867.83</v>
      </c>
      <c r="BN7" s="24">
        <v>791.76</v>
      </c>
      <c r="BO7" s="24">
        <v>900.82</v>
      </c>
      <c r="BP7" s="24">
        <v>809.19</v>
      </c>
      <c r="BQ7" s="24">
        <v>54.47</v>
      </c>
      <c r="BR7" s="24">
        <v>59.27</v>
      </c>
      <c r="BS7" s="24">
        <v>62.5</v>
      </c>
      <c r="BT7" s="24">
        <v>72.62</v>
      </c>
      <c r="BU7" s="24">
        <v>77.06</v>
      </c>
      <c r="BV7" s="24">
        <v>57.77</v>
      </c>
      <c r="BW7" s="24">
        <v>57.31</v>
      </c>
      <c r="BX7" s="24">
        <v>57.08</v>
      </c>
      <c r="BY7" s="24">
        <v>56.26</v>
      </c>
      <c r="BZ7" s="24">
        <v>52.94</v>
      </c>
      <c r="CA7" s="24">
        <v>57.02</v>
      </c>
      <c r="CB7" s="24">
        <v>257.67</v>
      </c>
      <c r="CC7" s="24">
        <v>240.36</v>
      </c>
      <c r="CD7" s="24">
        <v>216.65</v>
      </c>
      <c r="CE7" s="24">
        <v>190.62</v>
      </c>
      <c r="CF7" s="24">
        <v>177.69</v>
      </c>
      <c r="CG7" s="24">
        <v>274.35000000000002</v>
      </c>
      <c r="CH7" s="24">
        <v>273.52</v>
      </c>
      <c r="CI7" s="24">
        <v>274.99</v>
      </c>
      <c r="CJ7" s="24">
        <v>282.08999999999997</v>
      </c>
      <c r="CK7" s="24">
        <v>303.27999999999997</v>
      </c>
      <c r="CL7" s="24">
        <v>273.68</v>
      </c>
      <c r="CM7" s="24">
        <v>49.38</v>
      </c>
      <c r="CN7" s="24">
        <v>48.15</v>
      </c>
      <c r="CO7" s="24">
        <v>50.82</v>
      </c>
      <c r="CP7" s="24">
        <v>50.41</v>
      </c>
      <c r="CQ7" s="24">
        <v>50.72</v>
      </c>
      <c r="CR7" s="24">
        <v>50.68</v>
      </c>
      <c r="CS7" s="24">
        <v>50.14</v>
      </c>
      <c r="CT7" s="24">
        <v>54.83</v>
      </c>
      <c r="CU7" s="24">
        <v>66.53</v>
      </c>
      <c r="CV7" s="24">
        <v>52.35</v>
      </c>
      <c r="CW7" s="24">
        <v>52.55</v>
      </c>
      <c r="CX7" s="24">
        <v>67.989999999999995</v>
      </c>
      <c r="CY7" s="24">
        <v>76.819999999999993</v>
      </c>
      <c r="CZ7" s="24">
        <v>78.75</v>
      </c>
      <c r="DA7" s="24">
        <v>81.56</v>
      </c>
      <c r="DB7" s="24">
        <v>82.9</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阿部　康弘（LGWAN端末）</cp:lastModifiedBy>
  <dcterms:modified xsi:type="dcterms:W3CDTF">2024-01-18T01:28:23Z</dcterms:modified>
</cp:coreProperties>
</file>