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HL037\Desktop\【経営比較分析表】2022_053635_47_1718\"/>
    </mc:Choice>
  </mc:AlternateContent>
  <xr:revisionPtr revIDLastSave="0" documentId="13_ncr:1_{8F2E7559-90AC-410A-B0B4-632C371AC26D}" xr6:coauthVersionLast="47" xr6:coauthVersionMax="47" xr10:uidLastSave="{00000000-0000-0000-0000-000000000000}"/>
  <workbookProtection workbookAlgorithmName="SHA-512" workbookHashValue="Q2jkL/VbsiV107YxYQSIJxGmr8+t4jq28CrUiUQukcABZDYrtl74E/q64/jqxmjPkGGw4RyfeCnjMpx8cIwgzg==" workbookSaltValue="hBpYaxYEj8qAnM5mlmqPF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S6" i="5"/>
  <c r="R6" i="5"/>
  <c r="AD10" i="4" s="1"/>
  <c r="Q6" i="5"/>
  <c r="W10" i="4" s="1"/>
  <c r="P6" i="5"/>
  <c r="O6" i="5"/>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H86" i="4"/>
  <c r="AT10" i="4"/>
  <c r="AL10" i="4"/>
  <c r="P10" i="4"/>
  <c r="I10" i="4"/>
  <c r="B10" i="4"/>
  <c r="AT8" i="4"/>
  <c r="AL8" i="4"/>
  <c r="I8" i="4"/>
</calcChain>
</file>

<file path=xl/sharedStrings.xml><?xml version="1.0" encoding="utf-8"?>
<sst xmlns="http://schemas.openxmlformats.org/spreadsheetml/2006/main" count="241" uniqueCount="121">
  <si>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</si>
  <si>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</si>
  <si>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</si>
  <si>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</si>
  <si>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</si>
  <si>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</si>
  <si>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</si>
  <si>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</si>
  <si>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</si>
  <si>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</si>
  <si>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</si>
  <si>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</si>
  <si>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</si>
  <si>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</si>
  <si>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</si>
  <si>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</si>
  <si>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</si>
  <si>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</si>
  <si>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</si>
  <si>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</si>
  <si>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</si>
  <si>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</si>
  <si>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</si>
  <si>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</si>
  <si>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</si>
  <si>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</si>
  <si>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</si>
  <si>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</si>
  <si>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</si>
  <si>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</si>
  <si>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</si>
  <si>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</si>
  <si>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</si>
  <si>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</si>
  <si>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</si>
  <si>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</si>
  <si>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</si>
  <si>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</si>
  <si>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</si>
  <si>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</si>
  <si>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</si>
  <si>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</si>
  <si>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</si>
  <si>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</si>
  <si>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</si>
  <si>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</si>
  <si>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</si>
  <si>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</si>
  <si>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</si>
  <si>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</si>
  <si>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</si>
  <si>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</si>
  <si>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</si>
  <si>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</si>
  <si>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</si>
  <si>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</si>
  <si>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</si>
  <si>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</si>
  <si>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</si>
  <si>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</si>
  <si>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</si>
  <si>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</si>
  <si>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</si>
  <si>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</si>
  <si>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</si>
  <si>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</si>
  <si>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</si>
  <si>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</si>
  <si>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</si>
  <si>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</si>
  <si>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</si>
  <si>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</si>
  <si>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</si>
  <si>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</si>
  <si>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</si>
  <si>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</si>
  <si>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</si>
  <si>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</si>
  <si>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</si>
  <si>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</si>
  <si>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</si>
  <si>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</si>
  <si>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</si>
  <si>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</si>
  <si>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</si>
  <si>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</si>
  <si>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</si>
  <si>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</si>
  <si>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</si>
  <si>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</si>
  <si>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</si>
  <si>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</si>
  <si>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</si>
  <si>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</si>
  <si>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</si>
  <si>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</si>
  <si>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</si>
  <si>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</si>
  <si>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</si>
  <si>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八郎潟町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</si>
  <si>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</si>
  <si>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</si>
  <si>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</si>
  <si>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</si>
  <si>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</si>
  <si>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</si>
  <si>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</si>
  <si>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</si>
  <si>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</si>
  <si>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</si>
  <si>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</si>
  <si>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</si>
  <si>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</si>
  <si>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</si>
  <si>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</si>
  <si>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</si>
  <si>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</si>
  <si>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</si>
  <si>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本町には処理場がなく、下水道管は耐用年数を５０年とすると令和１５年頃から更新時期を迎える。
長寿命化を図るため、マンホールポンプの点検整備を引き続き実施する。
また、今後はカメラ調査による管渠の点検等を実施し、ストックマネジメント計画の策定に向け、情報の収集を実施していく。
マンホールポンプ・管渠全体について、電子化された下水道台帳システムで、維持管理情報を履歴で管理し効率的な老朽化対策を実施していく。</t>
    <rPh sb="83" eb="85">
      <t>コンゴ</t>
    </rPh>
    <rPh sb="99" eb="100">
      <t>トウ</t>
    </rPh>
    <rPh sb="115" eb="117">
      <t>ケイカク</t>
    </rPh>
    <rPh sb="118" eb="120">
      <t>サクテイ</t>
    </rPh>
    <rPh sb="121" eb="122">
      <t>ム</t>
    </rPh>
    <rPh sb="124" eb="126">
      <t>ジョウホウ</t>
    </rPh>
    <rPh sb="127" eb="129">
      <t>シュウシュウ</t>
    </rPh>
    <rPh sb="130" eb="132">
      <t>ジッシ</t>
    </rPh>
    <rPh sb="147" eb="149">
      <t>カンキョ</t>
    </rPh>
    <rPh sb="149" eb="151">
      <t>ゼンタイ</t>
    </rPh>
    <rPh sb="156" eb="159">
      <t>デンシカ</t>
    </rPh>
    <phoneticPr fontId="4"/>
  </si>
  <si>
    <t>令和４年度時点では、管渠工事等の予定はない。
収益的収支比率と経費回収率は改善されてきているが、町一般会計からの繰入金に依存しているため、企業会計移行後に経営戦略を見直し、使用料金改定を検討していかなければならない。
令和６年度に予定している公営企業会計への移行について現在作業中であり、経営の課題を明確にし町として取り組んでいかなければならない。使用料金未納分の回収強化を継続しつつ、総収益向上の方策を具体化する必要がある。　　　　　　　　　　　　　　　　　　　　　　　汚水処理原価は類似団体と同程度であり、維持管理費の削減を引き続き実施していく。今後、経営戦略やストックマネジメント計画の策定・管渠更新等の事業を行うために、財源確保に努めるものである。
公営企業会計移行後は、経営課題が更に明確となり、起債や国庫補助交付金を活用して安定した経営となるよう進めていかなければならない。　　　　　　</t>
    <rPh sb="69" eb="71">
      <t>キギョウ</t>
    </rPh>
    <rPh sb="71" eb="73">
      <t>カイケイ</t>
    </rPh>
    <rPh sb="73" eb="76">
      <t>イコウゴ</t>
    </rPh>
    <rPh sb="77" eb="79">
      <t>ケイエイ</t>
    </rPh>
    <rPh sb="79" eb="81">
      <t>センリャク</t>
    </rPh>
    <rPh sb="82" eb="84">
      <t>ミナオ</t>
    </rPh>
    <rPh sb="86" eb="89">
      <t>シヨウリョウ</t>
    </rPh>
    <rPh sb="89" eb="90">
      <t>キン</t>
    </rPh>
    <rPh sb="90" eb="92">
      <t>カイテイ</t>
    </rPh>
    <rPh sb="93" eb="95">
      <t>ケントウ</t>
    </rPh>
    <phoneticPr fontId="4"/>
  </si>
  <si>
    <t>管渠の更新時期を迎える令和１５年から企業債の増加が予想される。国庫補助交付金等を活用し事業実施することとなるが、自主財源の不足が懸念されるため、経営戦略を策定し使用料金改定について検討していく。　　　　　　　　　　　　　　　　　　　　　　　　　　　　　　　　近年の災害発生頻度の増加により、災害対策関連の事業も新たに実施していく必要があり、支出の増加が見込まれることから、今後、経営改善の取り組みを一層強化しなければならない。　　　　　　　　　　　　　　　　　　　　　　水洗化率が高く、公共下水道への新たな接続はほぼ見込まれない。個別処理区域における合併処理浄化槽の推進を引き続き実施するとともに、計画的な施設整備を進めていく。　　　　　　</t>
    <rPh sb="129" eb="131">
      <t>キンネン</t>
    </rPh>
    <rPh sb="132" eb="134">
      <t>サイガイ</t>
    </rPh>
    <rPh sb="134" eb="136">
      <t>ハッセイ</t>
    </rPh>
    <rPh sb="136" eb="138">
      <t>ヒンド</t>
    </rPh>
    <rPh sb="139" eb="141">
      <t>ゾウカ</t>
    </rPh>
    <rPh sb="145" eb="147">
      <t>サイガイ</t>
    </rPh>
    <rPh sb="147" eb="149">
      <t>タイサク</t>
    </rPh>
    <rPh sb="149" eb="151">
      <t>カンレン</t>
    </rPh>
    <rPh sb="152" eb="154">
      <t>ジギョウ</t>
    </rPh>
    <rPh sb="155" eb="156">
      <t>アラ</t>
    </rPh>
    <rPh sb="158" eb="160">
      <t>ジッシ</t>
    </rPh>
    <rPh sb="164" eb="166">
      <t>ヒツヨウ</t>
    </rPh>
    <rPh sb="170" eb="172">
      <t>シシュツ</t>
    </rPh>
    <rPh sb="173" eb="175">
      <t>ゾウカ</t>
    </rPh>
    <rPh sb="176" eb="178">
      <t>ミコ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</si>
</sst>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B6A-4B88-8651-1B6B4A3DC49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0.12</c:v>
                </c:pt>
                <c:pt idx="1">
                  <c:v>0.1</c:v>
                </c:pt>
                <c:pt idx="2">
                  <c:v>0.09</c:v>
                </c:pt>
                <c:pt idx="3">
                  <c:v>0.1</c:v>
                </c:pt>
                <c:pt idx="4">
                  <c:v>7.0000000000000007E-2</c:v>
                </c:pt>
              </c:numCache>
            </c:numRef>
          </c:val>
          <c:smooth val="0"/>
          <c:extLst>
            <c:ext xmlns:c16="http://schemas.microsoft.com/office/drawing/2014/chart" uri="{C3380CC4-5D6E-409C-BE32-E72D297353CC}">
              <c16:uniqueId val="{00000001-8B6A-4B88-8651-1B6B4A3DC49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BD3-4683-B571-E5C8847CB9C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49.68</c:v>
                </c:pt>
                <c:pt idx="1">
                  <c:v>49.27</c:v>
                </c:pt>
                <c:pt idx="2">
                  <c:v>55.84</c:v>
                </c:pt>
                <c:pt idx="3">
                  <c:v>55.78</c:v>
                </c:pt>
                <c:pt idx="4">
                  <c:v>54.86</c:v>
                </c:pt>
              </c:numCache>
            </c:numRef>
          </c:val>
          <c:smooth val="0"/>
          <c:extLst>
            <c:ext xmlns:c16="http://schemas.microsoft.com/office/drawing/2014/chart" uri="{C3380CC4-5D6E-409C-BE32-E72D297353CC}">
              <c16:uniqueId val="{00000001-7BD3-4683-B571-E5C8847CB9C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92.43</c:v>
                </c:pt>
                <c:pt idx="1">
                  <c:v>92.27</c:v>
                </c:pt>
                <c:pt idx="2">
                  <c:v>91.86</c:v>
                </c:pt>
                <c:pt idx="3">
                  <c:v>92.42</c:v>
                </c:pt>
                <c:pt idx="4">
                  <c:v>92.92</c:v>
                </c:pt>
              </c:numCache>
            </c:numRef>
          </c:val>
          <c:extLst>
            <c:ext xmlns:c16="http://schemas.microsoft.com/office/drawing/2014/chart" uri="{C3380CC4-5D6E-409C-BE32-E72D297353CC}">
              <c16:uniqueId val="{00000000-95F1-43DB-BE74-15062C903F3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83.35</c:v>
                </c:pt>
                <c:pt idx="1">
                  <c:v>83.16</c:v>
                </c:pt>
                <c:pt idx="2">
                  <c:v>92.34</c:v>
                </c:pt>
                <c:pt idx="3">
                  <c:v>91.78</c:v>
                </c:pt>
                <c:pt idx="4">
                  <c:v>91.37</c:v>
                </c:pt>
              </c:numCache>
            </c:numRef>
          </c:val>
          <c:smooth val="0"/>
          <c:extLst>
            <c:ext xmlns:c16="http://schemas.microsoft.com/office/drawing/2014/chart" uri="{C3380CC4-5D6E-409C-BE32-E72D297353CC}">
              <c16:uniqueId val="{00000001-95F1-43DB-BE74-15062C903F3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72.78</c:v>
                </c:pt>
                <c:pt idx="1">
                  <c:v>72.64</c:v>
                </c:pt>
                <c:pt idx="2">
                  <c:v>68.34</c:v>
                </c:pt>
                <c:pt idx="3">
                  <c:v>69.38</c:v>
                </c:pt>
                <c:pt idx="4">
                  <c:v>74.5</c:v>
                </c:pt>
              </c:numCache>
            </c:numRef>
          </c:val>
          <c:extLst>
            <c:ext xmlns:c16="http://schemas.microsoft.com/office/drawing/2014/chart" uri="{C3380CC4-5D6E-409C-BE32-E72D297353CC}">
              <c16:uniqueId val="{00000000-4A13-4678-986E-178FB220CA0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13-4678-986E-178FB220CA0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623-4FE3-9762-4066A1CEBC6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623-4FE3-9762-4066A1CEBC6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2D1-4C4B-99A2-A8402EB2F1D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2D1-4C4B-99A2-A8402EB2F1D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DA9-4545-9611-D4E6EB109C7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DA9-4545-9611-D4E6EB109C7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6AD-4301-80F9-48B58ABDAEB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6AD-4301-80F9-48B58ABDAEB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172.27</c:v>
                </c:pt>
                <c:pt idx="1">
                  <c:v>155.57</c:v>
                </c:pt>
                <c:pt idx="2">
                  <c:v>1033.1199999999999</c:v>
                </c:pt>
                <c:pt idx="3">
                  <c:v>756.88</c:v>
                </c:pt>
                <c:pt idx="4">
                  <c:v>617.97</c:v>
                </c:pt>
              </c:numCache>
            </c:numRef>
          </c:val>
          <c:extLst>
            <c:ext xmlns:c16="http://schemas.microsoft.com/office/drawing/2014/chart" uri="{C3380CC4-5D6E-409C-BE32-E72D297353CC}">
              <c16:uniqueId val="{00000000-FC33-4E66-A781-19AAD1A35F00}"/>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1048.23</c:v>
                </c:pt>
                <c:pt idx="1">
                  <c:v>1130.42</c:v>
                </c:pt>
                <c:pt idx="2">
                  <c:v>812.92</c:v>
                </c:pt>
                <c:pt idx="3">
                  <c:v>765.48</c:v>
                </c:pt>
                <c:pt idx="4">
                  <c:v>742.08</c:v>
                </c:pt>
              </c:numCache>
            </c:numRef>
          </c:val>
          <c:smooth val="0"/>
          <c:extLst>
            <c:ext xmlns:c16="http://schemas.microsoft.com/office/drawing/2014/chart" uri="{C3380CC4-5D6E-409C-BE32-E72D297353CC}">
              <c16:uniqueId val="{00000001-FC33-4E66-A781-19AAD1A35F00}"/>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100.57</c:v>
                </c:pt>
                <c:pt idx="2">
                  <c:v>97.69</c:v>
                </c:pt>
                <c:pt idx="3">
                  <c:v>89.38</c:v>
                </c:pt>
                <c:pt idx="4">
                  <c:v>99.48</c:v>
                </c:pt>
              </c:numCache>
            </c:numRef>
          </c:val>
          <c:extLst>
            <c:ext xmlns:c16="http://schemas.microsoft.com/office/drawing/2014/chart" uri="{C3380CC4-5D6E-409C-BE32-E72D297353CC}">
              <c16:uniqueId val="{00000000-754A-4AB7-90CF-6823DE75FDB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78.92</c:v>
                </c:pt>
                <c:pt idx="1">
                  <c:v>74.17</c:v>
                </c:pt>
                <c:pt idx="2">
                  <c:v>85.4</c:v>
                </c:pt>
                <c:pt idx="3">
                  <c:v>87.8</c:v>
                </c:pt>
                <c:pt idx="4">
                  <c:v>86.51</c:v>
                </c:pt>
              </c:numCache>
            </c:numRef>
          </c:val>
          <c:smooth val="0"/>
          <c:extLst>
            <c:ext xmlns:c16="http://schemas.microsoft.com/office/drawing/2014/chart" uri="{C3380CC4-5D6E-409C-BE32-E72D297353CC}">
              <c16:uniqueId val="{00000001-754A-4AB7-90CF-6823DE75FDB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164.11</c:v>
                </c:pt>
                <c:pt idx="1">
                  <c:v>165.46</c:v>
                </c:pt>
                <c:pt idx="2">
                  <c:v>173.23</c:v>
                </c:pt>
                <c:pt idx="3">
                  <c:v>189.82</c:v>
                </c:pt>
                <c:pt idx="4">
                  <c:v>169.83</c:v>
                </c:pt>
              </c:numCache>
            </c:numRef>
          </c:val>
          <c:extLst>
            <c:ext xmlns:c16="http://schemas.microsoft.com/office/drawing/2014/chart" uri="{C3380CC4-5D6E-409C-BE32-E72D297353CC}">
              <c16:uniqueId val="{00000000-358E-40AE-A0BC-467BCB2FA58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220.31</c:v>
                </c:pt>
                <c:pt idx="1">
                  <c:v>230.95</c:v>
                </c:pt>
                <c:pt idx="2">
                  <c:v>188.57</c:v>
                </c:pt>
                <c:pt idx="3">
                  <c:v>187.69</c:v>
                </c:pt>
                <c:pt idx="4">
                  <c:v>188.24</c:v>
                </c:pt>
              </c:numCache>
            </c:numRef>
          </c:val>
          <c:smooth val="0"/>
          <c:extLst>
            <c:ext xmlns:c16="http://schemas.microsoft.com/office/drawing/2014/chart" uri="{C3380CC4-5D6E-409C-BE32-E72D297353CC}">
              <c16:uniqueId val="{00000001-358E-40AE-A0BC-467BCB2FA58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Z5" zoomScaleNormal="100" workbookViewId="0">
      <selection activeCell="CM17" sqref="CM1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秋田県　八郎潟町</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35" t="str">
        <f>データ!I6</f>
        <v>法非適用</v>
      </c>
      <c r="C8" s="35"/>
      <c r="D8" s="35"/>
      <c r="E8" s="35"/>
      <c r="F8" s="35"/>
      <c r="G8" s="35"/>
      <c r="H8" s="35"/>
      <c r="I8" s="35" t="str">
        <f>データ!J6</f>
        <v>下水道事業</v>
      </c>
      <c r="J8" s="35"/>
      <c r="K8" s="35"/>
      <c r="L8" s="35"/>
      <c r="M8" s="35"/>
      <c r="N8" s="35"/>
      <c r="O8" s="35"/>
      <c r="P8" s="35" t="str">
        <f>データ!K6</f>
        <v>公共下水道</v>
      </c>
      <c r="Q8" s="35"/>
      <c r="R8" s="35"/>
      <c r="S8" s="35"/>
      <c r="T8" s="35"/>
      <c r="U8" s="35"/>
      <c r="V8" s="35"/>
      <c r="W8" s="35" t="str">
        <f>データ!L6</f>
        <v>Cd1</v>
      </c>
      <c r="X8" s="35"/>
      <c r="Y8" s="35"/>
      <c r="Z8" s="35"/>
      <c r="AA8" s="35"/>
      <c r="AB8" s="35"/>
      <c r="AC8" s="35"/>
      <c r="AD8" s="36" t="str">
        <f>データ!$M$6</f>
        <v>非設置</v>
      </c>
      <c r="AE8" s="36"/>
      <c r="AF8" s="36"/>
      <c r="AG8" s="36"/>
      <c r="AH8" s="36"/>
      <c r="AI8" s="36"/>
      <c r="AJ8" s="36"/>
      <c r="AK8" s="3"/>
      <c r="AL8" s="37">
        <f>データ!S6</f>
        <v>5376</v>
      </c>
      <c r="AM8" s="37"/>
      <c r="AN8" s="37"/>
      <c r="AO8" s="37"/>
      <c r="AP8" s="37"/>
      <c r="AQ8" s="37"/>
      <c r="AR8" s="37"/>
      <c r="AS8" s="37"/>
      <c r="AT8" s="38">
        <f>データ!T6</f>
        <v>17</v>
      </c>
      <c r="AU8" s="38"/>
      <c r="AV8" s="38"/>
      <c r="AW8" s="38"/>
      <c r="AX8" s="38"/>
      <c r="AY8" s="38"/>
      <c r="AZ8" s="38"/>
      <c r="BA8" s="38"/>
      <c r="BB8" s="38">
        <f>データ!U6</f>
        <v>316.24</v>
      </c>
      <c r="BC8" s="38"/>
      <c r="BD8" s="38"/>
      <c r="BE8" s="38"/>
      <c r="BF8" s="38"/>
      <c r="BG8" s="38"/>
      <c r="BH8" s="38"/>
      <c r="BI8" s="38"/>
      <c r="BJ8" s="3"/>
      <c r="BK8" s="3"/>
      <c r="BL8" s="39" t="s">
        <v>10</v>
      </c>
      <c r="BM8" s="40"/>
      <c r="BN8" s="41" t="s">
        <v>11</v>
      </c>
      <c r="BO8" s="41"/>
      <c r="BP8" s="41"/>
      <c r="BQ8" s="41"/>
      <c r="BR8" s="41"/>
      <c r="BS8" s="41"/>
      <c r="BT8" s="41"/>
      <c r="BU8" s="41"/>
      <c r="BV8" s="41"/>
      <c r="BW8" s="41"/>
      <c r="BX8" s="41"/>
      <c r="BY8" s="42"/>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8" t="str">
        <f>データ!N6</f>
        <v>-</v>
      </c>
      <c r="C10" s="38"/>
      <c r="D10" s="38"/>
      <c r="E10" s="38"/>
      <c r="F10" s="38"/>
      <c r="G10" s="38"/>
      <c r="H10" s="38"/>
      <c r="I10" s="38" t="str">
        <f>データ!O6</f>
        <v>該当数値なし</v>
      </c>
      <c r="J10" s="38"/>
      <c r="K10" s="38"/>
      <c r="L10" s="38"/>
      <c r="M10" s="38"/>
      <c r="N10" s="38"/>
      <c r="O10" s="38"/>
      <c r="P10" s="38">
        <f>データ!P6</f>
        <v>98.73</v>
      </c>
      <c r="Q10" s="38"/>
      <c r="R10" s="38"/>
      <c r="S10" s="38"/>
      <c r="T10" s="38"/>
      <c r="U10" s="38"/>
      <c r="V10" s="38"/>
      <c r="W10" s="38">
        <f>データ!Q6</f>
        <v>71.540000000000006</v>
      </c>
      <c r="X10" s="38"/>
      <c r="Y10" s="38"/>
      <c r="Z10" s="38"/>
      <c r="AA10" s="38"/>
      <c r="AB10" s="38"/>
      <c r="AC10" s="38"/>
      <c r="AD10" s="37">
        <f>データ!R6</f>
        <v>3300</v>
      </c>
      <c r="AE10" s="37"/>
      <c r="AF10" s="37"/>
      <c r="AG10" s="37"/>
      <c r="AH10" s="37"/>
      <c r="AI10" s="37"/>
      <c r="AJ10" s="37"/>
      <c r="AK10" s="2"/>
      <c r="AL10" s="37">
        <f>データ!V6</f>
        <v>5281</v>
      </c>
      <c r="AM10" s="37"/>
      <c r="AN10" s="37"/>
      <c r="AO10" s="37"/>
      <c r="AP10" s="37"/>
      <c r="AQ10" s="37"/>
      <c r="AR10" s="37"/>
      <c r="AS10" s="37"/>
      <c r="AT10" s="38">
        <f>データ!W6</f>
        <v>2.83</v>
      </c>
      <c r="AU10" s="38"/>
      <c r="AV10" s="38"/>
      <c r="AW10" s="38"/>
      <c r="AX10" s="38"/>
      <c r="AY10" s="38"/>
      <c r="AZ10" s="38"/>
      <c r="BA10" s="38"/>
      <c r="BB10" s="38">
        <f>データ!X6</f>
        <v>1866.08</v>
      </c>
      <c r="BC10" s="38"/>
      <c r="BD10" s="38"/>
      <c r="BE10" s="38"/>
      <c r="BF10" s="38"/>
      <c r="BG10" s="38"/>
      <c r="BH10" s="38"/>
      <c r="BI10" s="38"/>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119</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118</v>
      </c>
      <c r="BM47" s="66"/>
      <c r="BN47" s="66"/>
      <c r="BO47" s="66"/>
      <c r="BP47" s="66"/>
      <c r="BQ47" s="66"/>
      <c r="BR47" s="66"/>
      <c r="BS47" s="66"/>
      <c r="BT47" s="66"/>
      <c r="BU47" s="66"/>
      <c r="BV47" s="66"/>
      <c r="BW47" s="66"/>
      <c r="BX47" s="66"/>
      <c r="BY47" s="66"/>
      <c r="BZ47" s="67"/>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120</v>
      </c>
      <c r="BM66" s="66"/>
      <c r="BN66" s="66"/>
      <c r="BO66" s="66"/>
      <c r="BP66" s="66"/>
      <c r="BQ66" s="66"/>
      <c r="BR66" s="66"/>
      <c r="BS66" s="66"/>
      <c r="BT66" s="66"/>
      <c r="BU66" s="66"/>
      <c r="BV66" s="66"/>
      <c r="BW66" s="66"/>
      <c r="BX66" s="66"/>
      <c r="BY66" s="66"/>
      <c r="BZ66" s="67"/>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15">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【652.82】</v>
      </c>
      <c r="I86" s="12" t="str">
        <f>データ!CA6</f>
        <v>【97.61】</v>
      </c>
      <c r="J86" s="12" t="str">
        <f>データ!CL6</f>
        <v>【138.29】</v>
      </c>
      <c r="K86" s="12" t="str">
        <f>データ!CW6</f>
        <v>【59.10】</v>
      </c>
      <c r="L86" s="12" t="str">
        <f>データ!DH6</f>
        <v>【95.82】</v>
      </c>
      <c r="M86" s="12" t="s">
        <v>44</v>
      </c>
      <c r="N86" s="12" t="s">
        <v>45</v>
      </c>
      <c r="O86" s="12" t="str">
        <f>データ!EO6</f>
        <v>【0.23】</v>
      </c>
    </row>
  </sheetData>
  <sheetProtection algorithmName="SHA-512" hashValue="ePE0HeiOeEd6tax99Vne05U3xDJKrgyZGqKMM60Py7Rm/evL4a8vSoT4LUt7kokOYbUnntkQK1B3AFrdxDArFA==" saltValue="yzyr2D+26MYtAm4lh6gBy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3" t="s">
        <v>55</v>
      </c>
      <c r="I3" s="74"/>
      <c r="J3" s="74"/>
      <c r="K3" s="74"/>
      <c r="L3" s="74"/>
      <c r="M3" s="74"/>
      <c r="N3" s="74"/>
      <c r="O3" s="74"/>
      <c r="P3" s="74"/>
      <c r="Q3" s="74"/>
      <c r="R3" s="74"/>
      <c r="S3" s="74"/>
      <c r="T3" s="74"/>
      <c r="U3" s="74"/>
      <c r="V3" s="74"/>
      <c r="W3" s="74"/>
      <c r="X3" s="75"/>
      <c r="Y3" s="79" t="s">
        <v>56</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57</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15">
      <c r="A4" s="14" t="s">
        <v>58</v>
      </c>
      <c r="B4" s="16"/>
      <c r="C4" s="16"/>
      <c r="D4" s="16"/>
      <c r="E4" s="16"/>
      <c r="F4" s="16"/>
      <c r="G4" s="16"/>
      <c r="H4" s="76"/>
      <c r="I4" s="77"/>
      <c r="J4" s="77"/>
      <c r="K4" s="77"/>
      <c r="L4" s="77"/>
      <c r="M4" s="77"/>
      <c r="N4" s="77"/>
      <c r="O4" s="77"/>
      <c r="P4" s="77"/>
      <c r="Q4" s="77"/>
      <c r="R4" s="77"/>
      <c r="S4" s="77"/>
      <c r="T4" s="77"/>
      <c r="U4" s="77"/>
      <c r="V4" s="77"/>
      <c r="W4" s="77"/>
      <c r="X4" s="78"/>
      <c r="Y4" s="72" t="s">
        <v>59</v>
      </c>
      <c r="Z4" s="72"/>
      <c r="AA4" s="72"/>
      <c r="AB4" s="72"/>
      <c r="AC4" s="72"/>
      <c r="AD4" s="72"/>
      <c r="AE4" s="72"/>
      <c r="AF4" s="72"/>
      <c r="AG4" s="72"/>
      <c r="AH4" s="72"/>
      <c r="AI4" s="72"/>
      <c r="AJ4" s="72" t="s">
        <v>60</v>
      </c>
      <c r="AK4" s="72"/>
      <c r="AL4" s="72"/>
      <c r="AM4" s="72"/>
      <c r="AN4" s="72"/>
      <c r="AO4" s="72"/>
      <c r="AP4" s="72"/>
      <c r="AQ4" s="72"/>
      <c r="AR4" s="72"/>
      <c r="AS4" s="72"/>
      <c r="AT4" s="72"/>
      <c r="AU4" s="72" t="s">
        <v>61</v>
      </c>
      <c r="AV4" s="72"/>
      <c r="AW4" s="72"/>
      <c r="AX4" s="72"/>
      <c r="AY4" s="72"/>
      <c r="AZ4" s="72"/>
      <c r="BA4" s="72"/>
      <c r="BB4" s="72"/>
      <c r="BC4" s="72"/>
      <c r="BD4" s="72"/>
      <c r="BE4" s="72"/>
      <c r="BF4" s="72" t="s">
        <v>62</v>
      </c>
      <c r="BG4" s="72"/>
      <c r="BH4" s="72"/>
      <c r="BI4" s="72"/>
      <c r="BJ4" s="72"/>
      <c r="BK4" s="72"/>
      <c r="BL4" s="72"/>
      <c r="BM4" s="72"/>
      <c r="BN4" s="72"/>
      <c r="BO4" s="72"/>
      <c r="BP4" s="72"/>
      <c r="BQ4" s="72" t="s">
        <v>63</v>
      </c>
      <c r="BR4" s="72"/>
      <c r="BS4" s="72"/>
      <c r="BT4" s="72"/>
      <c r="BU4" s="72"/>
      <c r="BV4" s="72"/>
      <c r="BW4" s="72"/>
      <c r="BX4" s="72"/>
      <c r="BY4" s="72"/>
      <c r="BZ4" s="72"/>
      <c r="CA4" s="72"/>
      <c r="CB4" s="72" t="s">
        <v>64</v>
      </c>
      <c r="CC4" s="72"/>
      <c r="CD4" s="72"/>
      <c r="CE4" s="72"/>
      <c r="CF4" s="72"/>
      <c r="CG4" s="72"/>
      <c r="CH4" s="72"/>
      <c r="CI4" s="72"/>
      <c r="CJ4" s="72"/>
      <c r="CK4" s="72"/>
      <c r="CL4" s="72"/>
      <c r="CM4" s="72" t="s">
        <v>65</v>
      </c>
      <c r="CN4" s="72"/>
      <c r="CO4" s="72"/>
      <c r="CP4" s="72"/>
      <c r="CQ4" s="72"/>
      <c r="CR4" s="72"/>
      <c r="CS4" s="72"/>
      <c r="CT4" s="72"/>
      <c r="CU4" s="72"/>
      <c r="CV4" s="72"/>
      <c r="CW4" s="72"/>
      <c r="CX4" s="72" t="s">
        <v>66</v>
      </c>
      <c r="CY4" s="72"/>
      <c r="CZ4" s="72"/>
      <c r="DA4" s="72"/>
      <c r="DB4" s="72"/>
      <c r="DC4" s="72"/>
      <c r="DD4" s="72"/>
      <c r="DE4" s="72"/>
      <c r="DF4" s="72"/>
      <c r="DG4" s="72"/>
      <c r="DH4" s="72"/>
      <c r="DI4" s="72" t="s">
        <v>67</v>
      </c>
      <c r="DJ4" s="72"/>
      <c r="DK4" s="72"/>
      <c r="DL4" s="72"/>
      <c r="DM4" s="72"/>
      <c r="DN4" s="72"/>
      <c r="DO4" s="72"/>
      <c r="DP4" s="72"/>
      <c r="DQ4" s="72"/>
      <c r="DR4" s="72"/>
      <c r="DS4" s="72"/>
      <c r="DT4" s="72" t="s">
        <v>68</v>
      </c>
      <c r="DU4" s="72"/>
      <c r="DV4" s="72"/>
      <c r="DW4" s="72"/>
      <c r="DX4" s="72"/>
      <c r="DY4" s="72"/>
      <c r="DZ4" s="72"/>
      <c r="EA4" s="72"/>
      <c r="EB4" s="72"/>
      <c r="EC4" s="72"/>
      <c r="ED4" s="72"/>
      <c r="EE4" s="72" t="s">
        <v>69</v>
      </c>
      <c r="EF4" s="72"/>
      <c r="EG4" s="72"/>
      <c r="EH4" s="72"/>
      <c r="EI4" s="72"/>
      <c r="EJ4" s="72"/>
      <c r="EK4" s="72"/>
      <c r="EL4" s="72"/>
      <c r="EM4" s="72"/>
      <c r="EN4" s="72"/>
      <c r="EO4" s="72"/>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2022</v>
      </c>
      <c r="C6" s="19">
        <f t="shared" ref="C6:X6" si="3">C7</f>
        <v>53635</v>
      </c>
      <c r="D6" s="19">
        <f t="shared" si="3"/>
        <v>47</v>
      </c>
      <c r="E6" s="19">
        <f t="shared" si="3"/>
        <v>17</v>
      </c>
      <c r="F6" s="19">
        <f t="shared" si="3"/>
        <v>1</v>
      </c>
      <c r="G6" s="19">
        <f t="shared" si="3"/>
        <v>0</v>
      </c>
      <c r="H6" s="19" t="str">
        <f t="shared" si="3"/>
        <v>秋田県　八郎潟町</v>
      </c>
      <c r="I6" s="19" t="str">
        <f t="shared" si="3"/>
        <v>法非適用</v>
      </c>
      <c r="J6" s="19" t="str">
        <f t="shared" si="3"/>
        <v>下水道事業</v>
      </c>
      <c r="K6" s="19" t="str">
        <f t="shared" si="3"/>
        <v>公共下水道</v>
      </c>
      <c r="L6" s="19" t="str">
        <f t="shared" si="3"/>
        <v>Cd1</v>
      </c>
      <c r="M6" s="19" t="str">
        <f t="shared" si="3"/>
        <v>非設置</v>
      </c>
      <c r="N6" s="20" t="str">
        <f t="shared" si="3"/>
        <v>-</v>
      </c>
      <c r="O6" s="20" t="str">
        <f t="shared" si="3"/>
        <v>該当数値なし</v>
      </c>
      <c r="P6" s="20">
        <f t="shared" si="3"/>
        <v>98.73</v>
      </c>
      <c r="Q6" s="20">
        <f t="shared" si="3"/>
        <v>71.540000000000006</v>
      </c>
      <c r="R6" s="20">
        <f t="shared" si="3"/>
        <v>3300</v>
      </c>
      <c r="S6" s="20">
        <f t="shared" si="3"/>
        <v>5376</v>
      </c>
      <c r="T6" s="20">
        <f t="shared" si="3"/>
        <v>17</v>
      </c>
      <c r="U6" s="20">
        <f t="shared" si="3"/>
        <v>316.24</v>
      </c>
      <c r="V6" s="20">
        <f t="shared" si="3"/>
        <v>5281</v>
      </c>
      <c r="W6" s="20">
        <f t="shared" si="3"/>
        <v>2.83</v>
      </c>
      <c r="X6" s="20">
        <f t="shared" si="3"/>
        <v>1866.08</v>
      </c>
      <c r="Y6" s="21">
        <f>IF(Y7="",NA(),Y7)</f>
        <v>72.78</v>
      </c>
      <c r="Z6" s="21">
        <f t="shared" ref="Z6:AH6" si="4">IF(Z7="",NA(),Z7)</f>
        <v>72.64</v>
      </c>
      <c r="AA6" s="21">
        <f t="shared" si="4"/>
        <v>68.34</v>
      </c>
      <c r="AB6" s="21">
        <f t="shared" si="4"/>
        <v>69.38</v>
      </c>
      <c r="AC6" s="21">
        <f t="shared" si="4"/>
        <v>74.5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172.27</v>
      </c>
      <c r="BG6" s="21">
        <f t="shared" ref="BG6:BO6" si="7">IF(BG7="",NA(),BG7)</f>
        <v>155.57</v>
      </c>
      <c r="BH6" s="21">
        <f t="shared" si="7"/>
        <v>1033.1199999999999</v>
      </c>
      <c r="BI6" s="21">
        <f t="shared" si="7"/>
        <v>756.88</v>
      </c>
      <c r="BJ6" s="21">
        <f t="shared" si="7"/>
        <v>617.97</v>
      </c>
      <c r="BK6" s="21">
        <f t="shared" si="7"/>
        <v>1048.23</v>
      </c>
      <c r="BL6" s="21">
        <f t="shared" si="7"/>
        <v>1130.42</v>
      </c>
      <c r="BM6" s="21">
        <f t="shared" si="7"/>
        <v>812.92</v>
      </c>
      <c r="BN6" s="21">
        <f t="shared" si="7"/>
        <v>765.48</v>
      </c>
      <c r="BO6" s="21">
        <f t="shared" si="7"/>
        <v>742.08</v>
      </c>
      <c r="BP6" s="20" t="str">
        <f>IF(BP7="","",IF(BP7="-","【-】","【"&amp;SUBSTITUTE(TEXT(BP7,"#,##0.00"),"-","△")&amp;"】"))</f>
        <v>【652.82】</v>
      </c>
      <c r="BQ6" s="21">
        <f>IF(BQ7="",NA(),BQ7)</f>
        <v>100</v>
      </c>
      <c r="BR6" s="21">
        <f t="shared" ref="BR6:BZ6" si="8">IF(BR7="",NA(),BR7)</f>
        <v>100.57</v>
      </c>
      <c r="BS6" s="21">
        <f t="shared" si="8"/>
        <v>97.69</v>
      </c>
      <c r="BT6" s="21">
        <f t="shared" si="8"/>
        <v>89.38</v>
      </c>
      <c r="BU6" s="21">
        <f t="shared" si="8"/>
        <v>99.48</v>
      </c>
      <c r="BV6" s="21">
        <f t="shared" si="8"/>
        <v>78.92</v>
      </c>
      <c r="BW6" s="21">
        <f t="shared" si="8"/>
        <v>74.17</v>
      </c>
      <c r="BX6" s="21">
        <f t="shared" si="8"/>
        <v>85.4</v>
      </c>
      <c r="BY6" s="21">
        <f t="shared" si="8"/>
        <v>87.8</v>
      </c>
      <c r="BZ6" s="21">
        <f t="shared" si="8"/>
        <v>86.51</v>
      </c>
      <c r="CA6" s="20" t="str">
        <f>IF(CA7="","",IF(CA7="-","【-】","【"&amp;SUBSTITUTE(TEXT(CA7,"#,##0.00"),"-","△")&amp;"】"))</f>
        <v>【97.61】</v>
      </c>
      <c r="CB6" s="21">
        <f>IF(CB7="",NA(),CB7)</f>
        <v>164.11</v>
      </c>
      <c r="CC6" s="21">
        <f t="shared" ref="CC6:CK6" si="9">IF(CC7="",NA(),CC7)</f>
        <v>165.46</v>
      </c>
      <c r="CD6" s="21">
        <f t="shared" si="9"/>
        <v>173.23</v>
      </c>
      <c r="CE6" s="21">
        <f t="shared" si="9"/>
        <v>189.82</v>
      </c>
      <c r="CF6" s="21">
        <f t="shared" si="9"/>
        <v>169.83</v>
      </c>
      <c r="CG6" s="21">
        <f t="shared" si="9"/>
        <v>220.31</v>
      </c>
      <c r="CH6" s="21">
        <f t="shared" si="9"/>
        <v>230.95</v>
      </c>
      <c r="CI6" s="21">
        <f t="shared" si="9"/>
        <v>188.57</v>
      </c>
      <c r="CJ6" s="21">
        <f t="shared" si="9"/>
        <v>187.69</v>
      </c>
      <c r="CK6" s="21">
        <f t="shared" si="9"/>
        <v>188.24</v>
      </c>
      <c r="CL6" s="20" t="str">
        <f>IF(CL7="","",IF(CL7="-","【-】","【"&amp;SUBSTITUTE(TEXT(CL7,"#,##0.00"),"-","△")&amp;"】"))</f>
        <v>【138.29】</v>
      </c>
      <c r="CM6" s="21" t="str">
        <f>IF(CM7="",NA(),CM7)</f>
        <v>-</v>
      </c>
      <c r="CN6" s="21" t="str">
        <f t="shared" ref="CN6:CV6" si="10">IF(CN7="",NA(),CN7)</f>
        <v>-</v>
      </c>
      <c r="CO6" s="21" t="str">
        <f t="shared" si="10"/>
        <v>-</v>
      </c>
      <c r="CP6" s="21" t="str">
        <f t="shared" si="10"/>
        <v>-</v>
      </c>
      <c r="CQ6" s="21" t="str">
        <f t="shared" si="10"/>
        <v>-</v>
      </c>
      <c r="CR6" s="21">
        <f t="shared" si="10"/>
        <v>49.68</v>
      </c>
      <c r="CS6" s="21">
        <f t="shared" si="10"/>
        <v>49.27</v>
      </c>
      <c r="CT6" s="21">
        <f t="shared" si="10"/>
        <v>55.84</v>
      </c>
      <c r="CU6" s="21">
        <f t="shared" si="10"/>
        <v>55.78</v>
      </c>
      <c r="CV6" s="21">
        <f t="shared" si="10"/>
        <v>54.86</v>
      </c>
      <c r="CW6" s="20" t="str">
        <f>IF(CW7="","",IF(CW7="-","【-】","【"&amp;SUBSTITUTE(TEXT(CW7,"#,##0.00"),"-","△")&amp;"】"))</f>
        <v>【59.10】</v>
      </c>
      <c r="CX6" s="21">
        <f>IF(CX7="",NA(),CX7)</f>
        <v>92.43</v>
      </c>
      <c r="CY6" s="21">
        <f t="shared" ref="CY6:DG6" si="11">IF(CY7="",NA(),CY7)</f>
        <v>92.27</v>
      </c>
      <c r="CZ6" s="21">
        <f t="shared" si="11"/>
        <v>91.86</v>
      </c>
      <c r="DA6" s="21">
        <f t="shared" si="11"/>
        <v>92.42</v>
      </c>
      <c r="DB6" s="21">
        <f t="shared" si="11"/>
        <v>92.92</v>
      </c>
      <c r="DC6" s="21">
        <f t="shared" si="11"/>
        <v>83.35</v>
      </c>
      <c r="DD6" s="21">
        <f t="shared" si="11"/>
        <v>83.16</v>
      </c>
      <c r="DE6" s="21">
        <f t="shared" si="11"/>
        <v>92.34</v>
      </c>
      <c r="DF6" s="21">
        <f t="shared" si="11"/>
        <v>91.78</v>
      </c>
      <c r="DG6" s="21">
        <f t="shared" si="11"/>
        <v>91.37</v>
      </c>
      <c r="DH6" s="20" t="str">
        <f>IF(DH7="","",IF(DH7="-","【-】","【"&amp;SUBSTITUTE(TEXT(DH7,"#,##0.00"),"-","△")&amp;"】"))</f>
        <v>【95.82】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0.12</v>
      </c>
      <c r="EK6" s="21">
        <f t="shared" si="14"/>
        <v>0.1</v>
      </c>
      <c r="EL6" s="21">
        <f t="shared" si="14"/>
        <v>0.09</v>
      </c>
      <c r="EM6" s="21">
        <f t="shared" si="14"/>
        <v>0.1</v>
      </c>
      <c r="EN6" s="21">
        <f t="shared" si="14"/>
        <v>7.0000000000000007E-2</v>
      </c>
      <c r="EO6" s="20" t="str">
        <f>IF(EO7="","",IF(EO7="-","【-】","【"&amp;SUBSTITUTE(TEXT(EO7,"#,##0.00"),"-","△")&amp;"】"))</f>
        <v>【0.23】</v>
      </c>
    </row>
    <row r="7" spans="1:145" s="22" customFormat="1" x14ac:dyDescent="0.15">
      <c r="A7" s="14"/>
      <c r="B7" s="23">
        <v>2022</v>
      </c>
      <c r="C7" s="23">
        <v>53635</v>
      </c>
      <c r="D7" s="23">
        <v>47</v>
      </c>
      <c r="E7" s="23">
        <v>17</v>
      </c>
      <c r="F7" s="23">
        <v>1</v>
      </c>
      <c r="G7" s="23">
        <v>0</v>
      </c>
      <c r="H7" s="23" t="s">
        <v>99</v>
      </c>
      <c r="I7" s="23" t="s">
        <v>100</v>
      </c>
      <c r="J7" s="23" t="s">
        <v>101</v>
      </c>
      <c r="K7" s="23" t="s">
        <v>102</v>
      </c>
      <c r="L7" s="23" t="s">
        <v>103</v>
      </c>
      <c r="M7" s="23" t="s">
        <v>104</v>
      </c>
      <c r="N7" s="24" t="s">
        <v>105</v>
      </c>
      <c r="O7" s="24" t="s">
        <v>106</v>
      </c>
      <c r="P7" s="24">
        <v>98.73</v>
      </c>
      <c r="Q7" s="24">
        <v>71.540000000000006</v>
      </c>
      <c r="R7" s="24">
        <v>3300</v>
      </c>
      <c r="S7" s="24">
        <v>5376</v>
      </c>
      <c r="T7" s="24">
        <v>17</v>
      </c>
      <c r="U7" s="24">
        <v>316.24</v>
      </c>
      <c r="V7" s="24">
        <v>5281</v>
      </c>
      <c r="W7" s="24">
        <v>2.83</v>
      </c>
      <c r="X7" s="24">
        <v>1866.08</v>
      </c>
      <c r="Y7" s="24">
        <v>72.78</v>
      </c>
      <c r="Z7" s="24">
        <v>72.64</v>
      </c>
      <c r="AA7" s="24">
        <v>68.34</v>
      </c>
      <c r="AB7" s="24">
        <v>69.38</v>
      </c>
      <c r="AC7" s="24">
        <v>74.5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172.27</v>
      </c>
      <c r="BG7" s="24">
        <v>155.57</v>
      </c>
      <c r="BH7" s="24">
        <v>1033.1199999999999</v>
      </c>
      <c r="BI7" s="24">
        <v>756.88</v>
      </c>
      <c r="BJ7" s="24">
        <v>617.97</v>
      </c>
      <c r="BK7" s="24">
        <v>1048.23</v>
      </c>
      <c r="BL7" s="24">
        <v>1130.42</v>
      </c>
      <c r="BM7" s="24">
        <v>812.92</v>
      </c>
      <c r="BN7" s="24">
        <v>765.48</v>
      </c>
      <c r="BO7" s="24">
        <v>742.08</v>
      </c>
      <c r="BP7" s="24">
        <v>652.82000000000005</v>
      </c>
      <c r="BQ7" s="24">
        <v>100</v>
      </c>
      <c r="BR7" s="24">
        <v>100.57</v>
      </c>
      <c r="BS7" s="24">
        <v>97.69</v>
      </c>
      <c r="BT7" s="24">
        <v>89.38</v>
      </c>
      <c r="BU7" s="24">
        <v>99.48</v>
      </c>
      <c r="BV7" s="24">
        <v>78.92</v>
      </c>
      <c r="BW7" s="24">
        <v>74.17</v>
      </c>
      <c r="BX7" s="24">
        <v>85.4</v>
      </c>
      <c r="BY7" s="24">
        <v>87.8</v>
      </c>
      <c r="BZ7" s="24">
        <v>86.51</v>
      </c>
      <c r="CA7" s="24">
        <v>97.61</v>
      </c>
      <c r="CB7" s="24">
        <v>164.11</v>
      </c>
      <c r="CC7" s="24">
        <v>165.46</v>
      </c>
      <c r="CD7" s="24">
        <v>173.23</v>
      </c>
      <c r="CE7" s="24">
        <v>189.82</v>
      </c>
      <c r="CF7" s="24">
        <v>169.83</v>
      </c>
      <c r="CG7" s="24">
        <v>220.31</v>
      </c>
      <c r="CH7" s="24">
        <v>230.95</v>
      </c>
      <c r="CI7" s="24">
        <v>188.57</v>
      </c>
      <c r="CJ7" s="24">
        <v>187.69</v>
      </c>
      <c r="CK7" s="24">
        <v>188.24</v>
      </c>
      <c r="CL7" s="24">
        <v>138.29</v>
      </c>
      <c r="CM7" s="24" t="s">
        <v>105</v>
      </c>
      <c r="CN7" s="24" t="s">
        <v>105</v>
      </c>
      <c r="CO7" s="24" t="s">
        <v>105</v>
      </c>
      <c r="CP7" s="24" t="s">
        <v>105</v>
      </c>
      <c r="CQ7" s="24" t="s">
        <v>105</v>
      </c>
      <c r="CR7" s="24">
        <v>49.68</v>
      </c>
      <c r="CS7" s="24">
        <v>49.27</v>
      </c>
      <c r="CT7" s="24">
        <v>55.84</v>
      </c>
      <c r="CU7" s="24">
        <v>55.78</v>
      </c>
      <c r="CV7" s="24">
        <v>54.86</v>
      </c>
      <c r="CW7" s="24">
        <v>59.1</v>
      </c>
      <c r="CX7" s="24">
        <v>92.43</v>
      </c>
      <c r="CY7" s="24">
        <v>92.27</v>
      </c>
      <c r="CZ7" s="24">
        <v>91.86</v>
      </c>
      <c r="DA7" s="24">
        <v>92.42</v>
      </c>
      <c r="DB7" s="24">
        <v>92.92</v>
      </c>
      <c r="DC7" s="24">
        <v>83.35</v>
      </c>
      <c r="DD7" s="24">
        <v>83.16</v>
      </c>
      <c r="DE7" s="24">
        <v>92.34</v>
      </c>
      <c r="DF7" s="24">
        <v>91.78</v>
      </c>
      <c r="DG7" s="24">
        <v>91.37</v>
      </c>
      <c r="DH7" s="24">
        <v>95.82</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0.12</v>
      </c>
      <c r="EK7" s="24">
        <v>0.1</v>
      </c>
      <c r="EL7" s="24">
        <v>0.09</v>
      </c>
      <c r="EM7" s="24">
        <v>0.1</v>
      </c>
      <c r="EN7" s="24">
        <v>7.0000000000000007E-2</v>
      </c>
      <c r="EO7" s="24">
        <v>0.23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112</v>
      </c>
    </row>
    <row r="12" spans="1:145" x14ac:dyDescent="0.15">
      <c r="B12">
        <v>1</v>
      </c>
      <c r="C12">
        <v>1</v>
      </c>
      <c r="D12">
        <v>2</v>
      </c>
      <c r="E12">
        <v>3</v>
      </c>
      <c r="F12">
        <v>4</v>
      </c>
      <c r="G12" t="s">
        <v>113</v>
      </c>
    </row>
    <row r="13" spans="1:145" x14ac:dyDescent="0.15">
      <c r="B13" t="s">
        <v>114</v>
      </c>
      <c r="C13" t="s">
        <v>115</v>
      </c>
      <c r="D13" t="s">
        <v>115</v>
      </c>
      <c r="E13" t="s">
        <v>116</v>
      </c>
      <c r="F13" t="s">
        <v>115</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HL037</cp:lastModifiedBy>
  <dcterms:created xsi:type="dcterms:W3CDTF">2023-12-12T02:46:19Z</dcterms:created>
  <dcterms:modified xsi:type="dcterms:W3CDTF">2024-01-18T00:22:28Z</dcterms:modified>
  <cp:category/>
</cp:coreProperties>
</file>