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北林\令和5年度\R5調査\市町村課\【秋田県市町村課126〆】公営企業に係る経営比較分析表（令和４年度決算）の分析等について（依頼）\【経営比較分析表】2022_053279_47_1718\"/>
    </mc:Choice>
  </mc:AlternateContent>
  <xr:revisionPtr revIDLastSave="0" documentId="13_ncr:1_{875DAD17-FF19-4AE1-A8B5-8D9BC72F3583}" xr6:coauthVersionLast="43" xr6:coauthVersionMax="43" xr10:uidLastSave="{00000000-0000-0000-0000-000000000000}"/>
  <workbookProtection workbookAlgorithmName="SHA-512" workbookHashValue="ZRlLEOycg3ShkzxfBVszOI+X1UvufkcN0xp4U1EUtbtpaXhEPb0GC5XcXSzMasNu/SaaX5myYL7p5rkZN483iw==" workbookSaltValue="PxhDL93Dwn3iSOy+LEvp1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S6" i="5"/>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H86" i="4"/>
  <c r="P10" i="4"/>
  <c r="I10" i="4"/>
  <c r="AT8" i="4"/>
  <c r="AL8" i="4"/>
  <c r="W8" i="4"/>
  <c r="P8" i="4"/>
  <c r="I8" i="4"/>
  <c r="B6"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<sst xmlns="http://schemas.openxmlformats.org/spreadsheetml/2006/main" count="236" uniqueCount="119">
  <si>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</si>
  <si>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</si>
  <si>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</si>
  <si>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</si>
  <si>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</si>
  <si>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</si>
  <si>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</si>
  <si>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</si>
  <si>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</si>
  <si>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</si>
  <si>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</si>
  <si>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</si>
  <si>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</si>
  <si>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</si>
  <si>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</si>
  <si>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</si>
  <si>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</si>
  <si>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</si>
  <si>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</si>
  <si>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</si>
  <si>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</si>
  <si>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</si>
  <si>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</si>
  <si>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</si>
  <si>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</si>
  <si>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</si>
  <si>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</si>
  <si>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</si>
  <si>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</si>
  <si>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</si>
  <si>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</si>
  <si>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</si>
  <si>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</si>
  <si>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</si>
  <si>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</si>
  <si>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</si>
  <si>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</si>
  <si>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</si>
  <si>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</si>
  <si>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</si>
  <si>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</si>
  <si>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</si>
  <si>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</si>
  <si>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</si>
  <si>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</si>
  <si>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</si>
  <si>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</si>
  <si>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</si>
  <si>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</si>
  <si>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</si>
  <si>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</si>
  <si>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</si>
  <si>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</si>
  <si>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</si>
  <si>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</si>
  <si>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</si>
  <si>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</si>
  <si>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</si>
  <si>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</si>
  <si>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</si>
  <si>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</si>
  <si>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</si>
  <si>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</si>
  <si>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</si>
  <si>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</si>
  <si>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</si>
  <si>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</si>
  <si>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</si>
  <si>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</si>
  <si>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</si>
  <si>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</si>
  <si>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</si>
  <si>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</si>
  <si>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</si>
  <si>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</si>
  <si>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</si>
  <si>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</si>
  <si>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</si>
  <si>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</si>
  <si>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</si>
  <si>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</si>
  <si>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</si>
  <si>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</si>
  <si>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</si>
  <si>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</si>
  <si>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</si>
  <si>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</si>
  <si>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</si>
  <si>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</si>
  <si>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</si>
  <si>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</si>
  <si>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</si>
  <si>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</si>
  <si>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</si>
  <si>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</si>
  <si>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</si>
  <si>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</si>
  <si>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</si>
  <si>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</si>
  <si>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</si>
  <si>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</si>
  <si>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</si>
  <si>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</si>
  <si>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</si>
  <si>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</si>
  <si>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</si>
  <si>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</si>
  <si>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</si>
  <si>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</si>
  <si>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</si>
  <si>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</si>
  <si>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</si>
  <si>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</si>
  <si>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</si>
  <si>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</si>
  <si>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</si>
  <si>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令和３年度に隣接する下水道施設との統合工事が行われ、農集１地区が下水道に編入されたことにより、使用料収入の減少が見られる。また、令和４年度に発生した大雨による災害のため、災害復旧事業に対して一般会計繰入金が充てられているため、繰入金の総額は前年度より増額している。
　それにより財源構成は、歳出総額に対する使用料収入が占める割合が約２４％ほどで、残り約７６％を一般会計繰入金で賄われている。経費の内訳は償還金及び人件費が全体の約６２％であり、一般会計繰入金が充てられている。
　収益的収支比率は、総収益の増加等により前年度から約５．７％増加した。経費回収率は使用料収入の減少及び汚水処理費の増加等により約３１．５％と大幅に減少し、全国及び類似団体平均値を４年ぶりに下回る結果となった。
　汚水処理原価は汚水処理費の増加等により前年度より約１２２円増加し、全国及び類似団体平均値より高い数値となった。施設利用率は処理施設１つが廃止されたため約８．６％減少し、５０％を大きく下回った。
　水洗化率については、すべての計画区域が整備済みのため、高い水準で推移している。令和３年度の下水道との統合工事により、水洗化率の高い地域が下水道区域となったため、ここ５年間で最も低い水洗化率となっている。</t>
    <rPh sb="65" eb="67">
      <t>レイワ</t>
    </rPh>
    <rPh sb="68" eb="70">
      <t>ネンド</t>
    </rPh>
    <rPh sb="71" eb="73">
      <t>ハッセイ</t>
    </rPh>
    <rPh sb="75" eb="77">
      <t>オオアメ</t>
    </rPh>
    <rPh sb="80" eb="82">
      <t>サイガイ</t>
    </rPh>
    <rPh sb="86" eb="88">
      <t>サイガイ</t>
    </rPh>
    <rPh sb="88" eb="90">
      <t>フッキュウ</t>
    </rPh>
    <rPh sb="90" eb="92">
      <t>ジギョウ</t>
    </rPh>
    <rPh sb="93" eb="94">
      <t>タイ</t>
    </rPh>
    <rPh sb="96" eb="98">
      <t>イッパン</t>
    </rPh>
    <rPh sb="98" eb="100">
      <t>カイケイ</t>
    </rPh>
    <rPh sb="100" eb="102">
      <t>クリイレ</t>
    </rPh>
    <rPh sb="102" eb="103">
      <t>キン</t>
    </rPh>
    <rPh sb="104" eb="105">
      <t>ア</t>
    </rPh>
    <rPh sb="114" eb="116">
      <t>クリイレ</t>
    </rPh>
    <rPh sb="116" eb="117">
      <t>キン</t>
    </rPh>
    <rPh sb="118" eb="120">
      <t>ソウガク</t>
    </rPh>
    <rPh sb="121" eb="124">
      <t>ゼンネンド</t>
    </rPh>
    <rPh sb="126" eb="128">
      <t>ゾウガク</t>
    </rPh>
    <rPh sb="253" eb="255">
      <t>ゾウカ</t>
    </rPh>
    <rPh sb="269" eb="271">
      <t>ゾウカ</t>
    </rPh>
    <rPh sb="280" eb="283">
      <t>シヨウリョウ</t>
    </rPh>
    <rPh sb="283" eb="285">
      <t>シュウニュウ</t>
    </rPh>
    <rPh sb="286" eb="288">
      <t>ゲンショウ</t>
    </rPh>
    <rPh sb="288" eb="289">
      <t>オヨ</t>
    </rPh>
    <rPh sb="296" eb="298">
      <t>ゾウカ</t>
    </rPh>
    <rPh sb="317" eb="318">
      <t>ネン</t>
    </rPh>
    <rPh sb="326" eb="328">
      <t>シタマワ</t>
    </rPh>
    <rPh sb="333" eb="335">
      <t>シタマワ</t>
    </rPh>
    <rPh sb="345" eb="347">
      <t>ゲンショウ</t>
    </rPh>
    <rPh sb="369" eb="370">
      <t>ヤク</t>
    </rPh>
    <rPh sb="374" eb="376">
      <t>ゾウカ</t>
    </rPh>
    <rPh sb="378" eb="379">
      <t>オオ</t>
    </rPh>
    <rPh sb="391" eb="392">
      <t>タカ</t>
    </rPh>
    <rPh sb="406" eb="408">
      <t>ショリ</t>
    </rPh>
    <rPh sb="408" eb="410">
      <t>シセツ</t>
    </rPh>
    <rPh sb="413" eb="415">
      <t>ハイシ</t>
    </rPh>
    <rPh sb="433" eb="434">
      <t>オオ</t>
    </rPh>
    <rPh sb="436" eb="438">
      <t>シタマワ</t>
    </rPh>
    <rPh sb="446" eb="447">
      <t>コ</t>
    </rPh>
    <rPh sb="449" eb="451">
      <t>スイジュン</t>
    </rPh>
    <rPh sb="452" eb="454">
      <t>スイイ</t>
    </rPh>
    <rPh sb="475" eb="476">
      <t>オオ</t>
    </rPh>
    <rPh sb="482" eb="484">
      <t>レイワ</t>
    </rPh>
    <rPh sb="485" eb="487">
      <t>ネンド</t>
    </rPh>
    <rPh sb="501" eb="504">
      <t>スイセンカ</t>
    </rPh>
    <rPh sb="504" eb="505">
      <t>リツ</t>
    </rPh>
    <rPh sb="506" eb="507">
      <t>タカ</t>
    </rPh>
    <rPh sb="508" eb="510">
      <t>チイキ</t>
    </rPh>
    <rPh sb="511" eb="514">
      <t>ゲスイドウ</t>
    </rPh>
    <rPh sb="514" eb="516">
      <t>クイキ</t>
    </rPh>
    <rPh sb="526" eb="528">
      <t>ネンカン</t>
    </rPh>
    <rPh sb="529" eb="530">
      <t>モット</t>
    </rPh>
    <rPh sb="531" eb="532">
      <t>ヒク</t>
    </rPh>
    <rPh sb="533" eb="536">
      <t>スイセンカ</t>
    </rPh>
    <rPh sb="536" eb="537">
      <t>リツ</t>
    </rPh>
    <phoneticPr fontId="4"/>
  </si>
  <si>
    <t>　村内に整備された４地区の処理場の内、下水道区域との統合事業により１地区が下水道区域となったため１つの処理場は廃止となった。残り３つの処理場は供用開始から古いもので２５年以上経過しているが、管路は耐用年数からみても当面更新する予定はない。
　平成２７年度に実施した施設機能診断調査及び最適整備構想に基づき、統廃合により効率的な更新に努める。</t>
    <rPh sb="17" eb="18">
      <t>ウチ</t>
    </rPh>
    <rPh sb="19" eb="22">
      <t>ゲスイドウ</t>
    </rPh>
    <rPh sb="22" eb="24">
      <t>クイキ</t>
    </rPh>
    <rPh sb="26" eb="28">
      <t>トウゴウ</t>
    </rPh>
    <rPh sb="28" eb="30">
      <t>ジギョウ</t>
    </rPh>
    <rPh sb="34" eb="36">
      <t>チク</t>
    </rPh>
    <rPh sb="37" eb="40">
      <t>ゲスイドウ</t>
    </rPh>
    <rPh sb="40" eb="42">
      <t>クイキ</t>
    </rPh>
    <rPh sb="51" eb="54">
      <t>ショリジョウ</t>
    </rPh>
    <rPh sb="55" eb="57">
      <t>ハイシ</t>
    </rPh>
    <rPh sb="62" eb="63">
      <t>ノコ</t>
    </rPh>
    <rPh sb="67" eb="70">
      <t>ショリジョウ</t>
    </rPh>
    <phoneticPr fontId="4"/>
  </si>
  <si>
    <t>　令和３年度に隣接する下水道施設との統合工事が行われ、農集１地区が下水道に編入された。その影響で農集人口と使用料収入は減少した。令和４年度は大雨災害が発生し、復旧事業により総費用が増加したが、使用料収入は減少したため一般会計からの繰入金に頼らざるを得ず、ますます依存体質が浮き彫りとなり、厳しい運営状況となっている。
　令和５年度以降は法適用企業会計となるため、今後の使用料改定についての協議を含め、経営の健全性・効率性の推移を注視していく。
　供用開始からそれぞれ相当期間が経過し、順に更新時期を迎える。最適整備構想に基づき、低い施設利用率の解消も考慮し、平成３０年度から隣接する下水道施設との統合計画が始まる等、効率的な事業運営を進めていく。</t>
    <rPh sb="45" eb="47">
      <t>エイキョウ</t>
    </rPh>
    <rPh sb="56" eb="58">
      <t>シュウニュウ</t>
    </rPh>
    <rPh sb="64" eb="66">
      <t>レイワ</t>
    </rPh>
    <rPh sb="67" eb="69">
      <t>ネンド</t>
    </rPh>
    <rPh sb="70" eb="72">
      <t>オオアメ</t>
    </rPh>
    <rPh sb="72" eb="74">
      <t>サイガイ</t>
    </rPh>
    <rPh sb="75" eb="77">
      <t>ハッセイ</t>
    </rPh>
    <rPh sb="79" eb="81">
      <t>フッキュウ</t>
    </rPh>
    <rPh sb="81" eb="83">
      <t>ジギョウ</t>
    </rPh>
    <rPh sb="86" eb="89">
      <t>ソウヒヨウ</t>
    </rPh>
    <rPh sb="90" eb="92">
      <t>ゾウカ</t>
    </rPh>
    <rPh sb="96" eb="99">
      <t>シヨウリョウ</t>
    </rPh>
    <rPh sb="99" eb="101">
      <t>シュウニュウ</t>
    </rPh>
    <rPh sb="102" eb="104">
      <t>ゲンショウ</t>
    </rPh>
    <rPh sb="119" eb="120">
      <t>タヨ</t>
    </rPh>
    <rPh sb="124" eb="125">
      <t>エ</t>
    </rPh>
    <rPh sb="133" eb="135">
      <t>タイシツ</t>
    </rPh>
    <rPh sb="136" eb="137">
      <t>ウ</t>
    </rPh>
    <rPh sb="138" eb="139">
      <t>ボ</t>
    </rPh>
    <rPh sb="235" eb="236">
      <t>ブン</t>
    </rPh>
    <rPh sb="236" eb="238">
      <t>ノウシュウ</t>
    </rPh>
    <rPh sb="238" eb="240">
      <t>ジンコウ</t>
    </rPh>
    <rPh sb="241" eb="244">
      <t>シヨウリョウ</t>
    </rPh>
    <rPh sb="245" eb="247">
      <t>ゲンショウ</t>
    </rPh>
    <rPh sb="252" eb="254">
      <t>シセツ</t>
    </rPh>
    <rPh sb="254" eb="256">
      <t>イジ</t>
    </rPh>
    <rPh sb="256" eb="257">
      <t>ヒ</t>
    </rPh>
    <rPh sb="257" eb="258">
      <t>ナド</t>
    </rPh>
    <rPh sb="259" eb="261">
      <t>ケイヒ</t>
    </rPh>
    <rPh sb="262" eb="264">
      <t>サクゲン</t>
    </rPh>
    <rPh sb="265" eb="267">
      <t>ミコ</t>
    </rPh>
    <rPh sb="273" eb="275">
      <t>ケイエイ</t>
    </rPh>
    <rPh sb="276" eb="279">
      <t>ケンゼンセイ</t>
    </rPh>
    <rPh sb="280" eb="283">
      <t>コウリツセイ</t>
    </rPh>
    <rPh sb="284" eb="286">
      <t>スイイ</t>
    </rPh>
    <rPh sb="287" eb="289">
      <t>チュウシ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</si>
</sst>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F64-4F0A-A492-97F7E9D19CB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0.01</c:v>
                </c:pt>
              </c:numCache>
            </c:numRef>
          </c:val>
          <c:smooth val="0"/>
          <c:extLst>
            <c:ext xmlns:c16="http://schemas.microsoft.com/office/drawing/2014/chart" uri="{C3380CC4-5D6E-409C-BE32-E72D297353CC}">
              <c16:uniqueId val="{00000001-4F64-4F0A-A492-97F7E9D19CB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50.39</c:v>
                </c:pt>
                <c:pt idx="1">
                  <c:v>52.06</c:v>
                </c:pt>
                <c:pt idx="2">
                  <c:v>52.84</c:v>
                </c:pt>
                <c:pt idx="3">
                  <c:v>51.39</c:v>
                </c:pt>
                <c:pt idx="4">
                  <c:v>42.8</c:v>
                </c:pt>
              </c:numCache>
            </c:numRef>
          </c:val>
          <c:extLst>
            <c:ext xmlns:c16="http://schemas.microsoft.com/office/drawing/2014/chart" uri="{C3380CC4-5D6E-409C-BE32-E72D297353CC}">
              <c16:uniqueId val="{00000000-75E2-4267-A539-58524C933FB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52.9</c:v>
                </c:pt>
              </c:numCache>
            </c:numRef>
          </c:val>
          <c:smooth val="0"/>
          <c:extLst>
            <c:ext xmlns:c16="http://schemas.microsoft.com/office/drawing/2014/chart" uri="{C3380CC4-5D6E-409C-BE32-E72D297353CC}">
              <c16:uniqueId val="{00000001-75E2-4267-A539-58524C933FB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94.8</c:v>
                </c:pt>
                <c:pt idx="1">
                  <c:v>95</c:v>
                </c:pt>
                <c:pt idx="2">
                  <c:v>95.17</c:v>
                </c:pt>
                <c:pt idx="3">
                  <c:v>94.88</c:v>
                </c:pt>
                <c:pt idx="4">
                  <c:v>93.61</c:v>
                </c:pt>
              </c:numCache>
            </c:numRef>
          </c:val>
          <c:extLst>
            <c:ext xmlns:c16="http://schemas.microsoft.com/office/drawing/2014/chart" uri="{C3380CC4-5D6E-409C-BE32-E72D297353CC}">
              <c16:uniqueId val="{00000000-0711-4983-A2AB-641D4B046CA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90.3</c:v>
                </c:pt>
              </c:numCache>
            </c:numRef>
          </c:val>
          <c:smooth val="0"/>
          <c:extLst>
            <c:ext xmlns:c16="http://schemas.microsoft.com/office/drawing/2014/chart" uri="{C3380CC4-5D6E-409C-BE32-E72D297353CC}">
              <c16:uniqueId val="{00000001-0711-4983-A2AB-641D4B046CA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103.33</c:v>
                </c:pt>
                <c:pt idx="1">
                  <c:v>100.81</c:v>
                </c:pt>
                <c:pt idx="2">
                  <c:v>101.65</c:v>
                </c:pt>
                <c:pt idx="3">
                  <c:v>98.26</c:v>
                </c:pt>
                <c:pt idx="4">
                  <c:v>103.94</c:v>
                </c:pt>
              </c:numCache>
            </c:numRef>
          </c:val>
          <c:extLst>
            <c:ext xmlns:c16="http://schemas.microsoft.com/office/drawing/2014/chart" uri="{C3380CC4-5D6E-409C-BE32-E72D297353CC}">
              <c16:uniqueId val="{00000000-5A7A-4670-ADA3-0AB423260ED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A7A-4670-ADA3-0AB423260ED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67E-456E-93F6-01E389C1E3E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7E-456E-93F6-01E389C1E3E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FFF-4EF4-A13F-DF7FBAF97AC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FFF-4EF4-A13F-DF7FBAF97AC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A3F-4926-A877-567723EAD7B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3F-4926-A877-567723EAD7B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73A-4744-B359-6BFD91346A6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3A-4744-B359-6BFD91346A6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534.48</c:v>
                </c:pt>
                <c:pt idx="1">
                  <c:v>0</c:v>
                </c:pt>
                <c:pt idx="2">
                  <c:v>0</c:v>
                </c:pt>
                <c:pt idx="3">
                  <c:v>0</c:v>
                </c:pt>
                <c:pt idx="4">
                  <c:v>0</c:v>
                </c:pt>
              </c:numCache>
            </c:numRef>
          </c:val>
          <c:extLst>
            <c:ext xmlns:c16="http://schemas.microsoft.com/office/drawing/2014/chart" uri="{C3380CC4-5D6E-409C-BE32-E72D297353CC}">
              <c16:uniqueId val="{00000000-A13E-4D81-BC78-28AE2393560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718.49</c:v>
                </c:pt>
              </c:numCache>
            </c:numRef>
          </c:val>
          <c:smooth val="0"/>
          <c:extLst>
            <c:ext xmlns:c16="http://schemas.microsoft.com/office/drawing/2014/chart" uri="{C3380CC4-5D6E-409C-BE32-E72D297353CC}">
              <c16:uniqueId val="{00000001-A13E-4D81-BC78-28AE2393560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83.25</c:v>
                </c:pt>
                <c:pt idx="1">
                  <c:v>74.349999999999994</c:v>
                </c:pt>
                <c:pt idx="2">
                  <c:v>73.180000000000007</c:v>
                </c:pt>
                <c:pt idx="3">
                  <c:v>77.540000000000006</c:v>
                </c:pt>
                <c:pt idx="4">
                  <c:v>46.06</c:v>
                </c:pt>
              </c:numCache>
            </c:numRef>
          </c:val>
          <c:extLst>
            <c:ext xmlns:c16="http://schemas.microsoft.com/office/drawing/2014/chart" uri="{C3380CC4-5D6E-409C-BE32-E72D297353CC}">
              <c16:uniqueId val="{00000000-B5DA-46C6-B45F-AEB3E24B361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61.82</c:v>
                </c:pt>
              </c:numCache>
            </c:numRef>
          </c:val>
          <c:smooth val="0"/>
          <c:extLst>
            <c:ext xmlns:c16="http://schemas.microsoft.com/office/drawing/2014/chart" uri="{C3380CC4-5D6E-409C-BE32-E72D297353CC}">
              <c16:uniqueId val="{00000001-B5DA-46C6-B45F-AEB3E24B361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170.13</c:v>
                </c:pt>
                <c:pt idx="1">
                  <c:v>180.58</c:v>
                </c:pt>
                <c:pt idx="2">
                  <c:v>176.06</c:v>
                </c:pt>
                <c:pt idx="3">
                  <c:v>175.16</c:v>
                </c:pt>
                <c:pt idx="4">
                  <c:v>297.12</c:v>
                </c:pt>
              </c:numCache>
            </c:numRef>
          </c:val>
          <c:extLst>
            <c:ext xmlns:c16="http://schemas.microsoft.com/office/drawing/2014/chart" uri="{C3380CC4-5D6E-409C-BE32-E72D297353CC}">
              <c16:uniqueId val="{00000000-4F19-48A5-B478-8261BE3E5F8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246.9</c:v>
                </c:pt>
              </c:numCache>
            </c:numRef>
          </c:val>
          <c:smooth val="0"/>
          <c:extLst>
            <c:ext xmlns:c16="http://schemas.microsoft.com/office/drawing/2014/chart" uri="{C3380CC4-5D6E-409C-BE32-E72D297353CC}">
              <c16:uniqueId val="{00000001-4F19-48A5-B478-8261BE3E5F8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上小阿仁村</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F1</v>
      </c>
      <c r="X8" s="66"/>
      <c r="Y8" s="66"/>
      <c r="Z8" s="66"/>
      <c r="AA8" s="66"/>
      <c r="AB8" s="66"/>
      <c r="AC8" s="66"/>
      <c r="AD8" s="67" t="str">
        <f>データ!$M$6</f>
        <v>非設置</v>
      </c>
      <c r="AE8" s="67"/>
      <c r="AF8" s="67"/>
      <c r="AG8" s="67"/>
      <c r="AH8" s="67"/>
      <c r="AI8" s="67"/>
      <c r="AJ8" s="67"/>
      <c r="AK8" s="3"/>
      <c r="AL8" s="55">
        <f>データ!S6</f>
        <v>2029</v>
      </c>
      <c r="AM8" s="55"/>
      <c r="AN8" s="55"/>
      <c r="AO8" s="55"/>
      <c r="AP8" s="55"/>
      <c r="AQ8" s="55"/>
      <c r="AR8" s="55"/>
      <c r="AS8" s="55"/>
      <c r="AT8" s="54">
        <f>データ!T6</f>
        <v>256.72000000000003</v>
      </c>
      <c r="AU8" s="54"/>
      <c r="AV8" s="54"/>
      <c r="AW8" s="54"/>
      <c r="AX8" s="54"/>
      <c r="AY8" s="54"/>
      <c r="AZ8" s="54"/>
      <c r="BA8" s="54"/>
      <c r="BB8" s="54">
        <f>データ!U6</f>
        <v>7.9</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36.07</v>
      </c>
      <c r="Q10" s="54"/>
      <c r="R10" s="54"/>
      <c r="S10" s="54"/>
      <c r="T10" s="54"/>
      <c r="U10" s="54"/>
      <c r="V10" s="54"/>
      <c r="W10" s="54">
        <f>データ!Q6</f>
        <v>90</v>
      </c>
      <c r="X10" s="54"/>
      <c r="Y10" s="54"/>
      <c r="Z10" s="54"/>
      <c r="AA10" s="54"/>
      <c r="AB10" s="54"/>
      <c r="AC10" s="54"/>
      <c r="AD10" s="55">
        <f>データ!R6</f>
        <v>3774</v>
      </c>
      <c r="AE10" s="55"/>
      <c r="AF10" s="55"/>
      <c r="AG10" s="55"/>
      <c r="AH10" s="55"/>
      <c r="AI10" s="55"/>
      <c r="AJ10" s="55"/>
      <c r="AK10" s="2"/>
      <c r="AL10" s="55">
        <f>データ!V6</f>
        <v>720</v>
      </c>
      <c r="AM10" s="55"/>
      <c r="AN10" s="55"/>
      <c r="AO10" s="55"/>
      <c r="AP10" s="55"/>
      <c r="AQ10" s="55"/>
      <c r="AR10" s="55"/>
      <c r="AS10" s="55"/>
      <c r="AT10" s="54">
        <f>データ!W6</f>
        <v>0.77</v>
      </c>
      <c r="AU10" s="54"/>
      <c r="AV10" s="54"/>
      <c r="AW10" s="54"/>
      <c r="AX10" s="54"/>
      <c r="AY10" s="54"/>
      <c r="AZ10" s="54"/>
      <c r="BA10" s="54"/>
      <c r="BB10" s="54">
        <f>データ!X6</f>
        <v>935.06</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Lcr3UJyd1jlTeJVRHinPFY0f/McVXTdrfF/0FfTWEP31E9d4OGiOjAnQkpwDJ/4im9u3k1l78N7NNlxbisJV5w==" saltValue="i9M13y1Dkez6QmBUBVXQl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53279</v>
      </c>
      <c r="D6" s="19">
        <f t="shared" si="3"/>
        <v>47</v>
      </c>
      <c r="E6" s="19">
        <f t="shared" si="3"/>
        <v>17</v>
      </c>
      <c r="F6" s="19">
        <f t="shared" si="3"/>
        <v>5</v>
      </c>
      <c r="G6" s="19">
        <f t="shared" si="3"/>
        <v>0</v>
      </c>
      <c r="H6" s="19" t="str">
        <f t="shared" si="3"/>
        <v>秋田県　上小阿仁村</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36.07</v>
      </c>
      <c r="Q6" s="20">
        <f t="shared" si="3"/>
        <v>90</v>
      </c>
      <c r="R6" s="20">
        <f t="shared" si="3"/>
        <v>3774</v>
      </c>
      <c r="S6" s="20">
        <f t="shared" si="3"/>
        <v>2029</v>
      </c>
      <c r="T6" s="20">
        <f t="shared" si="3"/>
        <v>256.72000000000003</v>
      </c>
      <c r="U6" s="20">
        <f t="shared" si="3"/>
        <v>7.9</v>
      </c>
      <c r="V6" s="20">
        <f t="shared" si="3"/>
        <v>720</v>
      </c>
      <c r="W6" s="20">
        <f t="shared" si="3"/>
        <v>0.77</v>
      </c>
      <c r="X6" s="20">
        <f t="shared" si="3"/>
        <v>935.06</v>
      </c>
      <c r="Y6" s="21">
        <f>IF(Y7="",NA(),Y7)</f>
        <v>103.33</v>
      </c>
      <c r="Z6" s="21">
        <f t="shared" ref="Z6:AH6" si="4">IF(Z7="",NA(),Z7)</f>
        <v>100.81</v>
      </c>
      <c r="AA6" s="21">
        <f t="shared" si="4"/>
        <v>101.65</v>
      </c>
      <c r="AB6" s="21">
        <f t="shared" si="4"/>
        <v>98.26</v>
      </c>
      <c r="AC6" s="21">
        <f t="shared" si="4"/>
        <v>103.94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534.48</v>
      </c>
      <c r="BG6" s="20">
        <f t="shared" ref="BG6:BO6" si="7">IF(BG7="",NA(),BG7)</f>
        <v>0</v>
      </c>
      <c r="BH6" s="20">
        <f t="shared" si="7"/>
        <v>0</v>
      </c>
      <c r="BI6" s="20">
        <f t="shared" si="7"/>
        <v>0</v>
      </c>
      <c r="BJ6" s="20">
        <f t="shared" si="7"/>
        <v>0</v>
      </c>
      <c r="BK6" s="21">
        <f t="shared" si="7"/>
        <v>789.46</v>
      </c>
      <c r="BL6" s="21">
        <f t="shared" si="7"/>
        <v>826.83</v>
      </c>
      <c r="BM6" s="21">
        <f t="shared" si="7"/>
        <v>867.83</v>
      </c>
      <c r="BN6" s="21">
        <f t="shared" si="7"/>
        <v>791.76</v>
      </c>
      <c r="BO6" s="21">
        <f t="shared" si="7"/>
        <v>718.49</v>
      </c>
      <c r="BP6" s="20" t="str">
        <f>IF(BP7="","",IF(BP7="-","【-】","【"&amp;SUBSTITUTE(TEXT(BP7,"#,##0.00"),"-","△")&amp;"】"))</f>
        <v>【809.19】</v>
      </c>
      <c r="BQ6" s="21">
        <f>IF(BQ7="",NA(),BQ7)</f>
        <v>83.25</v>
      </c>
      <c r="BR6" s="21">
        <f t="shared" ref="BR6:BZ6" si="8">IF(BR7="",NA(),BR7)</f>
        <v>74.349999999999994</v>
      </c>
      <c r="BS6" s="21">
        <f t="shared" si="8"/>
        <v>73.180000000000007</v>
      </c>
      <c r="BT6" s="21">
        <f t="shared" si="8"/>
        <v>77.540000000000006</v>
      </c>
      <c r="BU6" s="21">
        <f t="shared" si="8"/>
        <v>46.06</v>
      </c>
      <c r="BV6" s="21">
        <f t="shared" si="8"/>
        <v>57.77</v>
      </c>
      <c r="BW6" s="21">
        <f t="shared" si="8"/>
        <v>57.31</v>
      </c>
      <c r="BX6" s="21">
        <f t="shared" si="8"/>
        <v>57.08</v>
      </c>
      <c r="BY6" s="21">
        <f t="shared" si="8"/>
        <v>56.26</v>
      </c>
      <c r="BZ6" s="21">
        <f t="shared" si="8"/>
        <v>61.82</v>
      </c>
      <c r="CA6" s="20" t="str">
        <f>IF(CA7="","",IF(CA7="-","【-】","【"&amp;SUBSTITUTE(TEXT(CA7,"#,##0.00"),"-","△")&amp;"】"))</f>
        <v>【57.02】</v>
      </c>
      <c r="CB6" s="21">
        <f>IF(CB7="",NA(),CB7)</f>
        <v>170.13</v>
      </c>
      <c r="CC6" s="21">
        <f t="shared" ref="CC6:CK6" si="9">IF(CC7="",NA(),CC7)</f>
        <v>180.58</v>
      </c>
      <c r="CD6" s="21">
        <f t="shared" si="9"/>
        <v>176.06</v>
      </c>
      <c r="CE6" s="21">
        <f t="shared" si="9"/>
        <v>175.16</v>
      </c>
      <c r="CF6" s="21">
        <f t="shared" si="9"/>
        <v>297.12</v>
      </c>
      <c r="CG6" s="21">
        <f t="shared" si="9"/>
        <v>274.35000000000002</v>
      </c>
      <c r="CH6" s="21">
        <f t="shared" si="9"/>
        <v>273.52</v>
      </c>
      <c r="CI6" s="21">
        <f t="shared" si="9"/>
        <v>274.99</v>
      </c>
      <c r="CJ6" s="21">
        <f t="shared" si="9"/>
        <v>282.08999999999997</v>
      </c>
      <c r="CK6" s="21">
        <f t="shared" si="9"/>
        <v>246.9</v>
      </c>
      <c r="CL6" s="20" t="str">
        <f>IF(CL7="","",IF(CL7="-","【-】","【"&amp;SUBSTITUTE(TEXT(CL7,"#,##0.00"),"-","△")&amp;"】"))</f>
        <v>【273.68】</v>
      </c>
      <c r="CM6" s="21">
        <f>IF(CM7="",NA(),CM7)</f>
        <v>50.39</v>
      </c>
      <c r="CN6" s="21">
        <f t="shared" ref="CN6:CV6" si="10">IF(CN7="",NA(),CN7)</f>
        <v>52.06</v>
      </c>
      <c r="CO6" s="21">
        <f t="shared" si="10"/>
        <v>52.84</v>
      </c>
      <c r="CP6" s="21">
        <f t="shared" si="10"/>
        <v>51.39</v>
      </c>
      <c r="CQ6" s="21">
        <f t="shared" si="10"/>
        <v>42.8</v>
      </c>
      <c r="CR6" s="21">
        <f t="shared" si="10"/>
        <v>50.68</v>
      </c>
      <c r="CS6" s="21">
        <f t="shared" si="10"/>
        <v>50.14</v>
      </c>
      <c r="CT6" s="21">
        <f t="shared" si="10"/>
        <v>54.83</v>
      </c>
      <c r="CU6" s="21">
        <f t="shared" si="10"/>
        <v>66.53</v>
      </c>
      <c r="CV6" s="21">
        <f t="shared" si="10"/>
        <v>52.9</v>
      </c>
      <c r="CW6" s="20" t="str">
        <f>IF(CW7="","",IF(CW7="-","【-】","【"&amp;SUBSTITUTE(TEXT(CW7,"#,##0.00"),"-","△")&amp;"】"))</f>
        <v>【52.55】</v>
      </c>
      <c r="CX6" s="21">
        <f>IF(CX7="",NA(),CX7)</f>
        <v>94.8</v>
      </c>
      <c r="CY6" s="21">
        <f t="shared" ref="CY6:DG6" si="11">IF(CY7="",NA(),CY7)</f>
        <v>95</v>
      </c>
      <c r="CZ6" s="21">
        <f t="shared" si="11"/>
        <v>95.17</v>
      </c>
      <c r="DA6" s="21">
        <f t="shared" si="11"/>
        <v>94.88</v>
      </c>
      <c r="DB6" s="21">
        <f t="shared" si="11"/>
        <v>93.61</v>
      </c>
      <c r="DC6" s="21">
        <f t="shared" si="11"/>
        <v>84.86</v>
      </c>
      <c r="DD6" s="21">
        <f t="shared" si="11"/>
        <v>84.98</v>
      </c>
      <c r="DE6" s="21">
        <f t="shared" si="11"/>
        <v>84.7</v>
      </c>
      <c r="DF6" s="21">
        <f t="shared" si="11"/>
        <v>84.67</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0.01</v>
      </c>
      <c r="EO6" s="20" t="str">
        <f>IF(EO7="","",IF(EO7="-","【-】","【"&amp;SUBSTITUTE(TEXT(EO7,"#,##0.00"),"-","△")&amp;"】"))</f>
        <v>【0.02】</v>
      </c>
    </row>
    <row r="7" spans="1:145" s="22" customFormat="1" x14ac:dyDescent="0.15">
      <c r="A7" s="14"/>
      <c r="B7" s="23">
        <v>2022</v>
      </c>
      <c r="C7" s="23">
        <v>53279</v>
      </c>
      <c r="D7" s="23">
        <v>47</v>
      </c>
      <c r="E7" s="23">
        <v>17</v>
      </c>
      <c r="F7" s="23">
        <v>5</v>
      </c>
      <c r="G7" s="23">
        <v>0</v>
      </c>
      <c r="H7" s="23" t="s">
        <v>98</v>
      </c>
      <c r="I7" s="23" t="s">
        <v>99</v>
      </c>
      <c r="J7" s="23" t="s">
        <v>100</v>
      </c>
      <c r="K7" s="23" t="s">
        <v>101</v>
      </c>
      <c r="L7" s="23" t="s">
        <v>102</v>
      </c>
      <c r="M7" s="23" t="s">
        <v>103</v>
      </c>
      <c r="N7" s="24" t="s">
        <v>104</v>
      </c>
      <c r="O7" s="24" t="s">
        <v>105</v>
      </c>
      <c r="P7" s="24">
        <v>36.07</v>
      </c>
      <c r="Q7" s="24">
        <v>90</v>
      </c>
      <c r="R7" s="24">
        <v>3774</v>
      </c>
      <c r="S7" s="24">
        <v>2029</v>
      </c>
      <c r="T7" s="24">
        <v>256.72000000000003</v>
      </c>
      <c r="U7" s="24">
        <v>7.9</v>
      </c>
      <c r="V7" s="24">
        <v>720</v>
      </c>
      <c r="W7" s="24">
        <v>0.77</v>
      </c>
      <c r="X7" s="24">
        <v>935.06</v>
      </c>
      <c r="Y7" s="24">
        <v>103.33</v>
      </c>
      <c r="Z7" s="24">
        <v>100.81</v>
      </c>
      <c r="AA7" s="24">
        <v>101.65</v>
      </c>
      <c r="AB7" s="24">
        <v>98.26</v>
      </c>
      <c r="AC7" s="24">
        <v>103.94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534.48</v>
      </c>
      <c r="BG7" s="24">
        <v>0</v>
      </c>
      <c r="BH7" s="24">
        <v>0</v>
      </c>
      <c r="BI7" s="24">
        <v>0</v>
      </c>
      <c r="BJ7" s="24">
        <v>0</v>
      </c>
      <c r="BK7" s="24">
        <v>789.46</v>
      </c>
      <c r="BL7" s="24">
        <v>826.83</v>
      </c>
      <c r="BM7" s="24">
        <v>867.83</v>
      </c>
      <c r="BN7" s="24">
        <v>791.76</v>
      </c>
      <c r="BO7" s="24">
        <v>718.49</v>
      </c>
      <c r="BP7" s="24">
        <v>809.19</v>
      </c>
      <c r="BQ7" s="24">
        <v>83.25</v>
      </c>
      <c r="BR7" s="24">
        <v>74.349999999999994</v>
      </c>
      <c r="BS7" s="24">
        <v>73.180000000000007</v>
      </c>
      <c r="BT7" s="24">
        <v>77.540000000000006</v>
      </c>
      <c r="BU7" s="24">
        <v>46.06</v>
      </c>
      <c r="BV7" s="24">
        <v>57.77</v>
      </c>
      <c r="BW7" s="24">
        <v>57.31</v>
      </c>
      <c r="BX7" s="24">
        <v>57.08</v>
      </c>
      <c r="BY7" s="24">
        <v>56.26</v>
      </c>
      <c r="BZ7" s="24">
        <v>61.82</v>
      </c>
      <c r="CA7" s="24">
        <v>57.02</v>
      </c>
      <c r="CB7" s="24">
        <v>170.13</v>
      </c>
      <c r="CC7" s="24">
        <v>180.58</v>
      </c>
      <c r="CD7" s="24">
        <v>176.06</v>
      </c>
      <c r="CE7" s="24">
        <v>175.16</v>
      </c>
      <c r="CF7" s="24">
        <v>297.12</v>
      </c>
      <c r="CG7" s="24">
        <v>274.35000000000002</v>
      </c>
      <c r="CH7" s="24">
        <v>273.52</v>
      </c>
      <c r="CI7" s="24">
        <v>274.99</v>
      </c>
      <c r="CJ7" s="24">
        <v>282.08999999999997</v>
      </c>
      <c r="CK7" s="24">
        <v>246.9</v>
      </c>
      <c r="CL7" s="24">
        <v>273.68</v>
      </c>
      <c r="CM7" s="24">
        <v>50.39</v>
      </c>
      <c r="CN7" s="24">
        <v>52.06</v>
      </c>
      <c r="CO7" s="24">
        <v>52.84</v>
      </c>
      <c r="CP7" s="24">
        <v>51.39</v>
      </c>
      <c r="CQ7" s="24">
        <v>42.8</v>
      </c>
      <c r="CR7" s="24">
        <v>50.68</v>
      </c>
      <c r="CS7" s="24">
        <v>50.14</v>
      </c>
      <c r="CT7" s="24">
        <v>54.83</v>
      </c>
      <c r="CU7" s="24">
        <v>66.53</v>
      </c>
      <c r="CV7" s="24">
        <v>52.9</v>
      </c>
      <c r="CW7" s="24">
        <v>52.55</v>
      </c>
      <c r="CX7" s="24">
        <v>94.8</v>
      </c>
      <c r="CY7" s="24">
        <v>95</v>
      </c>
      <c r="CZ7" s="24">
        <v>95.17</v>
      </c>
      <c r="DA7" s="24">
        <v>94.88</v>
      </c>
      <c r="DB7" s="24">
        <v>93.61</v>
      </c>
      <c r="DC7" s="24">
        <v>84.86</v>
      </c>
      <c r="DD7" s="24">
        <v>84.98</v>
      </c>
      <c r="DE7" s="24">
        <v>84.7</v>
      </c>
      <c r="DF7" s="24">
        <v>84.67</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0.01</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kam0028</cp:lastModifiedBy>
  <dcterms:created xsi:type="dcterms:W3CDTF">2023-12-12T02:52:16Z</dcterms:created>
  <dcterms:modified xsi:type="dcterms:W3CDTF">2024-01-26T09:15:00Z</dcterms:modified>
  <cp:category/>
</cp:coreProperties>
</file>