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令和5年度\R5調査\市町村課\【秋田県市町村課126〆】公営企業に係る経営比較分析表（令和４年度決算）の分析等について（依頼）\【経営比較分析表】2022_053279_47_1718\"/>
    </mc:Choice>
  </mc:AlternateContent>
  <xr:revisionPtr revIDLastSave="0" documentId="13_ncr:1_{44BDC277-A42B-4332-9EA2-99566EF86E7A}" xr6:coauthVersionLast="43" xr6:coauthVersionMax="43" xr10:uidLastSave="{00000000-0000-0000-0000-000000000000}"/>
  <workbookProtection workbookAlgorithmName="SHA-512" workbookHashValue="o+D0tRdxdySjP2h0nYS1BLPvcdJefSfIcbxDhygnXEu4bF819n5nRg/AA+z3Z3uLQ3ObAOxh76AQflG2v07jXQ==" workbookSaltValue="DkuMlTGEgQJTJj/RYrW71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R6" i="5"/>
  <c r="Q6" i="5"/>
  <c r="P6" i="5"/>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I86" i="4"/>
  <c r="H86" i="4"/>
  <c r="AD10" i="4"/>
  <c r="W10" i="4"/>
  <c r="P10" i="4"/>
  <c r="AL8" i="4"/>
  <c r="P8"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<sst xmlns="http://schemas.openxmlformats.org/spreadsheetml/2006/main" count="236" uniqueCount="119">
  <si>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</si>
  <si>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</si>
  <si>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</si>
  <si>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</si>
  <si>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</si>
  <si>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</si>
  <si>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</si>
  <si>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</si>
  <si>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</si>
  <si>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</si>
  <si>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</si>
  <si>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</si>
  <si>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</si>
  <si>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</si>
  <si>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</si>
  <si>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</si>
  <si>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</si>
  <si>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</si>
  <si>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</si>
  <si>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</si>
  <si>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</si>
  <si>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</si>
  <si>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</si>
  <si>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</si>
  <si>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</si>
  <si>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</si>
  <si>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</si>
  <si>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</si>
  <si>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</si>
  <si>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</si>
  <si>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</si>
  <si>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</si>
  <si>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</si>
  <si>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</si>
  <si>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</si>
  <si>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</si>
  <si>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</si>
  <si>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</si>
  <si>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</si>
  <si>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</si>
  <si>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</si>
  <si>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</si>
  <si>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</si>
  <si>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</si>
  <si>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</si>
  <si>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</si>
  <si>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</si>
  <si>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</si>
  <si>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</si>
  <si>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</si>
  <si>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</si>
  <si>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</si>
  <si>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</si>
  <si>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</si>
  <si>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</si>
  <si>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</si>
  <si>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</si>
  <si>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</si>
  <si>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</si>
  <si>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</si>
  <si>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</si>
  <si>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</si>
  <si>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</si>
  <si>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</si>
  <si>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</si>
  <si>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</si>
  <si>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</si>
  <si>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</si>
  <si>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</si>
  <si>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</si>
  <si>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</si>
  <si>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</si>
  <si>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</si>
  <si>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</si>
  <si>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</si>
  <si>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</si>
  <si>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</si>
  <si>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</si>
  <si>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</si>
  <si>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</si>
  <si>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</si>
  <si>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</si>
  <si>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</si>
  <si>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</si>
  <si>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</si>
  <si>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</si>
  <si>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</si>
  <si>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</si>
  <si>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</si>
  <si>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</si>
  <si>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</si>
  <si>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</si>
  <si>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</si>
  <si>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</si>
  <si>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</si>
  <si>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</si>
  <si>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</si>
  <si>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</si>
  <si>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</si>
  <si>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</si>
  <si>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</si>
  <si>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</si>
  <si>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</si>
  <si>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</si>
  <si>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</si>
  <si>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</si>
  <si>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</si>
  <si>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</si>
  <si>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</si>
  <si>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</si>
  <si>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</si>
  <si>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</si>
  <si>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</si>
  <si>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</si>
  <si>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</si>
  <si>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</si>
  <si>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平成１３年度の供用開始から２０年以上経過しているが、管路は耐用年数からみても当面更新する予定はない。
　施設関係については、ストックマネジメント計画に沿った設備更新を進めていく。令和５年度からストックマネジメント計画の整備事業を開始しており、令和６年度には策定が完了する予定である。</t>
    <rPh sb="92" eb="94">
      <t>ネンド</t>
    </rPh>
    <rPh sb="106" eb="108">
      <t>ケイカク</t>
    </rPh>
    <rPh sb="109" eb="111">
      <t>セイビ</t>
    </rPh>
    <rPh sb="111" eb="113">
      <t>ジギョウ</t>
    </rPh>
    <rPh sb="130" eb="131">
      <t>ゴ</t>
    </rPh>
    <rPh sb="132" eb="134">
      <t>カンリョウ</t>
    </rPh>
    <rPh sb="136" eb="138">
      <t>ヨテイ</t>
    </rPh>
    <phoneticPr fontId="4"/>
  </si>
  <si>
    <t>　財源構成は、下水道接続工事事業が終了し、新たに大きい事業が無かったため、歳出総額が昨年の約４３％と半分以下となった。下水道接続工事事業により処理区内人口が増加したため、使用料収入は前年度から約５％増加し、歳出総額のうち使用料収入が占める割合は約３４％と昨年度から約２０％増加した。また、約６１％を一般会計繰入金で賄われ、主に償還金及び人件費に充てられている。残り約５％は基金繰入金や前年度事業費の消費税還付金等となっており、主に修繕工事費に充てられている。
　総収益、総費用共に大幅に減少した影響から、収益的支出比率は前年度から約２．０％減少した。また、使用料収入は増加したものの、光熱水費や修繕工事費の増加により汚水処理費が嵩み、経費回収率は約３．４％減少し、昨年度に引き続き全国及び類似団体平均値を大きく下回った。
　下水道接続工事事業により処理区域面積が拡大し、それに伴い処理区域内人口が増加したため、普及率は前年度より約９．８％増加した。そうした影響から、前年度より水洗化率は約３．１％増、施設利用率は約５．９％増、汚水処理原価は前年度より約４５円減となり、それぞれ改善している。
　平成２５年度の料金改定や消費税増税により使用料単価は３，７７４円／２０㎥となり県内の他自治体と比べて高い設定となっているものの、施設稼働率が低いため汚水処理原価が高く、汚水処理費が嵩んでいる。</t>
    <rPh sb="12" eb="14">
      <t>コウジ</t>
    </rPh>
    <rPh sb="14" eb="16">
      <t>ジギョウ</t>
    </rPh>
    <rPh sb="17" eb="19">
      <t>シュウリョウ</t>
    </rPh>
    <rPh sb="21" eb="22">
      <t>アラ</t>
    </rPh>
    <rPh sb="24" eb="25">
      <t>オオ</t>
    </rPh>
    <rPh sb="27" eb="29">
      <t>ジギョウ</t>
    </rPh>
    <rPh sb="30" eb="31">
      <t>ナ</t>
    </rPh>
    <rPh sb="45" eb="46">
      <t>ヤク</t>
    </rPh>
    <rPh sb="50" eb="52">
      <t>ハンブン</t>
    </rPh>
    <rPh sb="52" eb="54">
      <t>イカ</t>
    </rPh>
    <rPh sb="71" eb="73">
      <t>ショリ</t>
    </rPh>
    <rPh sb="73" eb="74">
      <t>ク</t>
    </rPh>
    <rPh sb="74" eb="75">
      <t>ナイ</t>
    </rPh>
    <rPh sb="75" eb="77">
      <t>ジンコウ</t>
    </rPh>
    <rPh sb="78" eb="80">
      <t>ゾウカ</t>
    </rPh>
    <rPh sb="100" eb="103">
      <t>ゼンネンド</t>
    </rPh>
    <rPh sb="105" eb="106">
      <t>ヤク</t>
    </rPh>
    <rPh sb="108" eb="110">
      <t>ゾウカ</t>
    </rPh>
    <rPh sb="127" eb="130">
      <t>サクネンド</t>
    </rPh>
    <rPh sb="132" eb="133">
      <t>ヤク</t>
    </rPh>
    <rPh sb="136" eb="138">
      <t>ゾウカ</t>
    </rPh>
    <rPh sb="151" eb="152">
      <t>ノコ</t>
    </rPh>
    <rPh sb="177" eb="179">
      <t>サクネン</t>
    </rPh>
    <rPh sb="180" eb="181">
      <t>ノコ</t>
    </rPh>
    <rPh sb="182" eb="183">
      <t>ヤク</t>
    </rPh>
    <rPh sb="186" eb="188">
      <t>キキン</t>
    </rPh>
    <rPh sb="188" eb="190">
      <t>クリイレ</t>
    </rPh>
    <rPh sb="190" eb="191">
      <t>キン</t>
    </rPh>
    <rPh sb="192" eb="195">
      <t>ゼンネンド</t>
    </rPh>
    <rPh sb="195" eb="198">
      <t>ジギョウヒ</t>
    </rPh>
    <rPh sb="199" eb="202">
      <t>ショウヒゼイ</t>
    </rPh>
    <rPh sb="202" eb="205">
      <t>カンプキン</t>
    </rPh>
    <rPh sb="205" eb="206">
      <t>ナド</t>
    </rPh>
    <rPh sb="213" eb="214">
      <t>オモ</t>
    </rPh>
    <rPh sb="215" eb="217">
      <t>シュウゼン</t>
    </rPh>
    <rPh sb="217" eb="219">
      <t>コウジ</t>
    </rPh>
    <rPh sb="219" eb="220">
      <t>ヒ</t>
    </rPh>
    <rPh sb="221" eb="222">
      <t>ア</t>
    </rPh>
    <rPh sb="229" eb="231">
      <t>ハンブン</t>
    </rPh>
    <rPh sb="235" eb="238">
      <t>ソウヒヨウ</t>
    </rPh>
    <rPh sb="238" eb="239">
      <t>トモ</t>
    </rPh>
    <rPh sb="240" eb="242">
      <t>オオハバ</t>
    </rPh>
    <rPh sb="243" eb="245">
      <t>ゲンショウ</t>
    </rPh>
    <rPh sb="247" eb="249">
      <t>エイキョウ</t>
    </rPh>
    <rPh sb="278" eb="281">
      <t>シヨウリョウ</t>
    </rPh>
    <rPh sb="281" eb="283">
      <t>シュウニュウ</t>
    </rPh>
    <rPh sb="284" eb="286">
      <t>ゾウカ</t>
    </rPh>
    <rPh sb="297" eb="299">
      <t>シュウゼン</t>
    </rPh>
    <rPh sb="299" eb="301">
      <t>コウジ</t>
    </rPh>
    <rPh sb="301" eb="302">
      <t>ヒ</t>
    </rPh>
    <rPh sb="303" eb="305">
      <t>ゾウカ</t>
    </rPh>
    <rPh sb="308" eb="310">
      <t>オスイ</t>
    </rPh>
    <rPh sb="310" eb="312">
      <t>ショリ</t>
    </rPh>
    <rPh sb="312" eb="313">
      <t>ヒ</t>
    </rPh>
    <rPh sb="314" eb="315">
      <t>カサ</t>
    </rPh>
    <rPh sb="335" eb="336">
      <t>ヨコ</t>
    </rPh>
    <rPh sb="341" eb="344">
      <t>サクネンド</t>
    </rPh>
    <rPh sb="345" eb="346">
      <t>ヒ</t>
    </rPh>
    <rPh sb="347" eb="348">
      <t>ツヅ</t>
    </rPh>
    <rPh sb="362" eb="365">
      <t>ゲスイドウ</t>
    </rPh>
    <rPh sb="365" eb="367">
      <t>セツゾク</t>
    </rPh>
    <rPh sb="367" eb="369">
      <t>コウジ</t>
    </rPh>
    <rPh sb="369" eb="371">
      <t>ジギョウ</t>
    </rPh>
    <rPh sb="374" eb="376">
      <t>ショリ</t>
    </rPh>
    <rPh sb="376" eb="377">
      <t>ク</t>
    </rPh>
    <rPh sb="377" eb="378">
      <t>イキ</t>
    </rPh>
    <rPh sb="378" eb="380">
      <t>メンセキ</t>
    </rPh>
    <rPh sb="381" eb="383">
      <t>カクダイ</t>
    </rPh>
    <rPh sb="388" eb="389">
      <t>トモナ</t>
    </rPh>
    <rPh sb="390" eb="392">
      <t>ショリ</t>
    </rPh>
    <rPh sb="392" eb="395">
      <t>クイキナイ</t>
    </rPh>
    <rPh sb="395" eb="397">
      <t>ジンコウ</t>
    </rPh>
    <rPh sb="398" eb="400">
      <t>ゾウカ</t>
    </rPh>
    <rPh sb="405" eb="407">
      <t>フキュウ</t>
    </rPh>
    <rPh sb="407" eb="408">
      <t>リツ</t>
    </rPh>
    <rPh sb="409" eb="412">
      <t>ゼンネンド</t>
    </rPh>
    <rPh sb="414" eb="415">
      <t>ヤク</t>
    </rPh>
    <rPh sb="419" eb="421">
      <t>ゾウカ</t>
    </rPh>
    <rPh sb="428" eb="430">
      <t>エイキョウ</t>
    </rPh>
    <rPh sb="433" eb="436">
      <t>ゼンネンド</t>
    </rPh>
    <rPh sb="438" eb="441">
      <t>スイセンカ</t>
    </rPh>
    <rPh sb="441" eb="442">
      <t>リツ</t>
    </rPh>
    <rPh sb="443" eb="444">
      <t>ヤク</t>
    </rPh>
    <rPh sb="448" eb="449">
      <t>ゾウ</t>
    </rPh>
    <rPh sb="452" eb="454">
      <t>リヨウ</t>
    </rPh>
    <rPh sb="456" eb="457">
      <t>ヤク</t>
    </rPh>
    <rPh sb="461" eb="462">
      <t>ゾウ</t>
    </rPh>
    <rPh sb="488" eb="490">
      <t>カイゼン</t>
    </rPh>
    <phoneticPr fontId="4"/>
  </si>
  <si>
    <t>　隣接する農集施設との統合工事を行ったため普及率、水洗化率、使用料収入、施設利用率、汚水処理原価等の多くの項目で改善が見られた。しかし、経費回収率、汚水処理原価、施設利用率は全国及び類似団体平均値と比較すると依然として低水準となっており改善が必要である。
　一般会計からの繰入金に依存する体制は変わっておらず、人口減少による使用料の減少のため今後も厳しい運営状況となる見通しである。
　令和５年度以降は法適用企業会計となるため、各項目について改めて注視し、今後の使用料改定についての協議を含め、健全な下水道事業の運営を目指していく。
　また、施設や機器の更新についてはストックマネジメント計画を整備し、施設管理の最適化を図り、集中的な財政負担を避けて計画的な更新を進める。</t>
    <rPh sb="21" eb="23">
      <t>フキュウ</t>
    </rPh>
    <rPh sb="23" eb="24">
      <t>リツ</t>
    </rPh>
    <rPh sb="25" eb="28">
      <t>スイセンカ</t>
    </rPh>
    <rPh sb="28" eb="29">
      <t>リツ</t>
    </rPh>
    <rPh sb="30" eb="33">
      <t>シヨウリョウ</t>
    </rPh>
    <rPh sb="33" eb="35">
      <t>シュウニュウ</t>
    </rPh>
    <rPh sb="48" eb="49">
      <t>ナド</t>
    </rPh>
    <rPh sb="50" eb="51">
      <t>オオ</t>
    </rPh>
    <rPh sb="53" eb="55">
      <t>コウモク</t>
    </rPh>
    <rPh sb="56" eb="58">
      <t>カイゼン</t>
    </rPh>
    <rPh sb="59" eb="60">
      <t>ミ</t>
    </rPh>
    <rPh sb="91" eb="93">
      <t>ネンド</t>
    </rPh>
    <rPh sb="105" eb="107">
      <t>ケイカク</t>
    </rPh>
    <rPh sb="108" eb="110">
      <t>セイビ</t>
    </rPh>
    <rPh sb="110" eb="112">
      <t>ジギョウ</t>
    </rPh>
    <rPh sb="129" eb="130">
      <t>ゴ</t>
    </rPh>
    <rPh sb="131" eb="133">
      <t>カンリョウ</t>
    </rPh>
    <rPh sb="135" eb="137">
      <t>ヨテイ</t>
    </rPh>
    <rPh sb="201" eb="202">
      <t>ホウ</t>
    </rPh>
    <rPh sb="202" eb="204">
      <t>テキヨウ</t>
    </rPh>
    <rPh sb="204" eb="206">
      <t>キギョウ</t>
    </rPh>
    <rPh sb="206" eb="208">
      <t>カイケイ</t>
    </rPh>
    <rPh sb="221" eb="222">
      <t>アラタ</t>
    </rPh>
    <rPh sb="224" eb="226">
      <t>チュウシ</t>
    </rPh>
    <rPh sb="231" eb="234">
      <t>シヨウリョウ</t>
    </rPh>
    <rPh sb="244" eb="245">
      <t>フク</t>
    </rPh>
    <rPh sb="247" eb="249">
      <t>ケンゼン</t>
    </rPh>
    <rPh sb="250" eb="253">
      <t>ゲスイドウ</t>
    </rPh>
    <rPh sb="253" eb="255">
      <t>ジギョウ</t>
    </rPh>
    <rPh sb="256" eb="258">
      <t>ウンエイ</t>
    </rPh>
    <rPh sb="259" eb="261">
      <t>メザ</t>
    </rPh>
    <rPh sb="294" eb="296">
      <t>ケイカク</t>
    </rPh>
    <rPh sb="297" eb="299">
      <t>セイビ</t>
    </rPh>
    <rPh sb="301" eb="303">
      <t>シセツ</t>
    </rPh>
    <rPh sb="303" eb="305">
      <t>カンリ</t>
    </rPh>
    <rPh sb="306" eb="309">
      <t>サイテキカ</t>
    </rPh>
    <rPh sb="310" eb="311">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</si>
</sst>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194-461D-AB4B-CFD38A8AF01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2194-461D-AB4B-CFD38A8AF01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30.13</c:v>
                </c:pt>
                <c:pt idx="1">
                  <c:v>28.68</c:v>
                </c:pt>
                <c:pt idx="2">
                  <c:v>29.21</c:v>
                </c:pt>
                <c:pt idx="3">
                  <c:v>28.42</c:v>
                </c:pt>
                <c:pt idx="4">
                  <c:v>34.340000000000003</c:v>
                </c:pt>
              </c:numCache>
            </c:numRef>
          </c:val>
          <c:extLst>
            <c:ext xmlns:c16="http://schemas.microsoft.com/office/drawing/2014/chart" uri="{C3380CC4-5D6E-409C-BE32-E72D297353CC}">
              <c16:uniqueId val="{00000000-75AD-4EC5-BC9A-35EA4315659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75AD-4EC5-BC9A-35EA4315659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85.06</c:v>
                </c:pt>
                <c:pt idx="1">
                  <c:v>85.43</c:v>
                </c:pt>
                <c:pt idx="2">
                  <c:v>85.62</c:v>
                </c:pt>
                <c:pt idx="3">
                  <c:v>86.18</c:v>
                </c:pt>
                <c:pt idx="4">
                  <c:v>89.28</c:v>
                </c:pt>
              </c:numCache>
            </c:numRef>
          </c:val>
          <c:extLst>
            <c:ext xmlns:c16="http://schemas.microsoft.com/office/drawing/2014/chart" uri="{C3380CC4-5D6E-409C-BE32-E72D297353CC}">
              <c16:uniqueId val="{00000000-7A97-48F8-BBEF-832D863FFB9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7A97-48F8-BBEF-832D863FFB9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110.61</c:v>
                </c:pt>
                <c:pt idx="1">
                  <c:v>101.4</c:v>
                </c:pt>
                <c:pt idx="2">
                  <c:v>100.05</c:v>
                </c:pt>
                <c:pt idx="3">
                  <c:v>98.67</c:v>
                </c:pt>
                <c:pt idx="4">
                  <c:v>96.71</c:v>
                </c:pt>
              </c:numCache>
            </c:numRef>
          </c:val>
          <c:extLst>
            <c:ext xmlns:c16="http://schemas.microsoft.com/office/drawing/2014/chart" uri="{C3380CC4-5D6E-409C-BE32-E72D297353CC}">
              <c16:uniqueId val="{00000000-4CEA-4FC7-AA15-3711A3EA8B9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EA-4FC7-AA15-3711A3EA8B9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41-4CA6-9D38-14E5F18C365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41-4CA6-9D38-14E5F18C365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76-47E2-A66A-D880E81F256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76-47E2-A66A-D880E81F256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13-4AB1-A77D-65CA5872C35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13-4AB1-A77D-65CA5872C35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95-4F70-A7A3-774BDDE40AA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95-4F70-A7A3-774BDDE40AA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419.65</c:v>
                </c:pt>
                <c:pt idx="1">
                  <c:v>0</c:v>
                </c:pt>
                <c:pt idx="2">
                  <c:v>0</c:v>
                </c:pt>
                <c:pt idx="3">
                  <c:v>0</c:v>
                </c:pt>
                <c:pt idx="4">
                  <c:v>0</c:v>
                </c:pt>
              </c:numCache>
            </c:numRef>
          </c:val>
          <c:extLst>
            <c:ext xmlns:c16="http://schemas.microsoft.com/office/drawing/2014/chart" uri="{C3380CC4-5D6E-409C-BE32-E72D297353CC}">
              <c16:uniqueId val="{00000000-067B-43A2-B0D8-628D47B9623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067B-43A2-B0D8-628D47B9623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62.68</c:v>
                </c:pt>
                <c:pt idx="1">
                  <c:v>61.92</c:v>
                </c:pt>
                <c:pt idx="2">
                  <c:v>56.6</c:v>
                </c:pt>
                <c:pt idx="3">
                  <c:v>56.23</c:v>
                </c:pt>
                <c:pt idx="4">
                  <c:v>52.85</c:v>
                </c:pt>
              </c:numCache>
            </c:numRef>
          </c:val>
          <c:extLst>
            <c:ext xmlns:c16="http://schemas.microsoft.com/office/drawing/2014/chart" uri="{C3380CC4-5D6E-409C-BE32-E72D297353CC}">
              <c16:uniqueId val="{00000000-4FB3-490B-9237-FC05D93864F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4FB3-490B-9237-FC05D93864F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349.79</c:v>
                </c:pt>
                <c:pt idx="1">
                  <c:v>370.91</c:v>
                </c:pt>
                <c:pt idx="2">
                  <c:v>388.09</c:v>
                </c:pt>
                <c:pt idx="3">
                  <c:v>400.67</c:v>
                </c:pt>
                <c:pt idx="4">
                  <c:v>355.71</c:v>
                </c:pt>
              </c:numCache>
            </c:numRef>
          </c:val>
          <c:extLst>
            <c:ext xmlns:c16="http://schemas.microsoft.com/office/drawing/2014/chart" uri="{C3380CC4-5D6E-409C-BE32-E72D297353CC}">
              <c16:uniqueId val="{00000000-40E4-49AC-9282-8CD27A8D8BE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40E4-49AC-9282-8CD27A8D8BE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上小阿仁村</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6">
        <f>データ!S6</f>
        <v>2029</v>
      </c>
      <c r="AM8" s="46"/>
      <c r="AN8" s="46"/>
      <c r="AO8" s="46"/>
      <c r="AP8" s="46"/>
      <c r="AQ8" s="46"/>
      <c r="AR8" s="46"/>
      <c r="AS8" s="46"/>
      <c r="AT8" s="45">
        <f>データ!T6</f>
        <v>256.72000000000003</v>
      </c>
      <c r="AU8" s="45"/>
      <c r="AV8" s="45"/>
      <c r="AW8" s="45"/>
      <c r="AX8" s="45"/>
      <c r="AY8" s="45"/>
      <c r="AZ8" s="45"/>
      <c r="BA8" s="45"/>
      <c r="BB8" s="45">
        <f>データ!U6</f>
        <v>7.9</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50</v>
      </c>
      <c r="Q10" s="45"/>
      <c r="R10" s="45"/>
      <c r="S10" s="45"/>
      <c r="T10" s="45"/>
      <c r="U10" s="45"/>
      <c r="V10" s="45"/>
      <c r="W10" s="45">
        <f>データ!Q6</f>
        <v>90</v>
      </c>
      <c r="X10" s="45"/>
      <c r="Y10" s="45"/>
      <c r="Z10" s="45"/>
      <c r="AA10" s="45"/>
      <c r="AB10" s="45"/>
      <c r="AC10" s="45"/>
      <c r="AD10" s="46">
        <f>データ!R6</f>
        <v>3774</v>
      </c>
      <c r="AE10" s="46"/>
      <c r="AF10" s="46"/>
      <c r="AG10" s="46"/>
      <c r="AH10" s="46"/>
      <c r="AI10" s="46"/>
      <c r="AJ10" s="46"/>
      <c r="AK10" s="2"/>
      <c r="AL10" s="46">
        <f>データ!V6</f>
        <v>998</v>
      </c>
      <c r="AM10" s="46"/>
      <c r="AN10" s="46"/>
      <c r="AO10" s="46"/>
      <c r="AP10" s="46"/>
      <c r="AQ10" s="46"/>
      <c r="AR10" s="46"/>
      <c r="AS10" s="46"/>
      <c r="AT10" s="45">
        <f>データ!W6</f>
        <v>0.74</v>
      </c>
      <c r="AU10" s="45"/>
      <c r="AV10" s="45"/>
      <c r="AW10" s="45"/>
      <c r="AX10" s="45"/>
      <c r="AY10" s="45"/>
      <c r="AZ10" s="45"/>
      <c r="BA10" s="45"/>
      <c r="BB10" s="45">
        <f>データ!X6</f>
        <v>1348.65</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44</v>
      </c>
      <c r="N86" s="12" t="s">
        <v>44</v>
      </c>
      <c r="O86" s="12" t="str">
        <f>データ!EO6</f>
        <v>【0.13】</v>
      </c>
    </row>
  </sheetData>
  <sheetProtection algorithmName="SHA-512" hashValue="T6I/FPcPQ7P+kHPQcmsGBDfABuRZq9ALKO+3bEk74hU9HnAiEsk01vmSvh/y6uxECGULuoc7VeTy/BRGkAPt1w==" saltValue="yzmLzxwQpNobLGl0YyFng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53279</v>
      </c>
      <c r="D6" s="19">
        <f t="shared" si="3"/>
        <v>47</v>
      </c>
      <c r="E6" s="19">
        <f t="shared" si="3"/>
        <v>17</v>
      </c>
      <c r="F6" s="19">
        <f t="shared" si="3"/>
        <v>4</v>
      </c>
      <c r="G6" s="19">
        <f t="shared" si="3"/>
        <v>0</v>
      </c>
      <c r="H6" s="19" t="str">
        <f t="shared" si="3"/>
        <v>秋田県　上小阿仁村</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50</v>
      </c>
      <c r="Q6" s="20">
        <f t="shared" si="3"/>
        <v>90</v>
      </c>
      <c r="R6" s="20">
        <f t="shared" si="3"/>
        <v>3774</v>
      </c>
      <c r="S6" s="20">
        <f t="shared" si="3"/>
        <v>2029</v>
      </c>
      <c r="T6" s="20">
        <f t="shared" si="3"/>
        <v>256.72000000000003</v>
      </c>
      <c r="U6" s="20">
        <f t="shared" si="3"/>
        <v>7.9</v>
      </c>
      <c r="V6" s="20">
        <f t="shared" si="3"/>
        <v>998</v>
      </c>
      <c r="W6" s="20">
        <f t="shared" si="3"/>
        <v>0.74</v>
      </c>
      <c r="X6" s="20">
        <f t="shared" si="3"/>
        <v>1348.65</v>
      </c>
      <c r="Y6" s="21">
        <f>IF(Y7="",NA(),Y7)</f>
        <v>110.61</v>
      </c>
      <c r="Z6" s="21">
        <f t="shared" ref="Z6:AH6" si="4">IF(Z7="",NA(),Z7)</f>
        <v>101.4</v>
      </c>
      <c r="AA6" s="21">
        <f t="shared" si="4"/>
        <v>100.05</v>
      </c>
      <c r="AB6" s="21">
        <f t="shared" si="4"/>
        <v>98.67</v>
      </c>
      <c r="AC6" s="21">
        <f t="shared" si="4"/>
        <v>96.71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419.65</v>
      </c>
      <c r="BG6" s="20">
        <f t="shared" ref="BG6:BO6" si="7">IF(BG7="",NA(),BG7)</f>
        <v>0</v>
      </c>
      <c r="BH6" s="20">
        <f t="shared" si="7"/>
        <v>0</v>
      </c>
      <c r="BI6" s="20">
        <f t="shared" si="7"/>
        <v>0</v>
      </c>
      <c r="BJ6" s="20">
        <f t="shared" si="7"/>
        <v>0</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62.68</v>
      </c>
      <c r="BR6" s="21">
        <f t="shared" ref="BR6:BZ6" si="8">IF(BR7="",NA(),BR7)</f>
        <v>61.92</v>
      </c>
      <c r="BS6" s="21">
        <f t="shared" si="8"/>
        <v>56.6</v>
      </c>
      <c r="BT6" s="21">
        <f t="shared" si="8"/>
        <v>56.23</v>
      </c>
      <c r="BU6" s="21">
        <f t="shared" si="8"/>
        <v>52.85</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349.79</v>
      </c>
      <c r="CC6" s="21">
        <f t="shared" ref="CC6:CK6" si="9">IF(CC7="",NA(),CC7)</f>
        <v>370.91</v>
      </c>
      <c r="CD6" s="21">
        <f t="shared" si="9"/>
        <v>388.09</v>
      </c>
      <c r="CE6" s="21">
        <f t="shared" si="9"/>
        <v>400.67</v>
      </c>
      <c r="CF6" s="21">
        <f t="shared" si="9"/>
        <v>355.71</v>
      </c>
      <c r="CG6" s="21">
        <f t="shared" si="9"/>
        <v>230.02</v>
      </c>
      <c r="CH6" s="21">
        <f t="shared" si="9"/>
        <v>228.47</v>
      </c>
      <c r="CI6" s="21">
        <f t="shared" si="9"/>
        <v>224.88</v>
      </c>
      <c r="CJ6" s="21">
        <f t="shared" si="9"/>
        <v>228.64</v>
      </c>
      <c r="CK6" s="21">
        <f t="shared" si="9"/>
        <v>239.46</v>
      </c>
      <c r="CL6" s="20" t="str">
        <f>IF(CL7="","",IF(CL7="-","【-】","【"&amp;SUBSTITUTE(TEXT(CL7,"#,##0.00"),"-","△")&amp;"】"))</f>
        <v>【220.62】</v>
      </c>
      <c r="CM6" s="21">
        <f>IF(CM7="",NA(),CM7)</f>
        <v>30.13</v>
      </c>
      <c r="CN6" s="21">
        <f t="shared" ref="CN6:CV6" si="10">IF(CN7="",NA(),CN7)</f>
        <v>28.68</v>
      </c>
      <c r="CO6" s="21">
        <f t="shared" si="10"/>
        <v>29.21</v>
      </c>
      <c r="CP6" s="21">
        <f t="shared" si="10"/>
        <v>28.42</v>
      </c>
      <c r="CQ6" s="21">
        <f t="shared" si="10"/>
        <v>34.340000000000003</v>
      </c>
      <c r="CR6" s="21">
        <f t="shared" si="10"/>
        <v>42.56</v>
      </c>
      <c r="CS6" s="21">
        <f t="shared" si="10"/>
        <v>42.47</v>
      </c>
      <c r="CT6" s="21">
        <f t="shared" si="10"/>
        <v>42.4</v>
      </c>
      <c r="CU6" s="21">
        <f t="shared" si="10"/>
        <v>42.28</v>
      </c>
      <c r="CV6" s="21">
        <f t="shared" si="10"/>
        <v>41.06</v>
      </c>
      <c r="CW6" s="20" t="str">
        <f>IF(CW7="","",IF(CW7="-","【-】","【"&amp;SUBSTITUTE(TEXT(CW7,"#,##0.00"),"-","△")&amp;"】"))</f>
        <v>【42.22】</v>
      </c>
      <c r="CX6" s="21">
        <f>IF(CX7="",NA(),CX7)</f>
        <v>85.06</v>
      </c>
      <c r="CY6" s="21">
        <f t="shared" ref="CY6:DG6" si="11">IF(CY7="",NA(),CY7)</f>
        <v>85.43</v>
      </c>
      <c r="CZ6" s="21">
        <f t="shared" si="11"/>
        <v>85.62</v>
      </c>
      <c r="DA6" s="21">
        <f t="shared" si="11"/>
        <v>86.18</v>
      </c>
      <c r="DB6" s="21">
        <f t="shared" si="11"/>
        <v>89.28</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53279</v>
      </c>
      <c r="D7" s="23">
        <v>47</v>
      </c>
      <c r="E7" s="23">
        <v>17</v>
      </c>
      <c r="F7" s="23">
        <v>4</v>
      </c>
      <c r="G7" s="23">
        <v>0</v>
      </c>
      <c r="H7" s="23" t="s">
        <v>98</v>
      </c>
      <c r="I7" s="23" t="s">
        <v>99</v>
      </c>
      <c r="J7" s="23" t="s">
        <v>100</v>
      </c>
      <c r="K7" s="23" t="s">
        <v>101</v>
      </c>
      <c r="L7" s="23" t="s">
        <v>102</v>
      </c>
      <c r="M7" s="23" t="s">
        <v>103</v>
      </c>
      <c r="N7" s="24" t="s">
        <v>104</v>
      </c>
      <c r="O7" s="24" t="s">
        <v>105</v>
      </c>
      <c r="P7" s="24">
        <v>50</v>
      </c>
      <c r="Q7" s="24">
        <v>90</v>
      </c>
      <c r="R7" s="24">
        <v>3774</v>
      </c>
      <c r="S7" s="24">
        <v>2029</v>
      </c>
      <c r="T7" s="24">
        <v>256.72000000000003</v>
      </c>
      <c r="U7" s="24">
        <v>7.9</v>
      </c>
      <c r="V7" s="24">
        <v>998</v>
      </c>
      <c r="W7" s="24">
        <v>0.74</v>
      </c>
      <c r="X7" s="24">
        <v>1348.65</v>
      </c>
      <c r="Y7" s="24">
        <v>110.61</v>
      </c>
      <c r="Z7" s="24">
        <v>101.4</v>
      </c>
      <c r="AA7" s="24">
        <v>100.05</v>
      </c>
      <c r="AB7" s="24">
        <v>98.67</v>
      </c>
      <c r="AC7" s="24">
        <v>96.71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419.65</v>
      </c>
      <c r="BG7" s="24">
        <v>0</v>
      </c>
      <c r="BH7" s="24">
        <v>0</v>
      </c>
      <c r="BI7" s="24">
        <v>0</v>
      </c>
      <c r="BJ7" s="24">
        <v>0</v>
      </c>
      <c r="BK7" s="24">
        <v>1194.1500000000001</v>
      </c>
      <c r="BL7" s="24">
        <v>1206.79</v>
      </c>
      <c r="BM7" s="24">
        <v>1258.43</v>
      </c>
      <c r="BN7" s="24">
        <v>1163.75</v>
      </c>
      <c r="BO7" s="24">
        <v>1195.47</v>
      </c>
      <c r="BP7" s="24">
        <v>1182.1099999999999</v>
      </c>
      <c r="BQ7" s="24">
        <v>62.68</v>
      </c>
      <c r="BR7" s="24">
        <v>61.92</v>
      </c>
      <c r="BS7" s="24">
        <v>56.6</v>
      </c>
      <c r="BT7" s="24">
        <v>56.23</v>
      </c>
      <c r="BU7" s="24">
        <v>52.85</v>
      </c>
      <c r="BV7" s="24">
        <v>72.260000000000005</v>
      </c>
      <c r="BW7" s="24">
        <v>71.84</v>
      </c>
      <c r="BX7" s="24">
        <v>73.36</v>
      </c>
      <c r="BY7" s="24">
        <v>72.599999999999994</v>
      </c>
      <c r="BZ7" s="24">
        <v>69.430000000000007</v>
      </c>
      <c r="CA7" s="24">
        <v>73.78</v>
      </c>
      <c r="CB7" s="24">
        <v>349.79</v>
      </c>
      <c r="CC7" s="24">
        <v>370.91</v>
      </c>
      <c r="CD7" s="24">
        <v>388.09</v>
      </c>
      <c r="CE7" s="24">
        <v>400.67</v>
      </c>
      <c r="CF7" s="24">
        <v>355.71</v>
      </c>
      <c r="CG7" s="24">
        <v>230.02</v>
      </c>
      <c r="CH7" s="24">
        <v>228.47</v>
      </c>
      <c r="CI7" s="24">
        <v>224.88</v>
      </c>
      <c r="CJ7" s="24">
        <v>228.64</v>
      </c>
      <c r="CK7" s="24">
        <v>239.46</v>
      </c>
      <c r="CL7" s="24">
        <v>220.62</v>
      </c>
      <c r="CM7" s="24">
        <v>30.13</v>
      </c>
      <c r="CN7" s="24">
        <v>28.68</v>
      </c>
      <c r="CO7" s="24">
        <v>29.21</v>
      </c>
      <c r="CP7" s="24">
        <v>28.42</v>
      </c>
      <c r="CQ7" s="24">
        <v>34.340000000000003</v>
      </c>
      <c r="CR7" s="24">
        <v>42.56</v>
      </c>
      <c r="CS7" s="24">
        <v>42.47</v>
      </c>
      <c r="CT7" s="24">
        <v>42.4</v>
      </c>
      <c r="CU7" s="24">
        <v>42.28</v>
      </c>
      <c r="CV7" s="24">
        <v>41.06</v>
      </c>
      <c r="CW7" s="24">
        <v>42.22</v>
      </c>
      <c r="CX7" s="24">
        <v>85.06</v>
      </c>
      <c r="CY7" s="24">
        <v>85.43</v>
      </c>
      <c r="CZ7" s="24">
        <v>85.62</v>
      </c>
      <c r="DA7" s="24">
        <v>86.18</v>
      </c>
      <c r="DB7" s="24">
        <v>89.28</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kam0028</cp:lastModifiedBy>
  <dcterms:created xsi:type="dcterms:W3CDTF">2023-12-12T02:49:27Z</dcterms:created>
  <dcterms:modified xsi:type="dcterms:W3CDTF">2024-01-26T09:19:24Z</dcterms:modified>
  <cp:category/>
</cp:coreProperties>
</file>