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5年度\R5調査\市町村課\【秋田県市町村課126〆】公営企業に係る経営比較分析表（令和４年度決算）の分析等について（依頼）\【経営比較分析表】2022_053279_47_1718\"/>
    </mc:Choice>
  </mc:AlternateContent>
  <xr:revisionPtr revIDLastSave="0" documentId="13_ncr:1_{3C76C15D-1469-42FF-B9C5-6F59F7A9060C}" xr6:coauthVersionLast="43" xr6:coauthVersionMax="43" xr10:uidLastSave="{00000000-0000-0000-0000-000000000000}"/>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AD10" i="4" s="1"/>
  <c r="Q6" i="5"/>
  <c r="W10" i="4" s="1"/>
  <c r="P6" i="5"/>
  <c r="P10" i="4" s="1"/>
  <c r="O6" i="5"/>
  <c r="I10" i="4" s="1"/>
  <c r="N6" i="5"/>
  <c r="M6" i="5"/>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E86" i="4"/>
  <c r="AL10" i="4"/>
  <c r="B10" i="4"/>
  <c r="BB8" i="4"/>
  <c r="AD8"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<sst xmlns="http://schemas.openxmlformats.org/spreadsheetml/2006/main" count="247" uniqueCount="120">
  <si>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</si>
  <si>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</si>
  <si>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</si>
  <si>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</si>
  <si>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</si>
  <si>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</si>
  <si>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</si>
  <si>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</si>
  <si>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</si>
  <si>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</si>
  <si>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</si>
  <si>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</si>
  <si>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</si>
  <si>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</si>
  <si>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</si>
  <si>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</si>
  <si>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</si>
  <si>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</si>
  <si>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</si>
  <si>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</si>
  <si>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</si>
  <si>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</si>
  <si>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</si>
  <si>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</si>
  <si>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</si>
  <si>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</si>
  <si>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</si>
  <si>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</si>
  <si>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</si>
  <si>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</si>
  <si>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</si>
  <si>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</si>
  <si>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</si>
  <si>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</si>
  <si>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</si>
  <si>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</si>
  <si>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</si>
  <si>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</si>
  <si>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</si>
  <si>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</si>
  <si>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</si>
  <si>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</si>
  <si>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</si>
  <si>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</si>
  <si>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</si>
  <si>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</si>
  <si>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</si>
  <si>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</si>
  <si>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</si>
  <si>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</si>
  <si>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</si>
  <si>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</si>
  <si>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</si>
  <si>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</si>
  <si>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</si>
  <si>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</si>
  <si>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</si>
  <si>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</si>
  <si>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</si>
  <si>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</si>
  <si>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</si>
  <si>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</si>
  <si>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</si>
  <si>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</si>
  <si>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</si>
  <si>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</si>
  <si>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</si>
  <si>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</si>
  <si>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</si>
  <si>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</si>
  <si>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</si>
  <si>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</si>
  <si>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</si>
  <si>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</si>
  <si>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</si>
  <si>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</si>
  <si>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</si>
  <si>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</si>
  <si>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</si>
  <si>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</si>
  <si>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</si>
  <si>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</si>
  <si>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</si>
  <si>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</si>
  <si>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</si>
  <si>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</si>
  <si>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</si>
  <si>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</si>
  <si>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</si>
  <si>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</si>
  <si>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</si>
  <si>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</si>
  <si>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</si>
  <si>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</si>
  <si>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</si>
  <si>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</si>
  <si>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</si>
  <si>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</si>
  <si>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</si>
  <si>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</si>
  <si>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</si>
  <si>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</si>
  <si>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</si>
  <si>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</si>
  <si>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</si>
  <si>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</si>
  <si>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</si>
  <si>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</si>
  <si>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</si>
  <si>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</si>
  <si>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</si>
  <si>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</si>
  <si>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</si>
  <si>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</si>
  <si>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</si>
  <si>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</si>
  <si>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</si>
  <si>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供用開始から１５年以上経過していることから、計画的な清掃・点検・機器の長寿命化を図る。</t>
    <phoneticPr fontId="4"/>
  </si>
  <si>
    <t>　集合処理と個別処理の費用対効果により整備された箇所である。水洗化率は１００％であり、処理戸数及び処理人口はごく少数となっているため、大きな変動はなく、今後も同水準で推移していくと予想される。
　総収益の内訳は、料金収入で約３割、一般会計繰入金が約７割という収益構成となっており、一般会計繰入金に依存せざるを得ない状況である。
　隣接する農集地区との統合工事を行ったため、管理する個別排水処理施設（浄化槽）が増え、それに伴い汚水処理費が増加した。そのため、企業債残高対事業規模比率、汚水処理原価が大幅に増加し、経費回収率は大幅に減少している。これは総費用が大幅に増加した訳ではなく、元々の事業規模が小さいため、各項目への影響が大きくなったと思われる。
　また、施設利用率が２５％程度に留まっているが、今後も処理区人口の増加は見込めないことから、村全体として効率的な運営を進めていく。</t>
    <rPh sb="171" eb="173">
      <t>チク</t>
    </rPh>
    <rPh sb="186" eb="188">
      <t>カンリ</t>
    </rPh>
    <rPh sb="190" eb="192">
      <t>コベツ</t>
    </rPh>
    <rPh sb="192" eb="194">
      <t>ハイスイ</t>
    </rPh>
    <rPh sb="194" eb="196">
      <t>ショリ</t>
    </rPh>
    <rPh sb="196" eb="198">
      <t>シセツ</t>
    </rPh>
    <rPh sb="199" eb="202">
      <t>ジョウカソウ</t>
    </rPh>
    <rPh sb="204" eb="205">
      <t>フ</t>
    </rPh>
    <rPh sb="210" eb="211">
      <t>トモナ</t>
    </rPh>
    <rPh sb="212" eb="214">
      <t>オスイ</t>
    </rPh>
    <rPh sb="214" eb="216">
      <t>ショリ</t>
    </rPh>
    <rPh sb="216" eb="217">
      <t>ヒ</t>
    </rPh>
    <rPh sb="218" eb="220">
      <t>ゾウカ</t>
    </rPh>
    <rPh sb="241" eb="243">
      <t>オスイ</t>
    </rPh>
    <rPh sb="243" eb="245">
      <t>ショリ</t>
    </rPh>
    <rPh sb="245" eb="247">
      <t>ゲンカ</t>
    </rPh>
    <rPh sb="248" eb="250">
      <t>オオハバ</t>
    </rPh>
    <rPh sb="251" eb="253">
      <t>ゾウカ</t>
    </rPh>
    <rPh sb="255" eb="257">
      <t>ケイヒ</t>
    </rPh>
    <rPh sb="257" eb="259">
      <t>カイシュウ</t>
    </rPh>
    <rPh sb="259" eb="260">
      <t>リツ</t>
    </rPh>
    <rPh sb="261" eb="263">
      <t>オオハバ</t>
    </rPh>
    <rPh sb="264" eb="266">
      <t>ゲンショウ</t>
    </rPh>
    <rPh sb="274" eb="277">
      <t>ソウヒヨウ</t>
    </rPh>
    <rPh sb="278" eb="280">
      <t>オオハバ</t>
    </rPh>
    <rPh sb="281" eb="283">
      <t>ゾウカ</t>
    </rPh>
    <rPh sb="285" eb="286">
      <t>ワケ</t>
    </rPh>
    <rPh sb="291" eb="293">
      <t>モトモト</t>
    </rPh>
    <rPh sb="294" eb="296">
      <t>ジギョウ</t>
    </rPh>
    <rPh sb="296" eb="298">
      <t>キボ</t>
    </rPh>
    <rPh sb="299" eb="300">
      <t>チイ</t>
    </rPh>
    <rPh sb="305" eb="308">
      <t>カクコウモク</t>
    </rPh>
    <rPh sb="310" eb="312">
      <t>エイキョウ</t>
    </rPh>
    <rPh sb="313" eb="314">
      <t>オオ</t>
    </rPh>
    <rPh sb="320" eb="321">
      <t>オモ</t>
    </rPh>
    <phoneticPr fontId="4"/>
  </si>
  <si>
    <t>集合処理と個別処理の費用対効果により整備された箇所であり、処理区戸数及び人口はごく少数となっているため、これまでは大きな変動はなかった。
　しかし、令和３年度に隣接する農集地区との統合工事を行ったことにより管理施設が増え、汚水処理費が増加したことで企業債残高対事業規模比率、汚水処理原価、経費回収率が大幅に悪化してしまった。但し、令和５年度以降は同水準で推移していくものと予想される。
　今後も人口減少に伴う収益の減少、機器の更新による経費の増加が予想されることから、計画的な維持管理・機器更新を進めていく必要がある。</t>
    <rPh sb="74" eb="76">
      <t>レイワ</t>
    </rPh>
    <rPh sb="77" eb="79">
      <t>ネンド</t>
    </rPh>
    <rPh sb="86" eb="88">
      <t>チク</t>
    </rPh>
    <rPh sb="103" eb="105">
      <t>カンリ</t>
    </rPh>
    <rPh sb="105" eb="107">
      <t>シセツ</t>
    </rPh>
    <rPh sb="108" eb="109">
      <t>フ</t>
    </rPh>
    <rPh sb="111" eb="113">
      <t>オスイ</t>
    </rPh>
    <rPh sb="113" eb="115">
      <t>ショリ</t>
    </rPh>
    <rPh sb="115" eb="116">
      <t>ヒ</t>
    </rPh>
    <rPh sb="117" eb="119">
      <t>ゾウカ</t>
    </rPh>
    <rPh sb="150" eb="152">
      <t>オオハバ</t>
    </rPh>
    <rPh sb="153" eb="155">
      <t>アッカ</t>
    </rPh>
    <rPh sb="162" eb="163">
      <t>タダ</t>
    </rPh>
    <rPh sb="165" eb="167">
      <t>レイワ</t>
    </rPh>
    <rPh sb="168" eb="170">
      <t>ネンド</t>
    </rPh>
    <rPh sb="170" eb="172">
      <t>イコウ</t>
    </rPh>
    <rPh sb="173" eb="176">
      <t>ドウスイジュン</t>
    </rPh>
    <rPh sb="177" eb="179">
      <t>スイイ</t>
    </rPh>
    <rPh sb="186" eb="188">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</si>
</sst>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0E-4958-A88D-1F1CCAEC930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B0E-4958-A88D-1F1CCAEC930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25</c:v>
                </c:pt>
                <c:pt idx="1">
                  <c:v>25</c:v>
                </c:pt>
                <c:pt idx="2">
                  <c:v>25</c:v>
                </c:pt>
                <c:pt idx="3">
                  <c:v>25</c:v>
                </c:pt>
                <c:pt idx="4">
                  <c:v>25</c:v>
                </c:pt>
              </c:numCache>
            </c:numRef>
          </c:val>
          <c:extLst>
            <c:ext xmlns:c16="http://schemas.microsoft.com/office/drawing/2014/chart" uri="{C3380CC4-5D6E-409C-BE32-E72D297353CC}">
              <c16:uniqueId val="{00000000-6A31-44EA-A5A7-FF554CDD44A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50.56</c:v>
                </c:pt>
                <c:pt idx="1">
                  <c:v>47.35</c:v>
                </c:pt>
                <c:pt idx="2">
                  <c:v>46.36</c:v>
                </c:pt>
                <c:pt idx="3">
                  <c:v>46.45</c:v>
                </c:pt>
                <c:pt idx="4">
                  <c:v>45.36</c:v>
                </c:pt>
              </c:numCache>
            </c:numRef>
          </c:val>
          <c:smooth val="0"/>
          <c:extLst>
            <c:ext xmlns:c16="http://schemas.microsoft.com/office/drawing/2014/chart" uri="{C3380CC4-5D6E-409C-BE32-E72D297353CC}">
              <c16:uniqueId val="{00000001-6A31-44EA-A5A7-FF554CDD44A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BBD-47C9-839D-E103DE0EDB8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83.85</c:v>
                </c:pt>
                <c:pt idx="1">
                  <c:v>81.209999999999994</c:v>
                </c:pt>
                <c:pt idx="2">
                  <c:v>83.08</c:v>
                </c:pt>
                <c:pt idx="3">
                  <c:v>82.61</c:v>
                </c:pt>
                <c:pt idx="4">
                  <c:v>82.21</c:v>
                </c:pt>
              </c:numCache>
            </c:numRef>
          </c:val>
          <c:smooth val="0"/>
          <c:extLst>
            <c:ext xmlns:c16="http://schemas.microsoft.com/office/drawing/2014/chart" uri="{C3380CC4-5D6E-409C-BE32-E72D297353CC}">
              <c16:uniqueId val="{00000001-3BBD-47C9-839D-E103DE0EDB8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83.86</c:v>
                </c:pt>
                <c:pt idx="1">
                  <c:v>83.1</c:v>
                </c:pt>
                <c:pt idx="2">
                  <c:v>83.64</c:v>
                </c:pt>
                <c:pt idx="3">
                  <c:v>83.86</c:v>
                </c:pt>
                <c:pt idx="4">
                  <c:v>89.68</c:v>
                </c:pt>
              </c:numCache>
            </c:numRef>
          </c:val>
          <c:extLst>
            <c:ext xmlns:c16="http://schemas.microsoft.com/office/drawing/2014/chart" uri="{C3380CC4-5D6E-409C-BE32-E72D297353CC}">
              <c16:uniqueId val="{00000000-10FC-473B-A478-7F240340F13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FC-473B-A478-7F240340F13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E9B-4D8B-9E7D-D533AFB46DC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9B-4D8B-9E7D-D533AFB46DC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D6-4582-833C-66360AB9DF9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D6-4582-833C-66360AB9DF9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22E-4A25-A5E7-2CE12DC5CA2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2E-4A25-A5E7-2CE12DC5CA2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333-4FDE-A689-E8630BAF5CD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33-4FDE-A689-E8630BAF5CD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423.42</c:v>
                </c:pt>
                <c:pt idx="1">
                  <c:v>0</c:v>
                </c:pt>
                <c:pt idx="2">
                  <c:v>0</c:v>
                </c:pt>
                <c:pt idx="3">
                  <c:v>0</c:v>
                </c:pt>
                <c:pt idx="4">
                  <c:v>0</c:v>
                </c:pt>
              </c:numCache>
            </c:numRef>
          </c:val>
          <c:extLst>
            <c:ext xmlns:c16="http://schemas.microsoft.com/office/drawing/2014/chart" uri="{C3380CC4-5D6E-409C-BE32-E72D297353CC}">
              <c16:uniqueId val="{00000000-1BC9-4F2A-840F-A4B7298F1E5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855.65</c:v>
                </c:pt>
                <c:pt idx="1">
                  <c:v>862.99</c:v>
                </c:pt>
                <c:pt idx="2">
                  <c:v>782.91</c:v>
                </c:pt>
                <c:pt idx="3">
                  <c:v>783.21</c:v>
                </c:pt>
                <c:pt idx="4">
                  <c:v>902.04</c:v>
                </c:pt>
              </c:numCache>
            </c:numRef>
          </c:val>
          <c:smooth val="0"/>
          <c:extLst>
            <c:ext xmlns:c16="http://schemas.microsoft.com/office/drawing/2014/chart" uri="{C3380CC4-5D6E-409C-BE32-E72D297353CC}">
              <c16:uniqueId val="{00000001-1BC9-4F2A-840F-A4B7298F1E5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83.46</c:v>
                </c:pt>
                <c:pt idx="1">
                  <c:v>90.32</c:v>
                </c:pt>
                <c:pt idx="2">
                  <c:v>86.26</c:v>
                </c:pt>
                <c:pt idx="3">
                  <c:v>82.09</c:v>
                </c:pt>
                <c:pt idx="4">
                  <c:v>39.619999999999997</c:v>
                </c:pt>
              </c:numCache>
            </c:numRef>
          </c:val>
          <c:extLst>
            <c:ext xmlns:c16="http://schemas.microsoft.com/office/drawing/2014/chart" uri="{C3380CC4-5D6E-409C-BE32-E72D297353CC}">
              <c16:uniqueId val="{00000000-1AFE-4468-B566-38F0CF783E1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52.23</c:v>
                </c:pt>
                <c:pt idx="1">
                  <c:v>50.06</c:v>
                </c:pt>
                <c:pt idx="2">
                  <c:v>49.38</c:v>
                </c:pt>
                <c:pt idx="3">
                  <c:v>48.53</c:v>
                </c:pt>
                <c:pt idx="4">
                  <c:v>46.11</c:v>
                </c:pt>
              </c:numCache>
            </c:numRef>
          </c:val>
          <c:smooth val="0"/>
          <c:extLst>
            <c:ext xmlns:c16="http://schemas.microsoft.com/office/drawing/2014/chart" uri="{C3380CC4-5D6E-409C-BE32-E72D297353CC}">
              <c16:uniqueId val="{00000001-1AFE-4468-B566-38F0CF783E1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303.64999999999998</c:v>
                </c:pt>
                <c:pt idx="1">
                  <c:v>283.11</c:v>
                </c:pt>
                <c:pt idx="2">
                  <c:v>299.08999999999997</c:v>
                </c:pt>
                <c:pt idx="3">
                  <c:v>367.12</c:v>
                </c:pt>
                <c:pt idx="4">
                  <c:v>890.41</c:v>
                </c:pt>
              </c:numCache>
            </c:numRef>
          </c:val>
          <c:extLst>
            <c:ext xmlns:c16="http://schemas.microsoft.com/office/drawing/2014/chart" uri="{C3380CC4-5D6E-409C-BE32-E72D297353CC}">
              <c16:uniqueId val="{00000000-5B5E-4340-A3B1-26C143F42E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294.05</c:v>
                </c:pt>
                <c:pt idx="1">
                  <c:v>309.22000000000003</c:v>
                </c:pt>
                <c:pt idx="2">
                  <c:v>316.97000000000003</c:v>
                </c:pt>
                <c:pt idx="3">
                  <c:v>326.17</c:v>
                </c:pt>
                <c:pt idx="4">
                  <c:v>336.93</c:v>
                </c:pt>
              </c:numCache>
            </c:numRef>
          </c:val>
          <c:smooth val="0"/>
          <c:extLst>
            <c:ext xmlns:c16="http://schemas.microsoft.com/office/drawing/2014/chart" uri="{C3380CC4-5D6E-409C-BE32-E72D297353CC}">
              <c16:uniqueId val="{00000001-5B5E-4340-A3B1-26C143F42E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B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上小阿仁村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個別排水処理</v>
      </c>
      <c r="Q8" s="35"/>
      <c r="R8" s="35"/>
      <c r="S8" s="35"/>
      <c r="T8" s="35"/>
      <c r="U8" s="35"/>
      <c r="V8" s="35"/>
      <c r="W8" s="35" t="str">
        <f>データ!L6</f>
        <v>L2</v>
      </c>
      <c r="X8" s="35"/>
      <c r="Y8" s="35"/>
      <c r="Z8" s="35"/>
      <c r="AA8" s="35"/>
      <c r="AB8" s="35"/>
      <c r="AC8" s="35"/>
      <c r="AD8" s="36" t="str">
        <f>データ!$M$6</f>
        <v>非設置</v>
      </c>
      <c r="AE8" s="36"/>
      <c r="AF8" s="36"/>
      <c r="AG8" s="36"/>
      <c r="AH8" s="36"/>
      <c r="AI8" s="36"/>
      <c r="AJ8" s="36"/>
      <c r="AK8" s="3"/>
      <c r="AL8" s="37">
        <f>データ!S6</f>
        <v>2029</v>
      </c>
      <c r="AM8" s="37"/>
      <c r="AN8" s="37"/>
      <c r="AO8" s="37"/>
      <c r="AP8" s="37"/>
      <c r="AQ8" s="37"/>
      <c r="AR8" s="37"/>
      <c r="AS8" s="37"/>
      <c r="AT8" s="38">
        <f>データ!T6</f>
        <v>256.72000000000003</v>
      </c>
      <c r="AU8" s="38"/>
      <c r="AV8" s="38"/>
      <c r="AW8" s="38"/>
      <c r="AX8" s="38"/>
      <c r="AY8" s="38"/>
      <c r="AZ8" s="38"/>
      <c r="BA8" s="38"/>
      <c r="BB8" s="38">
        <f>データ!U6</f>
        <v>7.9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0.2</v>
      </c>
      <c r="Q10" s="38"/>
      <c r="R10" s="38"/>
      <c r="S10" s="38"/>
      <c r="T10" s="38"/>
      <c r="U10" s="38"/>
      <c r="V10" s="38"/>
      <c r="W10" s="38">
        <f>データ!Q6</f>
        <v>100</v>
      </c>
      <c r="X10" s="38"/>
      <c r="Y10" s="38"/>
      <c r="Z10" s="38"/>
      <c r="AA10" s="38"/>
      <c r="AB10" s="38"/>
      <c r="AC10" s="38"/>
      <c r="AD10" s="37">
        <f>データ!R6</f>
        <v>3774</v>
      </c>
      <c r="AE10" s="37"/>
      <c r="AF10" s="37"/>
      <c r="AG10" s="37"/>
      <c r="AH10" s="37"/>
      <c r="AI10" s="37"/>
      <c r="AJ10" s="37"/>
      <c r="AK10" s="2"/>
      <c r="AL10" s="37">
        <f>データ!V6</f>
        <v>4</v>
      </c>
      <c r="AM10" s="37"/>
      <c r="AN10" s="37"/>
      <c r="AO10" s="37"/>
      <c r="AP10" s="37"/>
      <c r="AQ10" s="37"/>
      <c r="AR10" s="37"/>
      <c r="AS10" s="37"/>
      <c r="AT10" s="38">
        <f>データ!W6</f>
        <v>0.01</v>
      </c>
      <c r="AU10" s="38"/>
      <c r="AV10" s="38"/>
      <c r="AW10" s="38"/>
      <c r="AX10" s="38"/>
      <c r="AY10" s="38"/>
      <c r="AZ10" s="38"/>
      <c r="BA10" s="38"/>
      <c r="BB10" s="38">
        <f>データ!X6</f>
        <v>400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【881.57】</v>
      </c>
      <c r="I86" s="12" t="str">
        <f>データ!CA6</f>
        <v>【46.46】</v>
      </c>
      <c r="J86" s="12" t="str">
        <f>データ!CL6</f>
        <v>【339.86】</v>
      </c>
      <c r="K86" s="12" t="str">
        <f>データ!CW6</f>
        <v>【45.78】</v>
      </c>
      <c r="L86" s="12" t="str">
        <f>データ!DH6</f>
        <v>【81.82】</v>
      </c>
      <c r="M86" s="12" t="s">
        <v>43</v>
      </c>
      <c r="N86" s="12" t="s">
        <v>45</v>
      </c>
      <c r="O86" s="12" t="str">
        <f>データ!EO6</f>
        <v>【-】</v>
      </c>
    </row>
  </sheetData>
  <sheetProtection algorithmName="SHA-512" hashValue="Kb4XDpOlFPjLdfcV4BMSiM/okuKmWjNJcutb5o2td2ZBV+TYRVrvXL9YAmqnkG8si7Nmyp7DuisV3z3Bs+Ba0A==" saltValue="Hs8o6xe+yGhKXsKEM1KaN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53279</v>
      </c>
      <c r="D6" s="19">
        <f t="shared" si="3"/>
        <v>47</v>
      </c>
      <c r="E6" s="19">
        <f t="shared" si="3"/>
        <v>18</v>
      </c>
      <c r="F6" s="19">
        <f t="shared" si="3"/>
        <v>1</v>
      </c>
      <c r="G6" s="19">
        <f t="shared" si="3"/>
        <v>0</v>
      </c>
      <c r="H6" s="19" t="str">
        <f t="shared" si="3"/>
        <v>秋田県　上小阿仁村</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0.2</v>
      </c>
      <c r="Q6" s="20">
        <f t="shared" si="3"/>
        <v>100</v>
      </c>
      <c r="R6" s="20">
        <f t="shared" si="3"/>
        <v>3774</v>
      </c>
      <c r="S6" s="20">
        <f t="shared" si="3"/>
        <v>2029</v>
      </c>
      <c r="T6" s="20">
        <f t="shared" si="3"/>
        <v>256.72000000000003</v>
      </c>
      <c r="U6" s="20">
        <f t="shared" si="3"/>
        <v>7.9</v>
      </c>
      <c r="V6" s="20">
        <f t="shared" si="3"/>
        <v>4</v>
      </c>
      <c r="W6" s="20">
        <f t="shared" si="3"/>
        <v>0.01</v>
      </c>
      <c r="X6" s="20">
        <f t="shared" si="3"/>
        <v>400</v>
      </c>
      <c r="Y6" s="21">
        <f>IF(Y7="",NA(),Y7)</f>
        <v>83.86</v>
      </c>
      <c r="Z6" s="21">
        <f t="shared" ref="Z6:AH6" si="4">IF(Z7="",NA(),Z7)</f>
        <v>83.1</v>
      </c>
      <c r="AA6" s="21">
        <f t="shared" si="4"/>
        <v>83.64</v>
      </c>
      <c r="AB6" s="21">
        <f t="shared" si="4"/>
        <v>83.86</v>
      </c>
      <c r="AC6" s="21">
        <f t="shared" si="4"/>
        <v>89.68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423.42</v>
      </c>
      <c r="BG6" s="20">
        <f t="shared" ref="BG6:BO6" si="7">IF(BG7="",NA(),BG7)</f>
        <v>0</v>
      </c>
      <c r="BH6" s="20">
        <f t="shared" si="7"/>
        <v>0</v>
      </c>
      <c r="BI6" s="20">
        <f t="shared" si="7"/>
        <v>0</v>
      </c>
      <c r="BJ6" s="20">
        <f t="shared" si="7"/>
        <v>0</v>
      </c>
      <c r="BK6" s="21">
        <f t="shared" si="7"/>
        <v>855.65</v>
      </c>
      <c r="BL6" s="21">
        <f t="shared" si="7"/>
        <v>862.99</v>
      </c>
      <c r="BM6" s="21">
        <f t="shared" si="7"/>
        <v>782.91</v>
      </c>
      <c r="BN6" s="21">
        <f t="shared" si="7"/>
        <v>783.21</v>
      </c>
      <c r="BO6" s="21">
        <f t="shared" si="7"/>
        <v>902.04</v>
      </c>
      <c r="BP6" s="20" t="str">
        <f>IF(BP7="","",IF(BP7="-","【-】","【"&amp;SUBSTITUTE(TEXT(BP7,"#,##0.00"),"-","△")&amp;"】"))</f>
        <v>【881.57】</v>
      </c>
      <c r="BQ6" s="21">
        <f>IF(BQ7="",NA(),BQ7)</f>
        <v>83.46</v>
      </c>
      <c r="BR6" s="21">
        <f t="shared" ref="BR6:BZ6" si="8">IF(BR7="",NA(),BR7)</f>
        <v>90.32</v>
      </c>
      <c r="BS6" s="21">
        <f t="shared" si="8"/>
        <v>86.26</v>
      </c>
      <c r="BT6" s="21">
        <f t="shared" si="8"/>
        <v>82.09</v>
      </c>
      <c r="BU6" s="21">
        <f t="shared" si="8"/>
        <v>39.619999999999997</v>
      </c>
      <c r="BV6" s="21">
        <f t="shared" si="8"/>
        <v>52.23</v>
      </c>
      <c r="BW6" s="21">
        <f t="shared" si="8"/>
        <v>50.06</v>
      </c>
      <c r="BX6" s="21">
        <f t="shared" si="8"/>
        <v>49.38</v>
      </c>
      <c r="BY6" s="21">
        <f t="shared" si="8"/>
        <v>48.53</v>
      </c>
      <c r="BZ6" s="21">
        <f t="shared" si="8"/>
        <v>46.11</v>
      </c>
      <c r="CA6" s="20" t="str">
        <f>IF(CA7="","",IF(CA7="-","【-】","【"&amp;SUBSTITUTE(TEXT(CA7,"#,##0.00"),"-","△")&amp;"】"))</f>
        <v>【46.46】</v>
      </c>
      <c r="CB6" s="21">
        <f>IF(CB7="",NA(),CB7)</f>
        <v>303.64999999999998</v>
      </c>
      <c r="CC6" s="21">
        <f t="shared" ref="CC6:CK6" si="9">IF(CC7="",NA(),CC7)</f>
        <v>283.11</v>
      </c>
      <c r="CD6" s="21">
        <f t="shared" si="9"/>
        <v>299.08999999999997</v>
      </c>
      <c r="CE6" s="21">
        <f t="shared" si="9"/>
        <v>367.12</v>
      </c>
      <c r="CF6" s="21">
        <f t="shared" si="9"/>
        <v>890.41</v>
      </c>
      <c r="CG6" s="21">
        <f t="shared" si="9"/>
        <v>294.05</v>
      </c>
      <c r="CH6" s="21">
        <f t="shared" si="9"/>
        <v>309.22000000000003</v>
      </c>
      <c r="CI6" s="21">
        <f t="shared" si="9"/>
        <v>316.97000000000003</v>
      </c>
      <c r="CJ6" s="21">
        <f t="shared" si="9"/>
        <v>326.17</v>
      </c>
      <c r="CK6" s="21">
        <f t="shared" si="9"/>
        <v>336.93</v>
      </c>
      <c r="CL6" s="20" t="str">
        <f>IF(CL7="","",IF(CL7="-","【-】","【"&amp;SUBSTITUTE(TEXT(CL7,"#,##0.00"),"-","△")&amp;"】"))</f>
        <v>【339.86】</v>
      </c>
      <c r="CM6" s="21">
        <f>IF(CM7="",NA(),CM7)</f>
        <v>25</v>
      </c>
      <c r="CN6" s="21">
        <f t="shared" ref="CN6:CV6" si="10">IF(CN7="",NA(),CN7)</f>
        <v>25</v>
      </c>
      <c r="CO6" s="21">
        <f t="shared" si="10"/>
        <v>25</v>
      </c>
      <c r="CP6" s="21">
        <f t="shared" si="10"/>
        <v>25</v>
      </c>
      <c r="CQ6" s="21">
        <f t="shared" si="10"/>
        <v>25</v>
      </c>
      <c r="CR6" s="21">
        <f t="shared" si="10"/>
        <v>50.56</v>
      </c>
      <c r="CS6" s="21">
        <f t="shared" si="10"/>
        <v>47.35</v>
      </c>
      <c r="CT6" s="21">
        <f t="shared" si="10"/>
        <v>46.36</v>
      </c>
      <c r="CU6" s="21">
        <f t="shared" si="10"/>
        <v>46.45</v>
      </c>
      <c r="CV6" s="21">
        <f t="shared" si="10"/>
        <v>45.36</v>
      </c>
      <c r="CW6" s="20" t="str">
        <f>IF(CW7="","",IF(CW7="-","【-】","【"&amp;SUBSTITUTE(TEXT(CW7,"#,##0.00"),"-","△")&amp;"】"))</f>
        <v>【45.78】</v>
      </c>
      <c r="CX6" s="21">
        <f>IF(CX7="",NA(),CX7)</f>
        <v>100</v>
      </c>
      <c r="CY6" s="21">
        <f t="shared" ref="CY6:DG6" si="11">IF(CY7="",NA(),CY7)</f>
        <v>100</v>
      </c>
      <c r="CZ6" s="21">
        <f t="shared" si="11"/>
        <v>100</v>
      </c>
      <c r="DA6" s="21">
        <f t="shared" si="11"/>
        <v>100</v>
      </c>
      <c r="DB6" s="21">
        <f t="shared" si="11"/>
        <v>100</v>
      </c>
      <c r="DC6" s="21">
        <f t="shared" si="11"/>
        <v>83.85</v>
      </c>
      <c r="DD6" s="21">
        <f t="shared" si="11"/>
        <v>81.209999999999994</v>
      </c>
      <c r="DE6" s="21">
        <f t="shared" si="11"/>
        <v>83.08</v>
      </c>
      <c r="DF6" s="21">
        <f t="shared" si="11"/>
        <v>82.61</v>
      </c>
      <c r="DG6" s="21">
        <f t="shared" si="11"/>
        <v>82.21</v>
      </c>
      <c r="DH6" s="20" t="str">
        <f>IF(DH7="","",IF(DH7="-","【-】","【"&amp;SUBSTITUTE(TEXT(DH7,"#,##0.00"),"-","△")&amp;"】"))</f>
        <v>【81.82】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53279</v>
      </c>
      <c r="D7" s="23">
        <v>47</v>
      </c>
      <c r="E7" s="23">
        <v>18</v>
      </c>
      <c r="F7" s="23">
        <v>1</v>
      </c>
      <c r="G7" s="23">
        <v>0</v>
      </c>
      <c r="H7" s="23" t="s">
        <v>99</v>
      </c>
      <c r="I7" s="23" t="s">
        <v>100</v>
      </c>
      <c r="J7" s="23" t="s">
        <v>101</v>
      </c>
      <c r="K7" s="23" t="s">
        <v>102</v>
      </c>
      <c r="L7" s="23" t="s">
        <v>103</v>
      </c>
      <c r="M7" s="23" t="s">
        <v>104</v>
      </c>
      <c r="N7" s="24" t="s">
        <v>105</v>
      </c>
      <c r="O7" s="24" t="s">
        <v>106</v>
      </c>
      <c r="P7" s="24">
        <v>0.2</v>
      </c>
      <c r="Q7" s="24">
        <v>100</v>
      </c>
      <c r="R7" s="24">
        <v>3774</v>
      </c>
      <c r="S7" s="24">
        <v>2029</v>
      </c>
      <c r="T7" s="24">
        <v>256.72000000000003</v>
      </c>
      <c r="U7" s="24">
        <v>7.9</v>
      </c>
      <c r="V7" s="24">
        <v>4</v>
      </c>
      <c r="W7" s="24">
        <v>0.01</v>
      </c>
      <c r="X7" s="24">
        <v>400</v>
      </c>
      <c r="Y7" s="24">
        <v>83.86</v>
      </c>
      <c r="Z7" s="24">
        <v>83.1</v>
      </c>
      <c r="AA7" s="24">
        <v>83.64</v>
      </c>
      <c r="AB7" s="24">
        <v>83.86</v>
      </c>
      <c r="AC7" s="24">
        <v>89.68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423.42</v>
      </c>
      <c r="BG7" s="24">
        <v>0</v>
      </c>
      <c r="BH7" s="24">
        <v>0</v>
      </c>
      <c r="BI7" s="24">
        <v>0</v>
      </c>
      <c r="BJ7" s="24">
        <v>0</v>
      </c>
      <c r="BK7" s="24">
        <v>855.65</v>
      </c>
      <c r="BL7" s="24">
        <v>862.99</v>
      </c>
      <c r="BM7" s="24">
        <v>782.91</v>
      </c>
      <c r="BN7" s="24">
        <v>783.21</v>
      </c>
      <c r="BO7" s="24">
        <v>902.04</v>
      </c>
      <c r="BP7" s="24">
        <v>881.57</v>
      </c>
      <c r="BQ7" s="24">
        <v>83.46</v>
      </c>
      <c r="BR7" s="24">
        <v>90.32</v>
      </c>
      <c r="BS7" s="24">
        <v>86.26</v>
      </c>
      <c r="BT7" s="24">
        <v>82.09</v>
      </c>
      <c r="BU7" s="24">
        <v>39.619999999999997</v>
      </c>
      <c r="BV7" s="24">
        <v>52.23</v>
      </c>
      <c r="BW7" s="24">
        <v>50.06</v>
      </c>
      <c r="BX7" s="24">
        <v>49.38</v>
      </c>
      <c r="BY7" s="24">
        <v>48.53</v>
      </c>
      <c r="BZ7" s="24">
        <v>46.11</v>
      </c>
      <c r="CA7" s="24">
        <v>46.46</v>
      </c>
      <c r="CB7" s="24">
        <v>303.64999999999998</v>
      </c>
      <c r="CC7" s="24">
        <v>283.11</v>
      </c>
      <c r="CD7" s="24">
        <v>299.08999999999997</v>
      </c>
      <c r="CE7" s="24">
        <v>367.12</v>
      </c>
      <c r="CF7" s="24">
        <v>890.41</v>
      </c>
      <c r="CG7" s="24">
        <v>294.05</v>
      </c>
      <c r="CH7" s="24">
        <v>309.22000000000003</v>
      </c>
      <c r="CI7" s="24">
        <v>316.97000000000003</v>
      </c>
      <c r="CJ7" s="24">
        <v>326.17</v>
      </c>
      <c r="CK7" s="24">
        <v>336.93</v>
      </c>
      <c r="CL7" s="24">
        <v>339.86</v>
      </c>
      <c r="CM7" s="24">
        <v>25</v>
      </c>
      <c r="CN7" s="24">
        <v>25</v>
      </c>
      <c r="CO7" s="24">
        <v>25</v>
      </c>
      <c r="CP7" s="24">
        <v>25</v>
      </c>
      <c r="CQ7" s="24">
        <v>25</v>
      </c>
      <c r="CR7" s="24">
        <v>50.56</v>
      </c>
      <c r="CS7" s="24">
        <v>47.35</v>
      </c>
      <c r="CT7" s="24">
        <v>46.36</v>
      </c>
      <c r="CU7" s="24">
        <v>46.45</v>
      </c>
      <c r="CV7" s="24">
        <v>45.36</v>
      </c>
      <c r="CW7" s="24">
        <v>45.78</v>
      </c>
      <c r="CX7" s="24">
        <v>100</v>
      </c>
      <c r="CY7" s="24">
        <v>100</v>
      </c>
      <c r="CZ7" s="24">
        <v>100</v>
      </c>
      <c r="DA7" s="24">
        <v>100</v>
      </c>
      <c r="DB7" s="24">
        <v>100</v>
      </c>
      <c r="DC7" s="24">
        <v>83.85</v>
      </c>
      <c r="DD7" s="24">
        <v>81.209999999999994</v>
      </c>
      <c r="DE7" s="24">
        <v>83.08</v>
      </c>
      <c r="DF7" s="24">
        <v>82.61</v>
      </c>
      <c r="DG7" s="24">
        <v>82.21</v>
      </c>
      <c r="DH7" s="24">
        <v>81.819999999999993</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kam0028</cp:lastModifiedBy>
  <dcterms:created xsi:type="dcterms:W3CDTF">2023-12-12T03:01:50Z</dcterms:created>
  <dcterms:modified xsi:type="dcterms:W3CDTF">2024-01-26T08:24:35Z</dcterms:modified>
  <cp:category/>
</cp:coreProperties>
</file>