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20240116【0126〆切】公営企業に係る経営比較分析表（令和４年度決算）の分析等について（依頼）\回答\"/>
    </mc:Choice>
  </mc:AlternateContent>
  <workbookProtection workbookAlgorithmName="SHA-512" workbookHashValue="Y2/0UbKIJQpFnpp6nIr77bvIn09S8WhWaKNEC/7CoW7kRW1L/Ui25Q8jKQWEq9K11PfkvIjf55wcCvNDobfmuA==" workbookSaltValue="iTIj+Q/8yoI5ca4YmufKF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BB8" i="4" s="1"/>
  <c r="T6" i="5"/>
  <c r="S6" i="5"/>
  <c r="AL8" i="4" s="1"/>
  <c r="R6" i="5"/>
  <c r="Q6" i="5"/>
  <c r="W10" i="4" s="1"/>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P10" i="4"/>
  <c r="B10" i="4"/>
  <c r="AT8" i="4"/>
  <c r="AD8" i="4"/>
  <c r="W8" i="4"/>
  <c r="I8" i="4"/>
  <c r="B8" i="4"/>
  <c r="B6" i="4"/>
</calcChain>
</file>

<file path=xl/sharedStrings.xml><?xml version="1.0" encoding="utf-8"?>
<sst xmlns="http://schemas.openxmlformats.org/spreadsheetml/2006/main" count="236" uniqueCount="121">
  <si>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</si>
  <si>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</si>
  <si>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</si>
  <si>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</si>
  <si>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</si>
  <si>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</si>
  <si>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</si>
  <si>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</si>
  <si>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</si>
  <si>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</si>
  <si>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</si>
  <si>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</si>
  <si>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</si>
  <si>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</si>
  <si>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</si>
  <si>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</si>
  <si>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</si>
  <si>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</si>
  <si>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</si>
  <si>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</si>
  <si>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</si>
  <si>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</si>
  <si>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</si>
  <si>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</si>
  <si>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</si>
  <si>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</si>
  <si>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</si>
  <si>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</si>
  <si>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</si>
  <si>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</si>
  <si>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</si>
  <si>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</si>
  <si>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</si>
  <si>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</si>
  <si>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</si>
  <si>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</si>
  <si>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</si>
  <si>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</si>
  <si>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</si>
  <si>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</si>
  <si>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</si>
  <si>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</si>
  <si>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</si>
  <si>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</si>
  <si>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</si>
  <si>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</si>
  <si>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</si>
  <si>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</si>
  <si>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</si>
  <si>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</si>
  <si>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</si>
  <si>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</si>
  <si>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</si>
  <si>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</si>
  <si>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</si>
  <si>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</si>
  <si>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</si>
  <si>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</si>
  <si>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</si>
  <si>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</si>
  <si>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</si>
  <si>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</si>
  <si>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</si>
  <si>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</si>
  <si>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</si>
  <si>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</si>
  <si>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</si>
  <si>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</si>
  <si>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</si>
  <si>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</si>
  <si>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</si>
  <si>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</si>
  <si>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</si>
  <si>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</si>
  <si>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</si>
  <si>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</si>
  <si>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</si>
  <si>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</si>
  <si>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</si>
  <si>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</si>
  <si>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</si>
  <si>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</si>
  <si>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</si>
  <si>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</si>
  <si>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</si>
  <si>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</si>
  <si>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</si>
  <si>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</si>
  <si>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</si>
  <si>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</si>
  <si>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</si>
  <si>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</si>
  <si>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</si>
  <si>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</si>
  <si>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</si>
  <si>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</si>
  <si>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</si>
  <si>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</si>
  <si>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</si>
  <si>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</si>
  <si>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</si>
  <si>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</si>
  <si>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</si>
  <si>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</si>
  <si>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</si>
  <si>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</si>
  <si>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</si>
  <si>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</si>
  <si>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</si>
  <si>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</si>
  <si>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</si>
  <si>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</si>
  <si>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</si>
  <si>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</si>
  <si>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</si>
  <si>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</si>
  <si>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</si>
  <si>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</si>
  <si>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平成8年5月に水沢地区が供用開始されてから、現在では合計3地区が供用開始しております。
　現在のところ管渠の更新・老朽化対策を実施する予定はありません。</t>
    <rPh sb="1" eb="3">
      <t>ヘイセイ</t>
    </rPh>
    <rPh sb="4" eb="5">
      <t>ネン</t>
    </rPh>
    <rPh sb="6" eb="7">
      <t>ガツ</t>
    </rPh>
    <rPh sb="8" eb="10">
      <t>ミズサワ</t>
    </rPh>
    <rPh sb="10" eb="12">
      <t>チク</t>
    </rPh>
    <rPh sb="13" eb="15">
      <t>キョウヨウ</t>
    </rPh>
    <rPh sb="15" eb="17">
      <t>カイシ</t>
    </rPh>
    <rPh sb="23" eb="25">
      <t>ゲンザイ</t>
    </rPh>
    <rPh sb="27" eb="29">
      <t>ゴウケイ</t>
    </rPh>
    <rPh sb="30" eb="32">
      <t>チク</t>
    </rPh>
    <rPh sb="33" eb="35">
      <t>キョウヨウ</t>
    </rPh>
    <rPh sb="35" eb="37">
      <t>カイシ</t>
    </rPh>
    <rPh sb="46" eb="48">
      <t>ゲンザイ</t>
    </rPh>
    <rPh sb="52" eb="54">
      <t>カンキョ</t>
    </rPh>
    <rPh sb="55" eb="57">
      <t>コウシン</t>
    </rPh>
    <rPh sb="58" eb="61">
      <t>ロウキュウカ</t>
    </rPh>
    <rPh sb="61" eb="63">
      <t>タイサク</t>
    </rPh>
    <rPh sb="64" eb="66">
      <t>ジッシ</t>
    </rPh>
    <rPh sb="68" eb="70">
      <t>ヨテイ</t>
    </rPh>
    <phoneticPr fontId="4"/>
  </si>
  <si>
    <t>　経営の健全性・効率性については、現下の人口減少、施設・設備の更新投資の増大など厳しさが増す経営環境を踏まえ、経営基盤の強化や財政マネジメントの向上等を目的とした地方公営企業法への移行に向けて取り組んでおり、令和6年度に公営企業会計を適用する予定です。
　投資規模の適正化、整備進度の調整等に配慮し、過大投資、過度の先行投資となることのないよう留意した上で「適正な原価」を図り、安定した事業経営の推進に努めます。</t>
    <rPh sb="93" eb="94">
      <t>ム</t>
    </rPh>
    <rPh sb="110" eb="112">
      <t>コウエイ</t>
    </rPh>
    <rPh sb="112" eb="114">
      <t>キギョウ</t>
    </rPh>
    <rPh sb="114" eb="116">
      <t>カイケイ</t>
    </rPh>
    <rPh sb="117" eb="119">
      <t>テキヨウ</t>
    </rPh>
    <rPh sb="121" eb="123">
      <t>ヨテイ</t>
    </rPh>
    <rPh sb="176" eb="177">
      <t>ウエ</t>
    </rPh>
    <rPh sb="189" eb="191">
      <t>アンテイ</t>
    </rPh>
    <rPh sb="193" eb="195">
      <t>ジギョウ</t>
    </rPh>
    <rPh sb="198" eb="200">
      <t>スイシン</t>
    </rPh>
    <rPh sb="201" eb="202">
      <t>ツト</t>
    </rPh>
    <phoneticPr fontId="4"/>
  </si>
  <si>
    <t>①収益的収支比率は、目標値である100％を下回っているほか、令和4年度は維持管理費が増えたことで令和3年度よりも減少しました。更なる健全な経営の推進に努めます。
④企業債残高対事業規模比率は、令和4年度は事業がなかったため全国平均及び類似団体平均と比較して減少していますが、健全性及び効率性の更なる向上に努めます。
⑤経費回収率は、令和4年度は事業がなかったため増加しています。また全国平均及び類似団体平均を上回っており、更なる適正な使用料収入の確保及び汚水処理費の削減に努めます。
⑥汚水処理原価は、例年より機器の修繕件数が減ったため、減少しました。また全国平均及び類似団体平均と比較して低額ですが、今後も効率的に修繕や更新を進め更なる維持管理費の削減に努めます。
⑦施設利用率は、全国平均及び類似団体平均より低く、更に適正な施設維持・更新の計画・整備に努めます。
⑧水洗化率は、全国平均及び類似団体平均を上回っていますが、今後も水洗化率の向上に努めます。</t>
    <rPh sb="30" eb="32">
      <t>レイワ</t>
    </rPh>
    <rPh sb="33" eb="35">
      <t>ネンド</t>
    </rPh>
    <rPh sb="48" eb="50">
      <t>レイワ</t>
    </rPh>
    <rPh sb="51" eb="52">
      <t>ネン</t>
    </rPh>
    <rPh sb="52" eb="53">
      <t>ド</t>
    </rPh>
    <rPh sb="63" eb="64">
      <t>サラ</t>
    </rPh>
    <rPh sb="72" eb="74">
      <t>スイシン</t>
    </rPh>
    <rPh sb="128" eb="130">
      <t>ゲンショウ</t>
    </rPh>
    <rPh sb="146" eb="147">
      <t>サラ</t>
    </rPh>
    <rPh sb="166" eb="168">
      <t>レイワ</t>
    </rPh>
    <rPh sb="169" eb="171">
      <t>ネンド</t>
    </rPh>
    <rPh sb="172" eb="174">
      <t>ジギョウ</t>
    </rPh>
    <rPh sb="181" eb="183">
      <t>ゾウカ</t>
    </rPh>
    <rPh sb="211" eb="212">
      <t>サラ</t>
    </rPh>
    <rPh sb="251" eb="253">
      <t>レイネン</t>
    </rPh>
    <rPh sb="255" eb="257">
      <t>キキ</t>
    </rPh>
    <rPh sb="258" eb="260">
      <t>シュウゼン</t>
    </rPh>
    <rPh sb="260" eb="262">
      <t>ケンスウ</t>
    </rPh>
    <rPh sb="263" eb="264">
      <t>ヘ</t>
    </rPh>
    <rPh sb="269" eb="271">
      <t>ゲンショウ</t>
    </rPh>
    <rPh sb="301" eb="303">
      <t>コンゴ</t>
    </rPh>
    <rPh sb="304" eb="307">
      <t>コウリツテキ</t>
    </rPh>
    <rPh sb="308" eb="310">
      <t>シュウゼン</t>
    </rPh>
    <rPh sb="311" eb="313">
      <t>コウシン</t>
    </rPh>
    <rPh sb="314" eb="315">
      <t>スス</t>
    </rPh>
    <rPh sb="316" eb="317">
      <t>サラ</t>
    </rPh>
    <rPh sb="356" eb="357">
      <t>ヒク</t>
    </rPh>
    <rPh sb="378" eb="379">
      <t>ツト</t>
    </rPh>
    <rPh sb="404" eb="406">
      <t>ウワマワ</t>
    </rPh>
    <rPh sb="424" eb="425">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</si>
</sst>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3F9-4D16-86C2-0DC10878C8C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3F9-4D16-86C2-0DC10878C8C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37.04</c:v>
                </c:pt>
                <c:pt idx="1">
                  <c:v>37.04</c:v>
                </c:pt>
                <c:pt idx="2">
                  <c:v>35.19</c:v>
                </c:pt>
                <c:pt idx="3">
                  <c:v>35.19</c:v>
                </c:pt>
                <c:pt idx="4">
                  <c:v>37.04</c:v>
                </c:pt>
              </c:numCache>
            </c:numRef>
          </c:val>
          <c:extLst>
            <c:ext xmlns:c16="http://schemas.microsoft.com/office/drawing/2014/chart" uri="{C3380CC4-5D6E-409C-BE32-E72D297353CC}">
              <c16:uniqueId val="{00000000-6384-453C-8A23-4DEC3176055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35.340000000000003</c:v>
                </c:pt>
                <c:pt idx="1">
                  <c:v>34.68</c:v>
                </c:pt>
                <c:pt idx="2">
                  <c:v>34.700000000000003</c:v>
                </c:pt>
                <c:pt idx="3">
                  <c:v>46.83</c:v>
                </c:pt>
                <c:pt idx="4">
                  <c:v>33.74</c:v>
                </c:pt>
              </c:numCache>
            </c:numRef>
          </c:val>
          <c:smooth val="0"/>
          <c:extLst>
            <c:ext xmlns:c16="http://schemas.microsoft.com/office/drawing/2014/chart" uri="{C3380CC4-5D6E-409C-BE32-E72D297353CC}">
              <c16:uniqueId val="{00000001-6384-453C-8A23-4DEC3176055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92.78</c:v>
                </c:pt>
                <c:pt idx="1">
                  <c:v>93.62</c:v>
                </c:pt>
                <c:pt idx="2">
                  <c:v>93.55</c:v>
                </c:pt>
                <c:pt idx="3">
                  <c:v>93.33</c:v>
                </c:pt>
                <c:pt idx="4">
                  <c:v>92.86</c:v>
                </c:pt>
              </c:numCache>
            </c:numRef>
          </c:val>
          <c:extLst>
            <c:ext xmlns:c16="http://schemas.microsoft.com/office/drawing/2014/chart" uri="{C3380CC4-5D6E-409C-BE32-E72D297353CC}">
              <c16:uniqueId val="{00000000-6732-4339-885D-0D2DDC2F571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91.52</c:v>
                </c:pt>
                <c:pt idx="1">
                  <c:v>90.33</c:v>
                </c:pt>
                <c:pt idx="2">
                  <c:v>90.04</c:v>
                </c:pt>
                <c:pt idx="3">
                  <c:v>90.58</c:v>
                </c:pt>
                <c:pt idx="4">
                  <c:v>90.11</c:v>
                </c:pt>
              </c:numCache>
            </c:numRef>
          </c:val>
          <c:smooth val="0"/>
          <c:extLst>
            <c:ext xmlns:c16="http://schemas.microsoft.com/office/drawing/2014/chart" uri="{C3380CC4-5D6E-409C-BE32-E72D297353CC}">
              <c16:uniqueId val="{00000001-6732-4339-885D-0D2DDC2F571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63.85</c:v>
                </c:pt>
                <c:pt idx="1">
                  <c:v>64.569999999999993</c:v>
                </c:pt>
                <c:pt idx="2">
                  <c:v>64.11</c:v>
                </c:pt>
                <c:pt idx="3">
                  <c:v>60.07</c:v>
                </c:pt>
                <c:pt idx="4">
                  <c:v>53.54</c:v>
                </c:pt>
              </c:numCache>
            </c:numRef>
          </c:val>
          <c:extLst>
            <c:ext xmlns:c16="http://schemas.microsoft.com/office/drawing/2014/chart" uri="{C3380CC4-5D6E-409C-BE32-E72D297353CC}">
              <c16:uniqueId val="{00000000-E345-475C-97B2-9294D6E1D63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345-475C-97B2-9294D6E1D63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245-46EA-A602-8B02004025B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245-46EA-A602-8B02004025B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4BD-4591-8021-87B7A1C4AB4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4BD-4591-8021-87B7A1C4AB4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CE1-4EED-84FD-FB6D67EE6F6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CE1-4EED-84FD-FB6D67EE6F6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69C-4555-98E6-A0B57C1DE36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69C-4555-98E6-A0B57C1DE36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4266.1000000000004</c:v>
                </c:pt>
                <c:pt idx="1">
                  <c:v>4210.71</c:v>
                </c:pt>
                <c:pt idx="2">
                  <c:v>3391.68</c:v>
                </c:pt>
                <c:pt idx="3">
                  <c:v>3637.93</c:v>
                </c:pt>
                <c:pt idx="4">
                  <c:v>3332.18</c:v>
                </c:pt>
              </c:numCache>
            </c:numRef>
          </c:val>
          <c:extLst>
            <c:ext xmlns:c16="http://schemas.microsoft.com/office/drawing/2014/chart" uri="{C3380CC4-5D6E-409C-BE32-E72D297353CC}">
              <c16:uniqueId val="{00000000-A47E-4FD5-A0F1-08B21194899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1837.88</c:v>
                </c:pt>
                <c:pt idx="1">
                  <c:v>1748.51</c:v>
                </c:pt>
                <c:pt idx="2">
                  <c:v>1640.16</c:v>
                </c:pt>
                <c:pt idx="3">
                  <c:v>1521.05</c:v>
                </c:pt>
                <c:pt idx="4">
                  <c:v>1490.65</c:v>
                </c:pt>
              </c:numCache>
            </c:numRef>
          </c:val>
          <c:smooth val="0"/>
          <c:extLst>
            <c:ext xmlns:c16="http://schemas.microsoft.com/office/drawing/2014/chart" uri="{C3380CC4-5D6E-409C-BE32-E72D297353CC}">
              <c16:uniqueId val="{00000001-A47E-4FD5-A0F1-08B21194899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61.71</c:v>
                </c:pt>
                <c:pt idx="1">
                  <c:v>35.700000000000003</c:v>
                </c:pt>
                <c:pt idx="2">
                  <c:v>38.06</c:v>
                </c:pt>
                <c:pt idx="3">
                  <c:v>34.549999999999997</c:v>
                </c:pt>
                <c:pt idx="4">
                  <c:v>45.36</c:v>
                </c:pt>
              </c:numCache>
            </c:numRef>
          </c:val>
          <c:extLst>
            <c:ext xmlns:c16="http://schemas.microsoft.com/office/drawing/2014/chart" uri="{C3380CC4-5D6E-409C-BE32-E72D297353CC}">
              <c16:uniqueId val="{00000000-C7CC-4022-B622-30A8178119E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35.03</c:v>
                </c:pt>
                <c:pt idx="1">
                  <c:v>34.99</c:v>
                </c:pt>
                <c:pt idx="2">
                  <c:v>38.270000000000003</c:v>
                </c:pt>
                <c:pt idx="3">
                  <c:v>37.520000000000003</c:v>
                </c:pt>
                <c:pt idx="4">
                  <c:v>34.96</c:v>
                </c:pt>
              </c:numCache>
            </c:numRef>
          </c:val>
          <c:smooth val="0"/>
          <c:extLst>
            <c:ext xmlns:c16="http://schemas.microsoft.com/office/drawing/2014/chart" uri="{C3380CC4-5D6E-409C-BE32-E72D297353CC}">
              <c16:uniqueId val="{00000001-C7CC-4022-B622-30A8178119E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210.67</c:v>
                </c:pt>
                <c:pt idx="1">
                  <c:v>367.13</c:v>
                </c:pt>
                <c:pt idx="2">
                  <c:v>350.04</c:v>
                </c:pt>
                <c:pt idx="3">
                  <c:v>389.8</c:v>
                </c:pt>
                <c:pt idx="4">
                  <c:v>313.91000000000003</c:v>
                </c:pt>
              </c:numCache>
            </c:numRef>
          </c:val>
          <c:extLst>
            <c:ext xmlns:c16="http://schemas.microsoft.com/office/drawing/2014/chart" uri="{C3380CC4-5D6E-409C-BE32-E72D297353CC}">
              <c16:uniqueId val="{00000000-A1F3-47DC-9ED2-A9A28C779BC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525.22</c:v>
                </c:pt>
                <c:pt idx="1">
                  <c:v>520.91999999999996</c:v>
                </c:pt>
                <c:pt idx="2">
                  <c:v>486.77</c:v>
                </c:pt>
                <c:pt idx="3">
                  <c:v>502.1</c:v>
                </c:pt>
                <c:pt idx="4">
                  <c:v>539.07000000000005</c:v>
                </c:pt>
              </c:numCache>
            </c:numRef>
          </c:val>
          <c:smooth val="0"/>
          <c:extLst>
            <c:ext xmlns:c16="http://schemas.microsoft.com/office/drawing/2014/chart" uri="{C3380CC4-5D6E-409C-BE32-E72D297353CC}">
              <c16:uniqueId val="{00000001-A1F3-47DC-9ED2-A9A28C779BC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【1,496.36】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にかほ市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小規模集合排水処理</v>
      </c>
      <c r="Q8" s="40"/>
      <c r="R8" s="40"/>
      <c r="S8" s="40"/>
      <c r="T8" s="40"/>
      <c r="U8" s="40"/>
      <c r="V8" s="40"/>
      <c r="W8" s="40" t="str">
        <f>データ!L6</f>
        <v>I2</v>
      </c>
      <c r="X8" s="40"/>
      <c r="Y8" s="40"/>
      <c r="Z8" s="40"/>
      <c r="AA8" s="40"/>
      <c r="AB8" s="40"/>
      <c r="AC8" s="40"/>
      <c r="AD8" s="41" t="str">
        <f>データ!$M$6</f>
        <v>非設置</v>
      </c>
      <c r="AE8" s="41"/>
      <c r="AF8" s="41"/>
      <c r="AG8" s="41"/>
      <c r="AH8" s="41"/>
      <c r="AI8" s="41"/>
      <c r="AJ8" s="41"/>
      <c r="AK8" s="3"/>
      <c r="AL8" s="42">
        <f>データ!S6</f>
        <v>23047</v>
      </c>
      <c r="AM8" s="42"/>
      <c r="AN8" s="42"/>
      <c r="AO8" s="42"/>
      <c r="AP8" s="42"/>
      <c r="AQ8" s="42"/>
      <c r="AR8" s="42"/>
      <c r="AS8" s="42"/>
      <c r="AT8" s="35">
        <f>データ!T6</f>
        <v>241.13</v>
      </c>
      <c r="AU8" s="35"/>
      <c r="AV8" s="35"/>
      <c r="AW8" s="35"/>
      <c r="AX8" s="35"/>
      <c r="AY8" s="35"/>
      <c r="AZ8" s="35"/>
      <c r="BA8" s="35"/>
      <c r="BB8" s="35">
        <f>データ!U6</f>
        <v>95.58</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0.37</v>
      </c>
      <c r="Q10" s="35"/>
      <c r="R10" s="35"/>
      <c r="S10" s="35"/>
      <c r="T10" s="35"/>
      <c r="U10" s="35"/>
      <c r="V10" s="35"/>
      <c r="W10" s="35">
        <f>データ!Q6</f>
        <v>93.7</v>
      </c>
      <c r="X10" s="35"/>
      <c r="Y10" s="35"/>
      <c r="Z10" s="35"/>
      <c r="AA10" s="35"/>
      <c r="AB10" s="35"/>
      <c r="AC10" s="35"/>
      <c r="AD10" s="42">
        <f>データ!R6</f>
        <v>2420</v>
      </c>
      <c r="AE10" s="42"/>
      <c r="AF10" s="42"/>
      <c r="AG10" s="42"/>
      <c r="AH10" s="42"/>
      <c r="AI10" s="42"/>
      <c r="AJ10" s="42"/>
      <c r="AK10" s="2"/>
      <c r="AL10" s="42">
        <f>データ!V6</f>
        <v>84</v>
      </c>
      <c r="AM10" s="42"/>
      <c r="AN10" s="42"/>
      <c r="AO10" s="42"/>
      <c r="AP10" s="42"/>
      <c r="AQ10" s="42"/>
      <c r="AR10" s="42"/>
      <c r="AS10" s="42"/>
      <c r="AT10" s="35">
        <f>データ!W6</f>
        <v>0.1</v>
      </c>
      <c r="AU10" s="35"/>
      <c r="AV10" s="35"/>
      <c r="AW10" s="35"/>
      <c r="AX10" s="35"/>
      <c r="AY10" s="35"/>
      <c r="AZ10" s="35"/>
      <c r="BA10" s="35"/>
      <c r="BB10" s="35">
        <f>データ!X6</f>
        <v>840</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120</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118</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119</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【1,496.36】</v>
      </c>
      <c r="I86" s="12" t="str">
        <f>データ!CA6</f>
        <v>【35.16】</v>
      </c>
      <c r="J86" s="12" t="str">
        <f>データ!CL6</f>
        <v>【534.98】</v>
      </c>
      <c r="K86" s="12" t="str">
        <f>データ!CW6</f>
        <v>【33.84】</v>
      </c>
      <c r="L86" s="12" t="str">
        <f>データ!DH6</f>
        <v>【89.98】</v>
      </c>
      <c r="M86" s="12" t="s">
        <v>45</v>
      </c>
      <c r="N86" s="12" t="s">
        <v>46</v>
      </c>
      <c r="O86" s="12" t="str">
        <f>データ!EO6</f>
        <v>【0.00】</v>
      </c>
    </row>
  </sheetData>
  <sheetProtection algorithmName="SHA-512" hashValue="s4EldSYg/OB7DrpDp/1syGUOjBnzPUhdwGlKqYMMbGrDJyjlwhqINZIIeN0XsFPOfh7Sz7Si+ZIfdzYL2ycYwQ==" saltValue="HD6ENTjr5zJINTi22622u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47</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48</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49</v>
      </c>
      <c r="B3" s="15" t="s">
        <v>50</v>
      </c>
      <c r="C3" s="15" t="s">
        <v>51</v>
      </c>
      <c r="D3" s="15" t="s">
        <v>52</v>
      </c>
      <c r="E3" s="15" t="s">
        <v>53</v>
      </c>
      <c r="F3" s="15" t="s">
        <v>54</v>
      </c>
      <c r="G3" s="15" t="s">
        <v>55</v>
      </c>
      <c r="H3" s="73" t="s">
        <v>56</v>
      </c>
      <c r="I3" s="74"/>
      <c r="J3" s="74"/>
      <c r="K3" s="74"/>
      <c r="L3" s="74"/>
      <c r="M3" s="74"/>
      <c r="N3" s="74"/>
      <c r="O3" s="74"/>
      <c r="P3" s="74"/>
      <c r="Q3" s="74"/>
      <c r="R3" s="74"/>
      <c r="S3" s="74"/>
      <c r="T3" s="74"/>
      <c r="U3" s="74"/>
      <c r="V3" s="74"/>
      <c r="W3" s="74"/>
      <c r="X3" s="75"/>
      <c r="Y3" s="79" t="s">
        <v>57</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59</v>
      </c>
      <c r="B4" s="16"/>
      <c r="C4" s="16"/>
      <c r="D4" s="16"/>
      <c r="E4" s="16"/>
      <c r="F4" s="16"/>
      <c r="G4" s="16"/>
      <c r="H4" s="76"/>
      <c r="I4" s="77"/>
      <c r="J4" s="77"/>
      <c r="K4" s="77"/>
      <c r="L4" s="77"/>
      <c r="M4" s="77"/>
      <c r="N4" s="77"/>
      <c r="O4" s="77"/>
      <c r="P4" s="77"/>
      <c r="Q4" s="77"/>
      <c r="R4" s="77"/>
      <c r="S4" s="77"/>
      <c r="T4" s="77"/>
      <c r="U4" s="77"/>
      <c r="V4" s="77"/>
      <c r="W4" s="77"/>
      <c r="X4" s="78"/>
      <c r="Y4" s="72" t="s">
        <v>60</v>
      </c>
      <c r="Z4" s="72"/>
      <c r="AA4" s="72"/>
      <c r="AB4" s="72"/>
      <c r="AC4" s="72"/>
      <c r="AD4" s="72"/>
      <c r="AE4" s="72"/>
      <c r="AF4" s="72"/>
      <c r="AG4" s="72"/>
      <c r="AH4" s="72"/>
      <c r="AI4" s="72"/>
      <c r="AJ4" s="72" t="s">
        <v>61</v>
      </c>
      <c r="AK4" s="72"/>
      <c r="AL4" s="72"/>
      <c r="AM4" s="72"/>
      <c r="AN4" s="72"/>
      <c r="AO4" s="72"/>
      <c r="AP4" s="72"/>
      <c r="AQ4" s="72"/>
      <c r="AR4" s="72"/>
      <c r="AS4" s="72"/>
      <c r="AT4" s="72"/>
      <c r="AU4" s="72" t="s">
        <v>62</v>
      </c>
      <c r="AV4" s="72"/>
      <c r="AW4" s="72"/>
      <c r="AX4" s="72"/>
      <c r="AY4" s="72"/>
      <c r="AZ4" s="72"/>
      <c r="BA4" s="72"/>
      <c r="BB4" s="72"/>
      <c r="BC4" s="72"/>
      <c r="BD4" s="72"/>
      <c r="BE4" s="72"/>
      <c r="BF4" s="72" t="s">
        <v>63</v>
      </c>
      <c r="BG4" s="72"/>
      <c r="BH4" s="72"/>
      <c r="BI4" s="72"/>
      <c r="BJ4" s="72"/>
      <c r="BK4" s="72"/>
      <c r="BL4" s="72"/>
      <c r="BM4" s="72"/>
      <c r="BN4" s="72"/>
      <c r="BO4" s="72"/>
      <c r="BP4" s="72"/>
      <c r="BQ4" s="72" t="s">
        <v>64</v>
      </c>
      <c r="BR4" s="72"/>
      <c r="BS4" s="72"/>
      <c r="BT4" s="72"/>
      <c r="BU4" s="72"/>
      <c r="BV4" s="72"/>
      <c r="BW4" s="72"/>
      <c r="BX4" s="72"/>
      <c r="BY4" s="72"/>
      <c r="BZ4" s="72"/>
      <c r="CA4" s="72"/>
      <c r="CB4" s="72" t="s">
        <v>65</v>
      </c>
      <c r="CC4" s="72"/>
      <c r="CD4" s="72"/>
      <c r="CE4" s="72"/>
      <c r="CF4" s="72"/>
      <c r="CG4" s="72"/>
      <c r="CH4" s="72"/>
      <c r="CI4" s="72"/>
      <c r="CJ4" s="72"/>
      <c r="CK4" s="72"/>
      <c r="CL4" s="72"/>
      <c r="CM4" s="72" t="s">
        <v>66</v>
      </c>
      <c r="CN4" s="72"/>
      <c r="CO4" s="72"/>
      <c r="CP4" s="72"/>
      <c r="CQ4" s="72"/>
      <c r="CR4" s="72"/>
      <c r="CS4" s="72"/>
      <c r="CT4" s="72"/>
      <c r="CU4" s="72"/>
      <c r="CV4" s="72"/>
      <c r="CW4" s="72"/>
      <c r="CX4" s="72" t="s">
        <v>67</v>
      </c>
      <c r="CY4" s="72"/>
      <c r="CZ4" s="72"/>
      <c r="DA4" s="72"/>
      <c r="DB4" s="72"/>
      <c r="DC4" s="72"/>
      <c r="DD4" s="72"/>
      <c r="DE4" s="72"/>
      <c r="DF4" s="72"/>
      <c r="DG4" s="72"/>
      <c r="DH4" s="72"/>
      <c r="DI4" s="72" t="s">
        <v>68</v>
      </c>
      <c r="DJ4" s="72"/>
      <c r="DK4" s="72"/>
      <c r="DL4" s="72"/>
      <c r="DM4" s="72"/>
      <c r="DN4" s="72"/>
      <c r="DO4" s="72"/>
      <c r="DP4" s="72"/>
      <c r="DQ4" s="72"/>
      <c r="DR4" s="72"/>
      <c r="DS4" s="72"/>
      <c r="DT4" s="72" t="s">
        <v>69</v>
      </c>
      <c r="DU4" s="72"/>
      <c r="DV4" s="72"/>
      <c r="DW4" s="72"/>
      <c r="DX4" s="72"/>
      <c r="DY4" s="72"/>
      <c r="DZ4" s="72"/>
      <c r="EA4" s="72"/>
      <c r="EB4" s="72"/>
      <c r="EC4" s="72"/>
      <c r="ED4" s="72"/>
      <c r="EE4" s="72" t="s">
        <v>70</v>
      </c>
      <c r="EF4" s="72"/>
      <c r="EG4" s="72"/>
      <c r="EH4" s="72"/>
      <c r="EI4" s="72"/>
      <c r="EJ4" s="72"/>
      <c r="EK4" s="72"/>
      <c r="EL4" s="72"/>
      <c r="EM4" s="72"/>
      <c r="EN4" s="72"/>
      <c r="EO4" s="72"/>
    </row>
    <row r="5" spans="1:145" x14ac:dyDescent="0.15">
      <c r="A5" s="14" t="s">
        <v>71</v>
      </c>
      <c r="B5" s="17"/>
      <c r="C5" s="17"/>
      <c r="D5" s="17"/>
      <c r="E5" s="17"/>
      <c r="F5" s="17"/>
      <c r="G5" s="17"/>
      <c r="H5" s="18" t="s">
        <v>72</v>
      </c>
      <c r="I5" s="18" t="s">
        <v>73</v>
      </c>
      <c r="J5" s="18" t="s">
        <v>74</v>
      </c>
      <c r="K5" s="18" t="s">
        <v>75</v>
      </c>
      <c r="L5" s="18" t="s">
        <v>76</v>
      </c>
      <c r="M5" s="18" t="s">
        <v>5</v>
      </c>
      <c r="N5" s="18" t="s">
        <v>77</v>
      </c>
      <c r="O5" s="18" t="s">
        <v>78</v>
      </c>
      <c r="P5" s="18" t="s">
        <v>79</v>
      </c>
      <c r="Q5" s="18" t="s">
        <v>80</v>
      </c>
      <c r="R5" s="18" t="s">
        <v>81</v>
      </c>
      <c r="S5" s="18" t="s">
        <v>82</v>
      </c>
      <c r="T5" s="18" t="s">
        <v>83</v>
      </c>
      <c r="U5" s="18" t="s">
        <v>84</v>
      </c>
      <c r="V5" s="18" t="s">
        <v>85</v>
      </c>
      <c r="W5" s="18" t="s">
        <v>86</v>
      </c>
      <c r="X5" s="18" t="s">
        <v>87</v>
      </c>
      <c r="Y5" s="18" t="s">
        <v>88</v>
      </c>
      <c r="Z5" s="18" t="s">
        <v>89</v>
      </c>
      <c r="AA5" s="18" t="s">
        <v>90</v>
      </c>
      <c r="AB5" s="18" t="s">
        <v>91</v>
      </c>
      <c r="AC5" s="18" t="s">
        <v>92</v>
      </c>
      <c r="AD5" s="18" t="s">
        <v>93</v>
      </c>
      <c r="AE5" s="18" t="s">
        <v>94</v>
      </c>
      <c r="AF5" s="18" t="s">
        <v>95</v>
      </c>
      <c r="AG5" s="18" t="s">
        <v>96</v>
      </c>
      <c r="AH5" s="18" t="s">
        <v>97</v>
      </c>
      <c r="AI5" s="18" t="s">
        <v>31</v>
      </c>
      <c r="AJ5" s="18" t="s">
        <v>88</v>
      </c>
      <c r="AK5" s="18" t="s">
        <v>89</v>
      </c>
      <c r="AL5" s="18" t="s">
        <v>90</v>
      </c>
      <c r="AM5" s="18" t="s">
        <v>91</v>
      </c>
      <c r="AN5" s="18" t="s">
        <v>92</v>
      </c>
      <c r="AO5" s="18" t="s">
        <v>93</v>
      </c>
      <c r="AP5" s="18" t="s">
        <v>94</v>
      </c>
      <c r="AQ5" s="18" t="s">
        <v>95</v>
      </c>
      <c r="AR5" s="18" t="s">
        <v>96</v>
      </c>
      <c r="AS5" s="18" t="s">
        <v>97</v>
      </c>
      <c r="AT5" s="18" t="s">
        <v>98</v>
      </c>
      <c r="AU5" s="18" t="s">
        <v>88</v>
      </c>
      <c r="AV5" s="18" t="s">
        <v>89</v>
      </c>
      <c r="AW5" s="18" t="s">
        <v>90</v>
      </c>
      <c r="AX5" s="18" t="s">
        <v>91</v>
      </c>
      <c r="AY5" s="18" t="s">
        <v>92</v>
      </c>
      <c r="AZ5" s="18" t="s">
        <v>93</v>
      </c>
      <c r="BA5" s="18" t="s">
        <v>94</v>
      </c>
      <c r="BB5" s="18" t="s">
        <v>95</v>
      </c>
      <c r="BC5" s="18" t="s">
        <v>96</v>
      </c>
      <c r="BD5" s="18" t="s">
        <v>97</v>
      </c>
      <c r="BE5" s="18" t="s">
        <v>98</v>
      </c>
      <c r="BF5" s="18" t="s">
        <v>88</v>
      </c>
      <c r="BG5" s="18" t="s">
        <v>89</v>
      </c>
      <c r="BH5" s="18" t="s">
        <v>90</v>
      </c>
      <c r="BI5" s="18" t="s">
        <v>91</v>
      </c>
      <c r="BJ5" s="18" t="s">
        <v>92</v>
      </c>
      <c r="BK5" s="18" t="s">
        <v>93</v>
      </c>
      <c r="BL5" s="18" t="s">
        <v>94</v>
      </c>
      <c r="BM5" s="18" t="s">
        <v>95</v>
      </c>
      <c r="BN5" s="18" t="s">
        <v>96</v>
      </c>
      <c r="BO5" s="18" t="s">
        <v>97</v>
      </c>
      <c r="BP5" s="18" t="s">
        <v>98</v>
      </c>
      <c r="BQ5" s="18" t="s">
        <v>88</v>
      </c>
      <c r="BR5" s="18" t="s">
        <v>89</v>
      </c>
      <c r="BS5" s="18" t="s">
        <v>90</v>
      </c>
      <c r="BT5" s="18" t="s">
        <v>91</v>
      </c>
      <c r="BU5" s="18" t="s">
        <v>92</v>
      </c>
      <c r="BV5" s="18" t="s">
        <v>93</v>
      </c>
      <c r="BW5" s="18" t="s">
        <v>94</v>
      </c>
      <c r="BX5" s="18" t="s">
        <v>95</v>
      </c>
      <c r="BY5" s="18" t="s">
        <v>96</v>
      </c>
      <c r="BZ5" s="18" t="s">
        <v>97</v>
      </c>
      <c r="CA5" s="18" t="s">
        <v>98</v>
      </c>
      <c r="CB5" s="18" t="s">
        <v>88</v>
      </c>
      <c r="CC5" s="18" t="s">
        <v>89</v>
      </c>
      <c r="CD5" s="18" t="s">
        <v>90</v>
      </c>
      <c r="CE5" s="18" t="s">
        <v>91</v>
      </c>
      <c r="CF5" s="18" t="s">
        <v>92</v>
      </c>
      <c r="CG5" s="18" t="s">
        <v>93</v>
      </c>
      <c r="CH5" s="18" t="s">
        <v>94</v>
      </c>
      <c r="CI5" s="18" t="s">
        <v>95</v>
      </c>
      <c r="CJ5" s="18" t="s">
        <v>96</v>
      </c>
      <c r="CK5" s="18" t="s">
        <v>97</v>
      </c>
      <c r="CL5" s="18" t="s">
        <v>98</v>
      </c>
      <c r="CM5" s="18" t="s">
        <v>88</v>
      </c>
      <c r="CN5" s="18" t="s">
        <v>89</v>
      </c>
      <c r="CO5" s="18" t="s">
        <v>90</v>
      </c>
      <c r="CP5" s="18" t="s">
        <v>91</v>
      </c>
      <c r="CQ5" s="18" t="s">
        <v>92</v>
      </c>
      <c r="CR5" s="18" t="s">
        <v>93</v>
      </c>
      <c r="CS5" s="18" t="s">
        <v>94</v>
      </c>
      <c r="CT5" s="18" t="s">
        <v>95</v>
      </c>
      <c r="CU5" s="18" t="s">
        <v>96</v>
      </c>
      <c r="CV5" s="18" t="s">
        <v>97</v>
      </c>
      <c r="CW5" s="18" t="s">
        <v>98</v>
      </c>
      <c r="CX5" s="18" t="s">
        <v>88</v>
      </c>
      <c r="CY5" s="18" t="s">
        <v>89</v>
      </c>
      <c r="CZ5" s="18" t="s">
        <v>90</v>
      </c>
      <c r="DA5" s="18" t="s">
        <v>91</v>
      </c>
      <c r="DB5" s="18" t="s">
        <v>92</v>
      </c>
      <c r="DC5" s="18" t="s">
        <v>93</v>
      </c>
      <c r="DD5" s="18" t="s">
        <v>94</v>
      </c>
      <c r="DE5" s="18" t="s">
        <v>95</v>
      </c>
      <c r="DF5" s="18" t="s">
        <v>96</v>
      </c>
      <c r="DG5" s="18" t="s">
        <v>97</v>
      </c>
      <c r="DH5" s="18" t="s">
        <v>98</v>
      </c>
      <c r="DI5" s="18" t="s">
        <v>88</v>
      </c>
      <c r="DJ5" s="18" t="s">
        <v>89</v>
      </c>
      <c r="DK5" s="18" t="s">
        <v>90</v>
      </c>
      <c r="DL5" s="18" t="s">
        <v>91</v>
      </c>
      <c r="DM5" s="18" t="s">
        <v>92</v>
      </c>
      <c r="DN5" s="18" t="s">
        <v>93</v>
      </c>
      <c r="DO5" s="18" t="s">
        <v>94</v>
      </c>
      <c r="DP5" s="18" t="s">
        <v>95</v>
      </c>
      <c r="DQ5" s="18" t="s">
        <v>96</v>
      </c>
      <c r="DR5" s="18" t="s">
        <v>97</v>
      </c>
      <c r="DS5" s="18" t="s">
        <v>98</v>
      </c>
      <c r="DT5" s="18" t="s">
        <v>88</v>
      </c>
      <c r="DU5" s="18" t="s">
        <v>89</v>
      </c>
      <c r="DV5" s="18" t="s">
        <v>90</v>
      </c>
      <c r="DW5" s="18" t="s">
        <v>91</v>
      </c>
      <c r="DX5" s="18" t="s">
        <v>92</v>
      </c>
      <c r="DY5" s="18" t="s">
        <v>93</v>
      </c>
      <c r="DZ5" s="18" t="s">
        <v>94</v>
      </c>
      <c r="EA5" s="18" t="s">
        <v>95</v>
      </c>
      <c r="EB5" s="18" t="s">
        <v>96</v>
      </c>
      <c r="EC5" s="18" t="s">
        <v>97</v>
      </c>
      <c r="ED5" s="18" t="s">
        <v>98</v>
      </c>
      <c r="EE5" s="18" t="s">
        <v>88</v>
      </c>
      <c r="EF5" s="18" t="s">
        <v>89</v>
      </c>
      <c r="EG5" s="18" t="s">
        <v>90</v>
      </c>
      <c r="EH5" s="18" t="s">
        <v>91</v>
      </c>
      <c r="EI5" s="18" t="s">
        <v>92</v>
      </c>
      <c r="EJ5" s="18" t="s">
        <v>93</v>
      </c>
      <c r="EK5" s="18" t="s">
        <v>94</v>
      </c>
      <c r="EL5" s="18" t="s">
        <v>95</v>
      </c>
      <c r="EM5" s="18" t="s">
        <v>96</v>
      </c>
      <c r="EN5" s="18" t="s">
        <v>97</v>
      </c>
      <c r="EO5" s="18" t="s">
        <v>98</v>
      </c>
    </row>
    <row r="6" spans="1:145" s="22" customFormat="1" x14ac:dyDescent="0.15">
      <c r="A6" s="14" t="s">
        <v>99</v>
      </c>
      <c r="B6" s="19">
        <f>B7</f>
        <v>2022</v>
      </c>
      <c r="C6" s="19">
        <f t="shared" ref="C6:X6" si="3">C7</f>
        <v>52141</v>
      </c>
      <c r="D6" s="19">
        <f t="shared" si="3"/>
        <v>47</v>
      </c>
      <c r="E6" s="19">
        <f t="shared" si="3"/>
        <v>17</v>
      </c>
      <c r="F6" s="19">
        <f t="shared" si="3"/>
        <v>9</v>
      </c>
      <c r="G6" s="19">
        <f t="shared" si="3"/>
        <v>0</v>
      </c>
      <c r="H6" s="19" t="str">
        <f t="shared" si="3"/>
        <v>秋田県　にかほ市</v>
      </c>
      <c r="I6" s="19" t="str">
        <f t="shared" si="3"/>
        <v>法非適用</v>
      </c>
      <c r="J6" s="19" t="str">
        <f t="shared" si="3"/>
        <v>下水道事業</v>
      </c>
      <c r="K6" s="19" t="str">
        <f t="shared" si="3"/>
        <v>小規模集合排水処理</v>
      </c>
      <c r="L6" s="19" t="str">
        <f t="shared" si="3"/>
        <v>I2</v>
      </c>
      <c r="M6" s="19" t="str">
        <f t="shared" si="3"/>
        <v>非設置</v>
      </c>
      <c r="N6" s="20" t="str">
        <f t="shared" si="3"/>
        <v>-</v>
      </c>
      <c r="O6" s="20" t="str">
        <f t="shared" si="3"/>
        <v>該当数値なし</v>
      </c>
      <c r="P6" s="20">
        <f t="shared" si="3"/>
        <v>0.37</v>
      </c>
      <c r="Q6" s="20">
        <f t="shared" si="3"/>
        <v>93.7</v>
      </c>
      <c r="R6" s="20">
        <f t="shared" si="3"/>
        <v>2420</v>
      </c>
      <c r="S6" s="20">
        <f t="shared" si="3"/>
        <v>23047</v>
      </c>
      <c r="T6" s="20">
        <f t="shared" si="3"/>
        <v>241.13</v>
      </c>
      <c r="U6" s="20">
        <f t="shared" si="3"/>
        <v>95.58</v>
      </c>
      <c r="V6" s="20">
        <f t="shared" si="3"/>
        <v>84</v>
      </c>
      <c r="W6" s="20">
        <f t="shared" si="3"/>
        <v>0.1</v>
      </c>
      <c r="X6" s="20">
        <f t="shared" si="3"/>
        <v>840</v>
      </c>
      <c r="Y6" s="21">
        <f>IF(Y7="",NA(),Y7)</f>
        <v>63.85</v>
      </c>
      <c r="Z6" s="21">
        <f t="shared" ref="Z6:AH6" si="4">IF(Z7="",NA(),Z7)</f>
        <v>64.569999999999993</v>
      </c>
      <c r="AA6" s="21">
        <f t="shared" si="4"/>
        <v>64.11</v>
      </c>
      <c r="AB6" s="21">
        <f t="shared" si="4"/>
        <v>60.07</v>
      </c>
      <c r="AC6" s="21">
        <f t="shared" si="4"/>
        <v>53.54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4266.1000000000004</v>
      </c>
      <c r="BG6" s="21">
        <f t="shared" ref="BG6:BO6" si="7">IF(BG7="",NA(),BG7)</f>
        <v>4210.71</v>
      </c>
      <c r="BH6" s="21">
        <f t="shared" si="7"/>
        <v>3391.68</v>
      </c>
      <c r="BI6" s="21">
        <f t="shared" si="7"/>
        <v>3637.93</v>
      </c>
      <c r="BJ6" s="21">
        <f t="shared" si="7"/>
        <v>3332.18</v>
      </c>
      <c r="BK6" s="21">
        <f t="shared" si="7"/>
        <v>1837.88</v>
      </c>
      <c r="BL6" s="21">
        <f t="shared" si="7"/>
        <v>1748.51</v>
      </c>
      <c r="BM6" s="21">
        <f t="shared" si="7"/>
        <v>1640.16</v>
      </c>
      <c r="BN6" s="21">
        <f t="shared" si="7"/>
        <v>1521.05</v>
      </c>
      <c r="BO6" s="21">
        <f t="shared" si="7"/>
        <v>1490.65</v>
      </c>
      <c r="BP6" s="20" t="str">
        <f>IF(BP7="","",IF(BP7="-","【-】","【"&amp;SUBSTITUTE(TEXT(BP7,"#,##0.00"),"-","△")&amp;"】"))</f>
        <v>【1,496.36】</v>
      </c>
      <c r="BQ6" s="21">
        <f>IF(BQ7="",NA(),BQ7)</f>
        <v>61.71</v>
      </c>
      <c r="BR6" s="21">
        <f t="shared" ref="BR6:BZ6" si="8">IF(BR7="",NA(),BR7)</f>
        <v>35.700000000000003</v>
      </c>
      <c r="BS6" s="21">
        <f t="shared" si="8"/>
        <v>38.06</v>
      </c>
      <c r="BT6" s="21">
        <f t="shared" si="8"/>
        <v>34.549999999999997</v>
      </c>
      <c r="BU6" s="21">
        <f t="shared" si="8"/>
        <v>45.36</v>
      </c>
      <c r="BV6" s="21">
        <f t="shared" si="8"/>
        <v>35.03</v>
      </c>
      <c r="BW6" s="21">
        <f t="shared" si="8"/>
        <v>34.99</v>
      </c>
      <c r="BX6" s="21">
        <f t="shared" si="8"/>
        <v>38.270000000000003</v>
      </c>
      <c r="BY6" s="21">
        <f t="shared" si="8"/>
        <v>37.520000000000003</v>
      </c>
      <c r="BZ6" s="21">
        <f t="shared" si="8"/>
        <v>34.96</v>
      </c>
      <c r="CA6" s="20" t="str">
        <f>IF(CA7="","",IF(CA7="-","【-】","【"&amp;SUBSTITUTE(TEXT(CA7,"#,##0.00"),"-","△")&amp;"】"))</f>
        <v>【35.16】</v>
      </c>
      <c r="CB6" s="21">
        <f>IF(CB7="",NA(),CB7)</f>
        <v>210.67</v>
      </c>
      <c r="CC6" s="21">
        <f t="shared" ref="CC6:CK6" si="9">IF(CC7="",NA(),CC7)</f>
        <v>367.13</v>
      </c>
      <c r="CD6" s="21">
        <f t="shared" si="9"/>
        <v>350.04</v>
      </c>
      <c r="CE6" s="21">
        <f t="shared" si="9"/>
        <v>389.8</v>
      </c>
      <c r="CF6" s="21">
        <f t="shared" si="9"/>
        <v>313.91000000000003</v>
      </c>
      <c r="CG6" s="21">
        <f t="shared" si="9"/>
        <v>525.22</v>
      </c>
      <c r="CH6" s="21">
        <f t="shared" si="9"/>
        <v>520.91999999999996</v>
      </c>
      <c r="CI6" s="21">
        <f t="shared" si="9"/>
        <v>486.77</v>
      </c>
      <c r="CJ6" s="21">
        <f t="shared" si="9"/>
        <v>502.1</v>
      </c>
      <c r="CK6" s="21">
        <f t="shared" si="9"/>
        <v>539.07000000000005</v>
      </c>
      <c r="CL6" s="20" t="str">
        <f>IF(CL7="","",IF(CL7="-","【-】","【"&amp;SUBSTITUTE(TEXT(CL7,"#,##0.00"),"-","△")&amp;"】"))</f>
        <v>【534.98】</v>
      </c>
      <c r="CM6" s="21">
        <f>IF(CM7="",NA(),CM7)</f>
        <v>37.04</v>
      </c>
      <c r="CN6" s="21">
        <f t="shared" ref="CN6:CV6" si="10">IF(CN7="",NA(),CN7)</f>
        <v>37.04</v>
      </c>
      <c r="CO6" s="21">
        <f t="shared" si="10"/>
        <v>35.19</v>
      </c>
      <c r="CP6" s="21">
        <f t="shared" si="10"/>
        <v>35.19</v>
      </c>
      <c r="CQ6" s="21">
        <f t="shared" si="10"/>
        <v>37.04</v>
      </c>
      <c r="CR6" s="21">
        <f t="shared" si="10"/>
        <v>35.340000000000003</v>
      </c>
      <c r="CS6" s="21">
        <f t="shared" si="10"/>
        <v>34.68</v>
      </c>
      <c r="CT6" s="21">
        <f t="shared" si="10"/>
        <v>34.700000000000003</v>
      </c>
      <c r="CU6" s="21">
        <f t="shared" si="10"/>
        <v>46.83</v>
      </c>
      <c r="CV6" s="21">
        <f t="shared" si="10"/>
        <v>33.74</v>
      </c>
      <c r="CW6" s="20" t="str">
        <f>IF(CW7="","",IF(CW7="-","【-】","【"&amp;SUBSTITUTE(TEXT(CW7,"#,##0.00"),"-","△")&amp;"】"))</f>
        <v>【33.84】</v>
      </c>
      <c r="CX6" s="21">
        <f>IF(CX7="",NA(),CX7)</f>
        <v>92.78</v>
      </c>
      <c r="CY6" s="21">
        <f t="shared" ref="CY6:DG6" si="11">IF(CY7="",NA(),CY7)</f>
        <v>93.62</v>
      </c>
      <c r="CZ6" s="21">
        <f t="shared" si="11"/>
        <v>93.55</v>
      </c>
      <c r="DA6" s="21">
        <f t="shared" si="11"/>
        <v>93.33</v>
      </c>
      <c r="DB6" s="21">
        <f t="shared" si="11"/>
        <v>92.86</v>
      </c>
      <c r="DC6" s="21">
        <f t="shared" si="11"/>
        <v>91.52</v>
      </c>
      <c r="DD6" s="21">
        <f t="shared" si="11"/>
        <v>90.33</v>
      </c>
      <c r="DE6" s="21">
        <f t="shared" si="11"/>
        <v>90.04</v>
      </c>
      <c r="DF6" s="21">
        <f t="shared" si="11"/>
        <v>90.58</v>
      </c>
      <c r="DG6" s="21">
        <f t="shared" si="11"/>
        <v>90.11</v>
      </c>
      <c r="DH6" s="20" t="str">
        <f>IF(DH7="","",IF(DH7="-","【-】","【"&amp;SUBSTITUTE(TEXT(DH7,"#,##0.00"),"-","△")&amp;"】"))</f>
        <v>【89.98】</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5" s="22" customFormat="1" x14ac:dyDescent="0.15">
      <c r="A7" s="14"/>
      <c r="B7" s="23">
        <v>2022</v>
      </c>
      <c r="C7" s="23">
        <v>52141</v>
      </c>
      <c r="D7" s="23">
        <v>47</v>
      </c>
      <c r="E7" s="23">
        <v>17</v>
      </c>
      <c r="F7" s="23">
        <v>9</v>
      </c>
      <c r="G7" s="23">
        <v>0</v>
      </c>
      <c r="H7" s="23" t="s">
        <v>100</v>
      </c>
      <c r="I7" s="23" t="s">
        <v>101</v>
      </c>
      <c r="J7" s="23" t="s">
        <v>102</v>
      </c>
      <c r="K7" s="23" t="s">
        <v>103</v>
      </c>
      <c r="L7" s="23" t="s">
        <v>104</v>
      </c>
      <c r="M7" s="23" t="s">
        <v>105</v>
      </c>
      <c r="N7" s="24" t="s">
        <v>106</v>
      </c>
      <c r="O7" s="24" t="s">
        <v>107</v>
      </c>
      <c r="P7" s="24">
        <v>0.37</v>
      </c>
      <c r="Q7" s="24">
        <v>93.7</v>
      </c>
      <c r="R7" s="24">
        <v>2420</v>
      </c>
      <c r="S7" s="24">
        <v>23047</v>
      </c>
      <c r="T7" s="24">
        <v>241.13</v>
      </c>
      <c r="U7" s="24">
        <v>95.58</v>
      </c>
      <c r="V7" s="24">
        <v>84</v>
      </c>
      <c r="W7" s="24">
        <v>0.1</v>
      </c>
      <c r="X7" s="24">
        <v>840</v>
      </c>
      <c r="Y7" s="24">
        <v>63.85</v>
      </c>
      <c r="Z7" s="24">
        <v>64.569999999999993</v>
      </c>
      <c r="AA7" s="24">
        <v>64.11</v>
      </c>
      <c r="AB7" s="24">
        <v>60.07</v>
      </c>
      <c r="AC7" s="24">
        <v>53.54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4266.1000000000004</v>
      </c>
      <c r="BG7" s="24">
        <v>4210.71</v>
      </c>
      <c r="BH7" s="24">
        <v>3391.68</v>
      </c>
      <c r="BI7" s="24">
        <v>3637.93</v>
      </c>
      <c r="BJ7" s="24">
        <v>3332.18</v>
      </c>
      <c r="BK7" s="24">
        <v>1837.88</v>
      </c>
      <c r="BL7" s="24">
        <v>1748.51</v>
      </c>
      <c r="BM7" s="24">
        <v>1640.16</v>
      </c>
      <c r="BN7" s="24">
        <v>1521.05</v>
      </c>
      <c r="BO7" s="24">
        <v>1490.65</v>
      </c>
      <c r="BP7" s="24">
        <v>1496.36</v>
      </c>
      <c r="BQ7" s="24">
        <v>61.71</v>
      </c>
      <c r="BR7" s="24">
        <v>35.700000000000003</v>
      </c>
      <c r="BS7" s="24">
        <v>38.06</v>
      </c>
      <c r="BT7" s="24">
        <v>34.549999999999997</v>
      </c>
      <c r="BU7" s="24">
        <v>45.36</v>
      </c>
      <c r="BV7" s="24">
        <v>35.03</v>
      </c>
      <c r="BW7" s="24">
        <v>34.99</v>
      </c>
      <c r="BX7" s="24">
        <v>38.270000000000003</v>
      </c>
      <c r="BY7" s="24">
        <v>37.520000000000003</v>
      </c>
      <c r="BZ7" s="24">
        <v>34.96</v>
      </c>
      <c r="CA7" s="24">
        <v>35.159999999999997</v>
      </c>
      <c r="CB7" s="24">
        <v>210.67</v>
      </c>
      <c r="CC7" s="24">
        <v>367.13</v>
      </c>
      <c r="CD7" s="24">
        <v>350.04</v>
      </c>
      <c r="CE7" s="24">
        <v>389.8</v>
      </c>
      <c r="CF7" s="24">
        <v>313.91000000000003</v>
      </c>
      <c r="CG7" s="24">
        <v>525.22</v>
      </c>
      <c r="CH7" s="24">
        <v>520.91999999999996</v>
      </c>
      <c r="CI7" s="24">
        <v>486.77</v>
      </c>
      <c r="CJ7" s="24">
        <v>502.1</v>
      </c>
      <c r="CK7" s="24">
        <v>539.07000000000005</v>
      </c>
      <c r="CL7" s="24">
        <v>534.98</v>
      </c>
      <c r="CM7" s="24">
        <v>37.04</v>
      </c>
      <c r="CN7" s="24">
        <v>37.04</v>
      </c>
      <c r="CO7" s="24">
        <v>35.19</v>
      </c>
      <c r="CP7" s="24">
        <v>35.19</v>
      </c>
      <c r="CQ7" s="24">
        <v>37.04</v>
      </c>
      <c r="CR7" s="24">
        <v>35.340000000000003</v>
      </c>
      <c r="CS7" s="24">
        <v>34.68</v>
      </c>
      <c r="CT7" s="24">
        <v>34.700000000000003</v>
      </c>
      <c r="CU7" s="24">
        <v>46.83</v>
      </c>
      <c r="CV7" s="24">
        <v>33.74</v>
      </c>
      <c r="CW7" s="24">
        <v>33.840000000000003</v>
      </c>
      <c r="CX7" s="24">
        <v>92.78</v>
      </c>
      <c r="CY7" s="24">
        <v>93.62</v>
      </c>
      <c r="CZ7" s="24">
        <v>93.55</v>
      </c>
      <c r="DA7" s="24">
        <v>93.33</v>
      </c>
      <c r="DB7" s="24">
        <v>92.86</v>
      </c>
      <c r="DC7" s="24">
        <v>91.52</v>
      </c>
      <c r="DD7" s="24">
        <v>90.33</v>
      </c>
      <c r="DE7" s="24">
        <v>90.04</v>
      </c>
      <c r="DF7" s="24">
        <v>90.58</v>
      </c>
      <c r="DG7" s="24">
        <v>90.11</v>
      </c>
      <c r="DH7" s="24">
        <v>89.98</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v>
      </c>
      <c r="EK7" s="24">
        <v>0</v>
      </c>
      <c r="EL7" s="24">
        <v>0</v>
      </c>
      <c r="EM7" s="24">
        <v>0</v>
      </c>
      <c r="EN7" s="24">
        <v>0</v>
      </c>
      <c r="EO7" s="24">
        <v>0</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108</v>
      </c>
      <c r="C9" s="26" t="s">
        <v>109</v>
      </c>
      <c r="D9" s="26" t="s">
        <v>110</v>
      </c>
      <c r="E9" s="26" t="s">
        <v>111</v>
      </c>
      <c r="F9" s="26" t="s">
        <v>112</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50</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113</v>
      </c>
    </row>
    <row r="12" spans="1:145" x14ac:dyDescent="0.15">
      <c r="B12">
        <v>1</v>
      </c>
      <c r="C12">
        <v>1</v>
      </c>
      <c r="D12">
        <v>2</v>
      </c>
      <c r="E12">
        <v>3</v>
      </c>
      <c r="F12">
        <v>4</v>
      </c>
      <c r="G12" t="s">
        <v>114</v>
      </c>
    </row>
    <row r="13" spans="1:145" x14ac:dyDescent="0.15">
      <c r="B13" t="s">
        <v>115</v>
      </c>
      <c r="C13" t="s">
        <v>116</v>
      </c>
      <c r="D13" t="s">
        <v>116</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2024-01-25T11:27:37Z</cp:lastPrinted>
  <dcterms:created xsi:type="dcterms:W3CDTF">2023-12-12T02:58:46Z</dcterms:created>
  <dcterms:modified xsi:type="dcterms:W3CDTF">2024-01-25T11:28:51Z</dcterms:modified>
  <cp:category/>
</cp:coreProperties>
</file>