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4.6.31\庁舎共有\000903\★下水道\財政課から調査もの\R5年度\20240118 【依頼1.25〆】Fw 公営企業に係る経営比較分析表（令和４年度決算）の分析等について（依頼）\03 回答\"/>
    </mc:Choice>
  </mc:AlternateContent>
  <workbookProtection workbookAlgorithmName="SHA-512" workbookHashValue="5G2SgL9bs9qmGc9PdLICZaqgw8QcFKHbaKpFPRFOURf88fwCdwd54Cmi/+NB4R6MJQ1QGrutWZ/a14xVLWlnGA==" workbookSaltValue="Pcl/eTpTX1/7Vvkfxs8SZw==" workbookSpinCount="100000" lockStructure="1"/>
  <bookViews>
    <workbookView xWindow="0" yWindow="0" windowWidth="15360" windowHeight="663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<sst xmlns="http://schemas.openxmlformats.org/spreadsheetml/2006/main" count="231" uniqueCount="116">
  <si>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</si>
  <si>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</si>
  <si>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</si>
  <si>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</si>
  <si>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</si>
  <si>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</si>
  <si>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</si>
  <si>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</si>
  <si>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</si>
  <si>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</si>
  <si>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</si>
  <si>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</si>
  <si>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</si>
  <si>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</si>
  <si>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</si>
  <si>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</si>
  <si>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</si>
  <si>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</si>
  <si>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</si>
  <si>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</si>
  <si>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</si>
  <si>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</si>
  <si>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</si>
  <si>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</si>
  <si>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</si>
  <si>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</si>
  <si>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</si>
  <si>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</si>
  <si>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</si>
  <si>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</si>
  <si>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</si>
  <si>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</si>
  <si>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</si>
  <si>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</si>
  <si>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</si>
  <si>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</si>
  <si>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</si>
  <si>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</si>
  <si>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</si>
  <si>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</si>
  <si>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</si>
  <si>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</si>
  <si>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</si>
  <si>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</si>
  <si>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</si>
  <si>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</si>
  <si>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</si>
  <si>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</si>
  <si>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</si>
  <si>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</si>
  <si>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</si>
  <si>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</si>
  <si>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</si>
  <si>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</si>
  <si>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</si>
  <si>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</si>
  <si>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</si>
  <si>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</si>
  <si>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</si>
  <si>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</si>
  <si>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</si>
  <si>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</si>
  <si>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</si>
  <si>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</si>
  <si>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</si>
  <si>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</si>
  <si>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</si>
  <si>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</si>
  <si>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</si>
  <si>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</si>
  <si>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</si>
  <si>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</si>
  <si>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</si>
  <si>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</si>
  <si>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</si>
  <si>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</si>
  <si>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</si>
  <si>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</si>
  <si>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</si>
  <si>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</si>
  <si>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</si>
  <si>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</si>
  <si>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</si>
  <si>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</si>
  <si>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</si>
  <si>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</si>
  <si>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</si>
  <si>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</si>
  <si>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</si>
  <si>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</si>
  <si>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</si>
  <si>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</si>
  <si>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</si>
  <si>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</si>
  <si>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</si>
  <si>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</si>
  <si>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</si>
  <si>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</si>
  <si>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</si>
  <si>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特定環境保全公共下水道</t>
  </si>
  <si>
    <t>D1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</si>
  <si>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</si>
  <si>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</si>
  <si>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</si>
  <si>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</si>
  <si>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</si>
  <si>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</si>
  <si>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</si>
  <si>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</si>
  <si>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</si>
  <si>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</si>
  <si>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</si>
  <si>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</si>
  <si>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①有形固定資産減価償却率は類似団体平均値を下回っている。将来的な人口減少等を見据えた適切な施設の更新投資を計画していく。
②管渠老朽化率について、法定耐用年数を経過した管渠はない。将来的な管渠の更新時期を見据え、設備の回復・予防保全のための修繕や事業費の平準化を図り、計画的かつ効率的な維持修繕・改築更新に取り組む。
③管渠改善率は0%であり、管渠老朽化率の推移を見据えながら計画的な更新を実施していく。</t>
    <rPh sb="48" eb="50">
      <t>コウシン</t>
    </rPh>
    <rPh sb="73" eb="75">
      <t>ホウテイ</t>
    </rPh>
    <rPh sb="75" eb="77">
      <t>タイヨウ</t>
    </rPh>
    <rPh sb="77" eb="79">
      <t>ネンスウ</t>
    </rPh>
    <rPh sb="80" eb="82">
      <t>ケイカ</t>
    </rPh>
    <rPh sb="84" eb="86">
      <t>カンキョ</t>
    </rPh>
    <phoneticPr fontId="4"/>
  </si>
  <si>
    <t>　経常収支比率が100%を超え、単年度の収支は黒字となっているが、収入は一般会計からの繰入金に依存している状態であり、汚水処理に係る費用を下水道使用料による収入だけでは賄えていない。
　将来的な人口減少を見据えた適切な規模の施設更新投資を計画的に実施していく必要がある。
　企業債残高は減少傾向にあるものの、これまでの建設投資により多額の企業債残高を有している。人口減少による使用料収入の減少が見込まれる一方、施設の老朽化による維持管理費の増加が予想されるなかで、施設の更新を進める必要があることから、これまで以上に事業運営の効率化を図る必要がある。</t>
    <phoneticPr fontId="4"/>
  </si>
  <si>
    <t>①経常収支比率は100%以上となっているが、経常収益の約４割を一般会計繰入金に依存している状況である。
②累積欠損金はR1年度決算において解消し、0%を維持している。
③流動比率は僅かながら増加傾向にあるが、依然として100%を大きく下回っており、全国平均や類似団体と比較しても低い数値となっている。法適化してからの期間が短く内部留保資金の少ないことも大きく影響している。今後も適切に資金を確保するよう実施事業を精査しながら適正管理に努めていく必要がある。
④企業債残高対事業規模比率は類似団体平均値より高くなっている。投資的経費の財源を企業債に依存せざるを得ない状況であるが、企業債現在高は減少してきている。
⑤経費回収率は減少傾向にある。農業集落排水の一部区域の接続による使用料収入の増加によりR3年度は増加したが、処理場廃止にかかる費用等によりR4は大きく減少した。100%未満であり類似団体平均値も下回っているため、今後も収入の確保、また不明水の解消など経費削減のための対策を検討、実施し費用の削減を図る必要がある。
⑥汚水処理原価は農業集落排水の接続による有収水量の増加によりR3年度は減少したが、R4は増加し類似団体平均値を上回った。今後も接続率の向上に加え、費用の削減を図る必要がある。
⑦施設利用率は類似団体平均値を下回っている。将来の汚水処理人口減少を踏まえ、適切な施設規模の維持を検討していく。
⑧水洗化率は類似団体平均値を下回っており横ばいの状態が続いている。使用料収入の増加を図るため、下水道接続促進補助金制度の利用促進に取り組んでいる。</t>
    <rPh sb="344" eb="346">
      <t>ゾウカ</t>
    </rPh>
    <rPh sb="363" eb="365">
      <t>ハイシ</t>
    </rPh>
    <rPh sb="371" eb="372">
      <t>トウ</t>
    </rPh>
    <rPh sb="378" eb="379">
      <t>オオ</t>
    </rPh>
    <rPh sb="381" eb="383">
      <t>ゲンショウ</t>
    </rPh>
    <rPh sb="403" eb="404">
      <t>シタ</t>
    </rPh>
    <rPh sb="488" eb="490">
      <t>ゾウカ</t>
    </rPh>
    <rPh sb="518" eb="519">
      <t>ウエ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</si>
</sst>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776-4E11-BF43-784D5E49B13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0.36</c:v>
                </c:pt>
                <c:pt idx="2">
                  <c:v>0.39</c:v>
                </c:pt>
                <c:pt idx="3">
                  <c:v>0.27</c:v>
                </c:pt>
                <c:pt idx="4">
                  <c:v>0.22</c:v>
                </c:pt>
              </c:numCache>
            </c:numRef>
          </c:val>
          <c:smooth val="0"/>
          <c:extLst>
            <c:ext xmlns:c16="http://schemas.microsoft.com/office/drawing/2014/chart" uri="{C3380CC4-5D6E-409C-BE32-E72D297353CC}">
              <c16:uniqueId val="{00000001-D776-4E11-BF43-784D5E49B13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26.53</c:v>
                </c:pt>
                <c:pt idx="1">
                  <c:v>26.05</c:v>
                </c:pt>
                <c:pt idx="2">
                  <c:v>24.91</c:v>
                </c:pt>
                <c:pt idx="3">
                  <c:v>25.13</c:v>
                </c:pt>
                <c:pt idx="4">
                  <c:v>25.83</c:v>
                </c:pt>
              </c:numCache>
            </c:numRef>
          </c:val>
          <c:extLst>
            <c:ext xmlns:c16="http://schemas.microsoft.com/office/drawing/2014/chart" uri="{C3380CC4-5D6E-409C-BE32-E72D297353CC}">
              <c16:uniqueId val="{00000000-6090-49A4-ADA5-8B8A2A1EC0F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42.56</c:v>
                </c:pt>
                <c:pt idx="1">
                  <c:v>42.47</c:v>
                </c:pt>
                <c:pt idx="2">
                  <c:v>42.4</c:v>
                </c:pt>
                <c:pt idx="3">
                  <c:v>44.24</c:v>
                </c:pt>
                <c:pt idx="4">
                  <c:v>45.3</c:v>
                </c:pt>
              </c:numCache>
            </c:numRef>
          </c:val>
          <c:smooth val="0"/>
          <c:extLst>
            <c:ext xmlns:c16="http://schemas.microsoft.com/office/drawing/2014/chart" uri="{C3380CC4-5D6E-409C-BE32-E72D297353CC}">
              <c16:uniqueId val="{00000001-6090-49A4-ADA5-8B8A2A1EC0F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74.59</c:v>
                </c:pt>
                <c:pt idx="1">
                  <c:v>75.48</c:v>
                </c:pt>
                <c:pt idx="2">
                  <c:v>79.819999999999993</c:v>
                </c:pt>
                <c:pt idx="3">
                  <c:v>80.37</c:v>
                </c:pt>
                <c:pt idx="4">
                  <c:v>80.11</c:v>
                </c:pt>
              </c:numCache>
            </c:numRef>
          </c:val>
          <c:extLst>
            <c:ext xmlns:c16="http://schemas.microsoft.com/office/drawing/2014/chart" uri="{C3380CC4-5D6E-409C-BE32-E72D297353CC}">
              <c16:uniqueId val="{00000000-5CEB-4F3F-BE4E-10AC56496C4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83.32</c:v>
                </c:pt>
                <c:pt idx="1">
                  <c:v>83.75</c:v>
                </c:pt>
                <c:pt idx="2">
                  <c:v>84.19</c:v>
                </c:pt>
                <c:pt idx="3">
                  <c:v>88.15</c:v>
                </c:pt>
                <c:pt idx="4">
                  <c:v>88.37</c:v>
                </c:pt>
              </c:numCache>
            </c:numRef>
          </c:val>
          <c:smooth val="0"/>
          <c:extLst>
            <c:ext xmlns:c16="http://schemas.microsoft.com/office/drawing/2014/chart" uri="{C3380CC4-5D6E-409C-BE32-E72D297353CC}">
              <c16:uniqueId val="{00000001-5CEB-4F3F-BE4E-10AC56496C4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123.41</c:v>
                </c:pt>
                <c:pt idx="1">
                  <c:v>122.65</c:v>
                </c:pt>
                <c:pt idx="2">
                  <c:v>121.61</c:v>
                </c:pt>
                <c:pt idx="3">
                  <c:v>118.66</c:v>
                </c:pt>
                <c:pt idx="4">
                  <c:v>118.47</c:v>
                </c:pt>
              </c:numCache>
            </c:numRef>
          </c:val>
          <c:extLst>
            <c:ext xmlns:c16="http://schemas.microsoft.com/office/drawing/2014/chart" uri="{C3380CC4-5D6E-409C-BE32-E72D297353CC}">
              <c16:uniqueId val="{00000000-3460-4F29-B586-538E9646FB2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101.72</c:v>
                </c:pt>
                <c:pt idx="1">
                  <c:v>102.73</c:v>
                </c:pt>
                <c:pt idx="2">
                  <c:v>105.78</c:v>
                </c:pt>
                <c:pt idx="3">
                  <c:v>104.11</c:v>
                </c:pt>
                <c:pt idx="4">
                  <c:v>101.98</c:v>
                </c:pt>
              </c:numCache>
            </c:numRef>
          </c:val>
          <c:smooth val="0"/>
          <c:extLst>
            <c:ext xmlns:c16="http://schemas.microsoft.com/office/drawing/2014/chart" uri="{C3380CC4-5D6E-409C-BE32-E72D297353CC}">
              <c16:uniqueId val="{00000001-3460-4F29-B586-538E9646FB2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3.23</c:v>
                </c:pt>
                <c:pt idx="1">
                  <c:v>6.5</c:v>
                </c:pt>
                <c:pt idx="2">
                  <c:v>9.4</c:v>
                </c:pt>
                <c:pt idx="3">
                  <c:v>12.28</c:v>
                </c:pt>
                <c:pt idx="4">
                  <c:v>15.17</c:v>
                </c:pt>
              </c:numCache>
            </c:numRef>
          </c:val>
          <c:extLst>
            <c:ext xmlns:c16="http://schemas.microsoft.com/office/drawing/2014/chart" uri="{C3380CC4-5D6E-409C-BE32-E72D297353CC}">
              <c16:uniqueId val="{00000000-FF85-4C51-AB5B-A8CB88B9CE2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24.68</c:v>
                </c:pt>
                <c:pt idx="2">
                  <c:v>21.36</c:v>
                </c:pt>
                <c:pt idx="3">
                  <c:v>31.73</c:v>
                </c:pt>
                <c:pt idx="4">
                  <c:v>32.57</c:v>
                </c:pt>
              </c:numCache>
            </c:numRef>
          </c:val>
          <c:smooth val="0"/>
          <c:extLst>
            <c:ext xmlns:c16="http://schemas.microsoft.com/office/drawing/2014/chart" uri="{C3380CC4-5D6E-409C-BE32-E72D297353CC}">
              <c16:uniqueId val="{00000001-FF85-4C51-AB5B-A8CB88B9CE2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AF6-4292-887C-A211606D5C7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8.6199999999999992</c:v>
                </c:pt>
                <c:pt idx="2">
                  <c:v>0.01</c:v>
                </c:pt>
                <c:pt idx="3" formatCode="#,##0.00;&quot;△&quot;#,##0.00">
                  <c:v>0</c:v>
                </c:pt>
                <c:pt idx="4">
                  <c:v>0.04</c:v>
                </c:pt>
              </c:numCache>
            </c:numRef>
          </c:val>
          <c:smooth val="0"/>
          <c:extLst>
            <c:ext xmlns:c16="http://schemas.microsoft.com/office/drawing/2014/chart" uri="{C3380CC4-5D6E-409C-BE32-E72D297353CC}">
              <c16:uniqueId val="{00000001-7AF6-4292-887C-A211606D5C7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formatCode="#,##0.00;&quot;△&quot;#,##0.00;&quot;-&quot;">
                  <c:v>92.36</c:v>
                </c:pt>
                <c:pt idx="1">
                  <c:v>0</c:v>
                </c:pt>
                <c:pt idx="2">
                  <c:v>0</c:v>
                </c:pt>
                <c:pt idx="3">
                  <c:v>0</c:v>
                </c:pt>
                <c:pt idx="4">
                  <c:v>0</c:v>
                </c:pt>
              </c:numCache>
            </c:numRef>
          </c:val>
          <c:extLst>
            <c:ext xmlns:c16="http://schemas.microsoft.com/office/drawing/2014/chart" uri="{C3380CC4-5D6E-409C-BE32-E72D297353CC}">
              <c16:uniqueId val="{00000000-0A0A-490F-83FE-674EE3BDCC8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112.88</c:v>
                </c:pt>
                <c:pt idx="1">
                  <c:v>94.97</c:v>
                </c:pt>
                <c:pt idx="2">
                  <c:v>63.96</c:v>
                </c:pt>
                <c:pt idx="3">
                  <c:v>46.91</c:v>
                </c:pt>
                <c:pt idx="4">
                  <c:v>52.27</c:v>
                </c:pt>
              </c:numCache>
            </c:numRef>
          </c:val>
          <c:smooth val="0"/>
          <c:extLst>
            <c:ext xmlns:c16="http://schemas.microsoft.com/office/drawing/2014/chart" uri="{C3380CC4-5D6E-409C-BE32-E72D297353CC}">
              <c16:uniqueId val="{00000001-0A0A-490F-83FE-674EE3BDCC8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23.06</c:v>
                </c:pt>
                <c:pt idx="1">
                  <c:v>21.19</c:v>
                </c:pt>
                <c:pt idx="2">
                  <c:v>24.54</c:v>
                </c:pt>
                <c:pt idx="3">
                  <c:v>29.7</c:v>
                </c:pt>
                <c:pt idx="4">
                  <c:v>33.43</c:v>
                </c:pt>
              </c:numCache>
            </c:numRef>
          </c:val>
          <c:extLst>
            <c:ext xmlns:c16="http://schemas.microsoft.com/office/drawing/2014/chart" uri="{C3380CC4-5D6E-409C-BE32-E72D297353CC}">
              <c16:uniqueId val="{00000000-A216-4E27-8E07-165EEAC56A2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49.18</c:v>
                </c:pt>
                <c:pt idx="1">
                  <c:v>47.72</c:v>
                </c:pt>
                <c:pt idx="2">
                  <c:v>44.24</c:v>
                </c:pt>
                <c:pt idx="3">
                  <c:v>44.35</c:v>
                </c:pt>
                <c:pt idx="4">
                  <c:v>41.51</c:v>
                </c:pt>
              </c:numCache>
            </c:numRef>
          </c:val>
          <c:smooth val="0"/>
          <c:extLst>
            <c:ext xmlns:c16="http://schemas.microsoft.com/office/drawing/2014/chart" uri="{C3380CC4-5D6E-409C-BE32-E72D297353CC}">
              <c16:uniqueId val="{00000001-A216-4E27-8E07-165EEAC56A2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2306.0500000000002</c:v>
                </c:pt>
                <c:pt idx="1">
                  <c:v>2226.65</c:v>
                </c:pt>
                <c:pt idx="2">
                  <c:v>2178.86</c:v>
                </c:pt>
                <c:pt idx="3">
                  <c:v>1720.79</c:v>
                </c:pt>
                <c:pt idx="4">
                  <c:v>1743.37</c:v>
                </c:pt>
              </c:numCache>
            </c:numRef>
          </c:val>
          <c:extLst>
            <c:ext xmlns:c16="http://schemas.microsoft.com/office/drawing/2014/chart" uri="{C3380CC4-5D6E-409C-BE32-E72D297353CC}">
              <c16:uniqueId val="{00000000-C490-4FB9-B45D-B7A99170501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1194.1500000000001</c:v>
                </c:pt>
                <c:pt idx="1">
                  <c:v>1206.79</c:v>
                </c:pt>
                <c:pt idx="2">
                  <c:v>1258.43</c:v>
                </c:pt>
                <c:pt idx="3">
                  <c:v>1283.69</c:v>
                </c:pt>
                <c:pt idx="4">
                  <c:v>1160.22</c:v>
                </c:pt>
              </c:numCache>
            </c:numRef>
          </c:val>
          <c:smooth val="0"/>
          <c:extLst>
            <c:ext xmlns:c16="http://schemas.microsoft.com/office/drawing/2014/chart" uri="{C3380CC4-5D6E-409C-BE32-E72D297353CC}">
              <c16:uniqueId val="{00000001-C490-4FB9-B45D-B7A99170501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81.97</c:v>
                </c:pt>
                <c:pt idx="1">
                  <c:v>80.19</c:v>
                </c:pt>
                <c:pt idx="2">
                  <c:v>76.75</c:v>
                </c:pt>
                <c:pt idx="3">
                  <c:v>85.42</c:v>
                </c:pt>
                <c:pt idx="4">
                  <c:v>73.650000000000006</c:v>
                </c:pt>
              </c:numCache>
            </c:numRef>
          </c:val>
          <c:extLst>
            <c:ext xmlns:c16="http://schemas.microsoft.com/office/drawing/2014/chart" uri="{C3380CC4-5D6E-409C-BE32-E72D297353CC}">
              <c16:uniqueId val="{00000000-68CB-491C-8D05-79D6181F4D2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72.260000000000005</c:v>
                </c:pt>
                <c:pt idx="1">
                  <c:v>71.84</c:v>
                </c:pt>
                <c:pt idx="2">
                  <c:v>73.36</c:v>
                </c:pt>
                <c:pt idx="3">
                  <c:v>82.53</c:v>
                </c:pt>
                <c:pt idx="4">
                  <c:v>81.81</c:v>
                </c:pt>
              </c:numCache>
            </c:numRef>
          </c:val>
          <c:smooth val="0"/>
          <c:extLst>
            <c:ext xmlns:c16="http://schemas.microsoft.com/office/drawing/2014/chart" uri="{C3380CC4-5D6E-409C-BE32-E72D297353CC}">
              <c16:uniqueId val="{00000001-68CB-491C-8D05-79D6181F4D2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194.63</c:v>
                </c:pt>
                <c:pt idx="1">
                  <c:v>200.28</c:v>
                </c:pt>
                <c:pt idx="2">
                  <c:v>208.82</c:v>
                </c:pt>
                <c:pt idx="3">
                  <c:v>192.29</c:v>
                </c:pt>
                <c:pt idx="4">
                  <c:v>210.33</c:v>
                </c:pt>
              </c:numCache>
            </c:numRef>
          </c:val>
          <c:extLst>
            <c:ext xmlns:c16="http://schemas.microsoft.com/office/drawing/2014/chart" uri="{C3380CC4-5D6E-409C-BE32-E72D297353CC}">
              <c16:uniqueId val="{00000000-8875-4F1C-A499-E3B20231314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230.02</c:v>
                </c:pt>
                <c:pt idx="1">
                  <c:v>228.47</c:v>
                </c:pt>
                <c:pt idx="2">
                  <c:v>224.88</c:v>
                </c:pt>
                <c:pt idx="3">
                  <c:v>190.48</c:v>
                </c:pt>
                <c:pt idx="4">
                  <c:v>193.59</c:v>
                </c:pt>
              </c:numCache>
            </c:numRef>
          </c:val>
          <c:smooth val="0"/>
          <c:extLst>
            <c:ext xmlns:c16="http://schemas.microsoft.com/office/drawing/2014/chart" uri="{C3380CC4-5D6E-409C-BE32-E72D297353CC}">
              <c16:uniqueId val="{00000001-8875-4F1C-A499-E3B20231314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V19" zoomScaleNormal="100" workbookViewId="0">
      <selection activeCell="BF37" sqref="BF3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大仙市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D1</v>
      </c>
      <c r="X8" s="65"/>
      <c r="Y8" s="65"/>
      <c r="Z8" s="65"/>
      <c r="AA8" s="65"/>
      <c r="AB8" s="65"/>
      <c r="AC8" s="65"/>
      <c r="AD8" s="66" t="str">
        <f>データ!$M$6</f>
        <v>自治体職員</v>
      </c>
      <c r="AE8" s="66"/>
      <c r="AF8" s="66"/>
      <c r="AG8" s="66"/>
      <c r="AH8" s="66"/>
      <c r="AI8" s="66"/>
      <c r="AJ8" s="66"/>
      <c r="AK8" s="3"/>
      <c r="AL8" s="46">
        <f>データ!S6</f>
        <v>76537</v>
      </c>
      <c r="AM8" s="46"/>
      <c r="AN8" s="46"/>
      <c r="AO8" s="46"/>
      <c r="AP8" s="46"/>
      <c r="AQ8" s="46"/>
      <c r="AR8" s="46"/>
      <c r="AS8" s="46"/>
      <c r="AT8" s="45">
        <f>データ!T6</f>
        <v>866.79</v>
      </c>
      <c r="AU8" s="45"/>
      <c r="AV8" s="45"/>
      <c r="AW8" s="45"/>
      <c r="AX8" s="45"/>
      <c r="AY8" s="45"/>
      <c r="AZ8" s="45"/>
      <c r="BA8" s="45"/>
      <c r="BB8" s="45">
        <f>データ!U6</f>
        <v>88.3</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65.400000000000006</v>
      </c>
      <c r="J10" s="45"/>
      <c r="K10" s="45"/>
      <c r="L10" s="45"/>
      <c r="M10" s="45"/>
      <c r="N10" s="45"/>
      <c r="O10" s="45"/>
      <c r="P10" s="45">
        <f>データ!P6</f>
        <v>15.59</v>
      </c>
      <c r="Q10" s="45"/>
      <c r="R10" s="45"/>
      <c r="S10" s="45"/>
      <c r="T10" s="45"/>
      <c r="U10" s="45"/>
      <c r="V10" s="45"/>
      <c r="W10" s="45">
        <f>データ!Q6</f>
        <v>93.15</v>
      </c>
      <c r="X10" s="45"/>
      <c r="Y10" s="45"/>
      <c r="Z10" s="45"/>
      <c r="AA10" s="45"/>
      <c r="AB10" s="45"/>
      <c r="AC10" s="45"/>
      <c r="AD10" s="46">
        <f>データ!R6</f>
        <v>3220</v>
      </c>
      <c r="AE10" s="46"/>
      <c r="AF10" s="46"/>
      <c r="AG10" s="46"/>
      <c r="AH10" s="46"/>
      <c r="AI10" s="46"/>
      <c r="AJ10" s="46"/>
      <c r="AK10" s="2"/>
      <c r="AL10" s="46">
        <f>データ!V6</f>
        <v>11829</v>
      </c>
      <c r="AM10" s="46"/>
      <c r="AN10" s="46"/>
      <c r="AO10" s="46"/>
      <c r="AP10" s="46"/>
      <c r="AQ10" s="46"/>
      <c r="AR10" s="46"/>
      <c r="AS10" s="46"/>
      <c r="AT10" s="45">
        <f>データ!W6</f>
        <v>7.99</v>
      </c>
      <c r="AU10" s="45"/>
      <c r="AV10" s="45"/>
      <c r="AW10" s="45"/>
      <c r="AX10" s="45"/>
      <c r="AY10" s="45"/>
      <c r="AZ10" s="45"/>
      <c r="BA10" s="45"/>
      <c r="BB10" s="45">
        <f>データ!X6</f>
        <v>1480.48</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113</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9FH+kE3rNRNjjuyDiRW6yFLinqjG7+WpbTraMVeGszwkWckOkPfHxW06tYNNqe7E7mwLhnKzDJt9E9HLRw/3g==" saltValue="v4DFnWXWfY6KzEF6qW+up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52124</v>
      </c>
      <c r="D6" s="19">
        <f t="shared" si="3"/>
        <v>46</v>
      </c>
      <c r="E6" s="19">
        <f t="shared" si="3"/>
        <v>17</v>
      </c>
      <c r="F6" s="19">
        <f t="shared" si="3"/>
        <v>4</v>
      </c>
      <c r="G6" s="19">
        <f t="shared" si="3"/>
        <v>0</v>
      </c>
      <c r="H6" s="19" t="str">
        <f t="shared" si="3"/>
        <v>秋田県　大仙市</v>
      </c>
      <c r="I6" s="19" t="str">
        <f t="shared" si="3"/>
        <v>法適用</v>
      </c>
      <c r="J6" s="19" t="str">
        <f t="shared" si="3"/>
        <v>下水道事業</v>
      </c>
      <c r="K6" s="19" t="str">
        <f t="shared" si="3"/>
        <v>特定環境保全公共下水道</v>
      </c>
      <c r="L6" s="19" t="str">
        <f t="shared" si="3"/>
        <v>D1</v>
      </c>
      <c r="M6" s="19" t="str">
        <f t="shared" si="3"/>
        <v>自治体職員</v>
      </c>
      <c r="N6" s="20" t="str">
        <f t="shared" si="3"/>
        <v>-</v>
      </c>
      <c r="O6" s="20">
        <f t="shared" si="3"/>
        <v>65.400000000000006</v>
      </c>
      <c r="P6" s="20">
        <f t="shared" si="3"/>
        <v>15.59</v>
      </c>
      <c r="Q6" s="20">
        <f t="shared" si="3"/>
        <v>93.15</v>
      </c>
      <c r="R6" s="20">
        <f t="shared" si="3"/>
        <v>3220</v>
      </c>
      <c r="S6" s="20">
        <f t="shared" si="3"/>
        <v>76537</v>
      </c>
      <c r="T6" s="20">
        <f t="shared" si="3"/>
        <v>866.79</v>
      </c>
      <c r="U6" s="20">
        <f t="shared" si="3"/>
        <v>88.3</v>
      </c>
      <c r="V6" s="20">
        <f t="shared" si="3"/>
        <v>11829</v>
      </c>
      <c r="W6" s="20">
        <f t="shared" si="3"/>
        <v>7.99</v>
      </c>
      <c r="X6" s="20">
        <f t="shared" si="3"/>
        <v>1480.48</v>
      </c>
      <c r="Y6" s="21">
        <f>IF(Y7="",NA(),Y7)</f>
        <v>123.41</v>
      </c>
      <c r="Z6" s="21">
        <f t="shared" ref="Z6:AH6" si="4">IF(Z7="",NA(),Z7)</f>
        <v>122.65</v>
      </c>
      <c r="AA6" s="21">
        <f t="shared" si="4"/>
        <v>121.61</v>
      </c>
      <c r="AB6" s="21">
        <f t="shared" si="4"/>
        <v>118.66</v>
      </c>
      <c r="AC6" s="21">
        <f t="shared" si="4"/>
        <v>118.47</v>
      </c>
      <c r="AD6" s="21">
        <f t="shared" si="4"/>
        <v>101.72</v>
      </c>
      <c r="AE6" s="21">
        <f t="shared" si="4"/>
        <v>102.73</v>
      </c>
      <c r="AF6" s="21">
        <f t="shared" si="4"/>
        <v>105.78</v>
      </c>
      <c r="AG6" s="21">
        <f t="shared" si="4"/>
        <v>104.11</v>
      </c>
      <c r="AH6" s="21">
        <f t="shared" si="4"/>
        <v>101.98</v>
      </c>
      <c r="AI6" s="20" t="str">
        <f>IF(AI7="","",IF(AI7="-","【-】","【"&amp;SUBSTITUTE(TEXT(AI7,"#,##0.00"),"-","△")&amp;"】"))</f>
        <v>【104.54】</v>
      </c>
      <c r="AJ6" s="21">
        <f>IF(AJ7="",NA(),AJ7)</f>
        <v>92.36</v>
      </c>
      <c r="AK6" s="20">
        <f t="shared" ref="AK6:AS6" si="5">IF(AK7="",NA(),AK7)</f>
        <v>0</v>
      </c>
      <c r="AL6" s="20">
        <f t="shared" si="5"/>
        <v>0</v>
      </c>
      <c r="AM6" s="20">
        <f t="shared" si="5"/>
        <v>0</v>
      </c>
      <c r="AN6" s="20">
        <f t="shared" si="5"/>
        <v>0</v>
      </c>
      <c r="AO6" s="21">
        <f t="shared" si="5"/>
        <v>112.88</v>
      </c>
      <c r="AP6" s="21">
        <f t="shared" si="5"/>
        <v>94.97</v>
      </c>
      <c r="AQ6" s="21">
        <f t="shared" si="5"/>
        <v>63.96</v>
      </c>
      <c r="AR6" s="21">
        <f t="shared" si="5"/>
        <v>46.91</v>
      </c>
      <c r="AS6" s="21">
        <f t="shared" si="5"/>
        <v>52.27</v>
      </c>
      <c r="AT6" s="20" t="str">
        <f>IF(AT7="","",IF(AT7="-","【-】","【"&amp;SUBSTITUTE(TEXT(AT7,"#,##0.00"),"-","△")&amp;"】"))</f>
        <v>【65.93】</v>
      </c>
      <c r="AU6" s="21">
        <f>IF(AU7="",NA(),AU7)</f>
        <v>23.06</v>
      </c>
      <c r="AV6" s="21">
        <f t="shared" ref="AV6:BD6" si="6">IF(AV7="",NA(),AV7)</f>
        <v>21.19</v>
      </c>
      <c r="AW6" s="21">
        <f t="shared" si="6"/>
        <v>24.54</v>
      </c>
      <c r="AX6" s="21">
        <f t="shared" si="6"/>
        <v>29.7</v>
      </c>
      <c r="AY6" s="21">
        <f t="shared" si="6"/>
        <v>33.43</v>
      </c>
      <c r="AZ6" s="21">
        <f t="shared" si="6"/>
        <v>49.18</v>
      </c>
      <c r="BA6" s="21">
        <f t="shared" si="6"/>
        <v>47.72</v>
      </c>
      <c r="BB6" s="21">
        <f t="shared" si="6"/>
        <v>44.24</v>
      </c>
      <c r="BC6" s="21">
        <f t="shared" si="6"/>
        <v>44.35</v>
      </c>
      <c r="BD6" s="21">
        <f t="shared" si="6"/>
        <v>41.51</v>
      </c>
      <c r="BE6" s="20" t="str">
        <f>IF(BE7="","",IF(BE7="-","【-】","【"&amp;SUBSTITUTE(TEXT(BE7,"#,##0.00"),"-","△")&amp;"】"))</f>
        <v>【44.25】</v>
      </c>
      <c r="BF6" s="21">
        <f>IF(BF7="",NA(),BF7)</f>
        <v>2306.0500000000002</v>
      </c>
      <c r="BG6" s="21">
        <f t="shared" ref="BG6:BO6" si="7">IF(BG7="",NA(),BG7)</f>
        <v>2226.65</v>
      </c>
      <c r="BH6" s="21">
        <f t="shared" si="7"/>
        <v>2178.86</v>
      </c>
      <c r="BI6" s="21">
        <f t="shared" si="7"/>
        <v>1720.79</v>
      </c>
      <c r="BJ6" s="21">
        <f t="shared" si="7"/>
        <v>1743.37</v>
      </c>
      <c r="BK6" s="21">
        <f t="shared" si="7"/>
        <v>1194.1500000000001</v>
      </c>
      <c r="BL6" s="21">
        <f t="shared" si="7"/>
        <v>1206.79</v>
      </c>
      <c r="BM6" s="21">
        <f t="shared" si="7"/>
        <v>1258.43</v>
      </c>
      <c r="BN6" s="21">
        <f t="shared" si="7"/>
        <v>1283.69</v>
      </c>
      <c r="BO6" s="21">
        <f t="shared" si="7"/>
        <v>1160.22</v>
      </c>
      <c r="BP6" s="20" t="str">
        <f>IF(BP7="","",IF(BP7="-","【-】","【"&amp;SUBSTITUTE(TEXT(BP7,"#,##0.00"),"-","△")&amp;"】"))</f>
        <v>【1,182.11】</v>
      </c>
      <c r="BQ6" s="21">
        <f>IF(BQ7="",NA(),BQ7)</f>
        <v>81.97</v>
      </c>
      <c r="BR6" s="21">
        <f t="shared" ref="BR6:BZ6" si="8">IF(BR7="",NA(),BR7)</f>
        <v>80.19</v>
      </c>
      <c r="BS6" s="21">
        <f t="shared" si="8"/>
        <v>76.75</v>
      </c>
      <c r="BT6" s="21">
        <f t="shared" si="8"/>
        <v>85.42</v>
      </c>
      <c r="BU6" s="21">
        <f t="shared" si="8"/>
        <v>73.650000000000006</v>
      </c>
      <c r="BV6" s="21">
        <f t="shared" si="8"/>
        <v>72.260000000000005</v>
      </c>
      <c r="BW6" s="21">
        <f t="shared" si="8"/>
        <v>71.84</v>
      </c>
      <c r="BX6" s="21">
        <f t="shared" si="8"/>
        <v>73.36</v>
      </c>
      <c r="BY6" s="21">
        <f t="shared" si="8"/>
        <v>82.53</v>
      </c>
      <c r="BZ6" s="21">
        <f t="shared" si="8"/>
        <v>81.81</v>
      </c>
      <c r="CA6" s="20" t="str">
        <f>IF(CA7="","",IF(CA7="-","【-】","【"&amp;SUBSTITUTE(TEXT(CA7,"#,##0.00"),"-","△")&amp;"】"))</f>
        <v>【73.78】</v>
      </c>
      <c r="CB6" s="21">
        <f>IF(CB7="",NA(),CB7)</f>
        <v>194.63</v>
      </c>
      <c r="CC6" s="21">
        <f t="shared" ref="CC6:CK6" si="9">IF(CC7="",NA(),CC7)</f>
        <v>200.28</v>
      </c>
      <c r="CD6" s="21">
        <f t="shared" si="9"/>
        <v>208.82</v>
      </c>
      <c r="CE6" s="21">
        <f t="shared" si="9"/>
        <v>192.29</v>
      </c>
      <c r="CF6" s="21">
        <f t="shared" si="9"/>
        <v>210.33</v>
      </c>
      <c r="CG6" s="21">
        <f t="shared" si="9"/>
        <v>230.02</v>
      </c>
      <c r="CH6" s="21">
        <f t="shared" si="9"/>
        <v>228.47</v>
      </c>
      <c r="CI6" s="21">
        <f t="shared" si="9"/>
        <v>224.88</v>
      </c>
      <c r="CJ6" s="21">
        <f t="shared" si="9"/>
        <v>190.48</v>
      </c>
      <c r="CK6" s="21">
        <f t="shared" si="9"/>
        <v>193.59</v>
      </c>
      <c r="CL6" s="20" t="str">
        <f>IF(CL7="","",IF(CL7="-","【-】","【"&amp;SUBSTITUTE(TEXT(CL7,"#,##0.00"),"-","△")&amp;"】"))</f>
        <v>【220.62】</v>
      </c>
      <c r="CM6" s="21">
        <f>IF(CM7="",NA(),CM7)</f>
        <v>26.53</v>
      </c>
      <c r="CN6" s="21">
        <f t="shared" ref="CN6:CV6" si="10">IF(CN7="",NA(),CN7)</f>
        <v>26.05</v>
      </c>
      <c r="CO6" s="21">
        <f t="shared" si="10"/>
        <v>24.91</v>
      </c>
      <c r="CP6" s="21">
        <f t="shared" si="10"/>
        <v>25.13</v>
      </c>
      <c r="CQ6" s="21">
        <f t="shared" si="10"/>
        <v>25.83</v>
      </c>
      <c r="CR6" s="21">
        <f t="shared" si="10"/>
        <v>42.56</v>
      </c>
      <c r="CS6" s="21">
        <f t="shared" si="10"/>
        <v>42.47</v>
      </c>
      <c r="CT6" s="21">
        <f t="shared" si="10"/>
        <v>42.4</v>
      </c>
      <c r="CU6" s="21">
        <f t="shared" si="10"/>
        <v>44.24</v>
      </c>
      <c r="CV6" s="21">
        <f t="shared" si="10"/>
        <v>45.3</v>
      </c>
      <c r="CW6" s="20" t="str">
        <f>IF(CW7="","",IF(CW7="-","【-】","【"&amp;SUBSTITUTE(TEXT(CW7,"#,##0.00"),"-","△")&amp;"】"))</f>
        <v>【42.22】</v>
      </c>
      <c r="CX6" s="21">
        <f>IF(CX7="",NA(),CX7)</f>
        <v>74.59</v>
      </c>
      <c r="CY6" s="21">
        <f t="shared" ref="CY6:DG6" si="11">IF(CY7="",NA(),CY7)</f>
        <v>75.48</v>
      </c>
      <c r="CZ6" s="21">
        <f t="shared" si="11"/>
        <v>79.819999999999993</v>
      </c>
      <c r="DA6" s="21">
        <f t="shared" si="11"/>
        <v>80.37</v>
      </c>
      <c r="DB6" s="21">
        <f t="shared" si="11"/>
        <v>80.11</v>
      </c>
      <c r="DC6" s="21">
        <f t="shared" si="11"/>
        <v>83.32</v>
      </c>
      <c r="DD6" s="21">
        <f t="shared" si="11"/>
        <v>83.75</v>
      </c>
      <c r="DE6" s="21">
        <f t="shared" si="11"/>
        <v>84.19</v>
      </c>
      <c r="DF6" s="21">
        <f t="shared" si="11"/>
        <v>88.15</v>
      </c>
      <c r="DG6" s="21">
        <f t="shared" si="11"/>
        <v>88.37</v>
      </c>
      <c r="DH6" s="20" t="str">
        <f>IF(DH7="","",IF(DH7="-","【-】","【"&amp;SUBSTITUTE(TEXT(DH7,"#,##0.00"),"-","△")&amp;"】"))</f>
        <v>【85.67】</v>
      </c>
      <c r="DI6" s="21">
        <f>IF(DI7="",NA(),DI7)</f>
        <v>3.23</v>
      </c>
      <c r="DJ6" s="21">
        <f t="shared" ref="DJ6:DR6" si="12">IF(DJ7="",NA(),DJ7)</f>
        <v>6.5</v>
      </c>
      <c r="DK6" s="21">
        <f t="shared" si="12"/>
        <v>9.4</v>
      </c>
      <c r="DL6" s="21">
        <f t="shared" si="12"/>
        <v>12.28</v>
      </c>
      <c r="DM6" s="21">
        <f t="shared" si="12"/>
        <v>15.17</v>
      </c>
      <c r="DN6" s="21">
        <f t="shared" si="12"/>
        <v>24.68</v>
      </c>
      <c r="DO6" s="21">
        <f t="shared" si="12"/>
        <v>24.68</v>
      </c>
      <c r="DP6" s="21">
        <f t="shared" si="12"/>
        <v>21.36</v>
      </c>
      <c r="DQ6" s="21">
        <f t="shared" si="12"/>
        <v>31.73</v>
      </c>
      <c r="DR6" s="21">
        <f t="shared" si="12"/>
        <v>32.57</v>
      </c>
      <c r="DS6" s="20" t="str">
        <f>IF(DS7="","",IF(DS7="-","【-】","【"&amp;SUBSTITUTE(TEXT(DS7,"#,##0.00"),"-","△")&amp;"】"))</f>
        <v>【28.00】</v>
      </c>
      <c r="DT6" s="20">
        <f>IF(DT7="",NA(),DT7)</f>
        <v>0</v>
      </c>
      <c r="DU6" s="20">
        <f t="shared" ref="DU6:EC6" si="13">IF(DU7="",NA(),DU7)</f>
        <v>0</v>
      </c>
      <c r="DV6" s="20">
        <f t="shared" si="13"/>
        <v>0</v>
      </c>
      <c r="DW6" s="20">
        <f t="shared" si="13"/>
        <v>0</v>
      </c>
      <c r="DX6" s="20">
        <f t="shared" si="13"/>
        <v>0</v>
      </c>
      <c r="DY6" s="21">
        <f t="shared" si="13"/>
        <v>0.01</v>
      </c>
      <c r="DZ6" s="21">
        <f t="shared" si="13"/>
        <v>8.6199999999999992</v>
      </c>
      <c r="EA6" s="21">
        <f t="shared" si="13"/>
        <v>0.01</v>
      </c>
      <c r="EB6" s="20">
        <f t="shared" si="13"/>
        <v>0</v>
      </c>
      <c r="EC6" s="21">
        <f t="shared" si="13"/>
        <v>0.04</v>
      </c>
      <c r="ED6" s="20" t="str">
        <f>IF(ED7="","",IF(ED7="-","【-】","【"&amp;SUBSTITUTE(TEXT(ED7,"#,##0.00"),"-","△")&amp;"】"))</f>
        <v>【0.03】</v>
      </c>
      <c r="EE6" s="20">
        <f>IF(EE7="",NA(),EE7)</f>
        <v>0</v>
      </c>
      <c r="EF6" s="20">
        <f t="shared" ref="EF6:EN6" si="14">IF(EF7="",NA(),EF7)</f>
        <v>0</v>
      </c>
      <c r="EG6" s="20">
        <f t="shared" si="14"/>
        <v>0</v>
      </c>
      <c r="EH6" s="20">
        <f t="shared" si="14"/>
        <v>0</v>
      </c>
      <c r="EI6" s="20">
        <f t="shared" si="14"/>
        <v>0</v>
      </c>
      <c r="EJ6" s="21">
        <f t="shared" si="14"/>
        <v>0.13</v>
      </c>
      <c r="EK6" s="21">
        <f t="shared" si="14"/>
        <v>0.36</v>
      </c>
      <c r="EL6" s="21">
        <f t="shared" si="14"/>
        <v>0.39</v>
      </c>
      <c r="EM6" s="21">
        <f t="shared" si="14"/>
        <v>0.27</v>
      </c>
      <c r="EN6" s="21">
        <f t="shared" si="14"/>
        <v>0.22</v>
      </c>
      <c r="EO6" s="20" t="str">
        <f>IF(EO7="","",IF(EO7="-","【-】","【"&amp;SUBSTITUTE(TEXT(EO7,"#,##0.00"),"-","△")&amp;"】"))</f>
        <v>【0.13】</v>
      </c>
    </row>
    <row r="7" spans="1:148" s="22" customFormat="1" x14ac:dyDescent="0.15">
      <c r="A7" s="14"/>
      <c r="B7" s="23">
        <v>2022</v>
      </c>
      <c r="C7" s="23">
        <v>52124</v>
      </c>
      <c r="D7" s="23">
        <v>46</v>
      </c>
      <c r="E7" s="23">
        <v>17</v>
      </c>
      <c r="F7" s="23">
        <v>4</v>
      </c>
      <c r="G7" s="23">
        <v>0</v>
      </c>
      <c r="H7" s="23" t="s">
        <v>96</v>
      </c>
      <c r="I7" s="23" t="s">
        <v>97</v>
      </c>
      <c r="J7" s="23" t="s">
        <v>98</v>
      </c>
      <c r="K7" s="23" t="s">
        <v>99</v>
      </c>
      <c r="L7" s="23" t="s">
        <v>100</v>
      </c>
      <c r="M7" s="23" t="s">
        <v>101</v>
      </c>
      <c r="N7" s="24" t="s">
        <v>102</v>
      </c>
      <c r="O7" s="24">
        <v>65.400000000000006</v>
      </c>
      <c r="P7" s="24">
        <v>15.59</v>
      </c>
      <c r="Q7" s="24">
        <v>93.15</v>
      </c>
      <c r="R7" s="24">
        <v>3220</v>
      </c>
      <c r="S7" s="24">
        <v>76537</v>
      </c>
      <c r="T7" s="24">
        <v>866.79</v>
      </c>
      <c r="U7" s="24">
        <v>88.3</v>
      </c>
      <c r="V7" s="24">
        <v>11829</v>
      </c>
      <c r="W7" s="24">
        <v>7.99</v>
      </c>
      <c r="X7" s="24">
        <v>1480.48</v>
      </c>
      <c r="Y7" s="24">
        <v>123.41</v>
      </c>
      <c r="Z7" s="24">
        <v>122.65</v>
      </c>
      <c r="AA7" s="24">
        <v>121.61</v>
      </c>
      <c r="AB7" s="24">
        <v>118.66</v>
      </c>
      <c r="AC7" s="24">
        <v>118.47</v>
      </c>
      <c r="AD7" s="24">
        <v>101.72</v>
      </c>
      <c r="AE7" s="24">
        <v>102.73</v>
      </c>
      <c r="AF7" s="24">
        <v>105.78</v>
      </c>
      <c r="AG7" s="24">
        <v>104.11</v>
      </c>
      <c r="AH7" s="24">
        <v>101.98</v>
      </c>
      <c r="AI7" s="24">
        <v>104.54</v>
      </c>
      <c r="AJ7" s="24">
        <v>92.36</v>
      </c>
      <c r="AK7" s="24">
        <v>0</v>
      </c>
      <c r="AL7" s="24">
        <v>0</v>
      </c>
      <c r="AM7" s="24">
        <v>0</v>
      </c>
      <c r="AN7" s="24">
        <v>0</v>
      </c>
      <c r="AO7" s="24">
        <v>112.88</v>
      </c>
      <c r="AP7" s="24">
        <v>94.97</v>
      </c>
      <c r="AQ7" s="24">
        <v>63.96</v>
      </c>
      <c r="AR7" s="24">
        <v>46.91</v>
      </c>
      <c r="AS7" s="24">
        <v>52.27</v>
      </c>
      <c r="AT7" s="24">
        <v>65.930000000000007</v>
      </c>
      <c r="AU7" s="24">
        <v>23.06</v>
      </c>
      <c r="AV7" s="24">
        <v>21.19</v>
      </c>
      <c r="AW7" s="24">
        <v>24.54</v>
      </c>
      <c r="AX7" s="24">
        <v>29.7</v>
      </c>
      <c r="AY7" s="24">
        <v>33.43</v>
      </c>
      <c r="AZ7" s="24">
        <v>49.18</v>
      </c>
      <c r="BA7" s="24">
        <v>47.72</v>
      </c>
      <c r="BB7" s="24">
        <v>44.24</v>
      </c>
      <c r="BC7" s="24">
        <v>44.35</v>
      </c>
      <c r="BD7" s="24">
        <v>41.51</v>
      </c>
      <c r="BE7" s="24">
        <v>44.25</v>
      </c>
      <c r="BF7" s="24">
        <v>2306.0500000000002</v>
      </c>
      <c r="BG7" s="24">
        <v>2226.65</v>
      </c>
      <c r="BH7" s="24">
        <v>2178.86</v>
      </c>
      <c r="BI7" s="24">
        <v>1720.79</v>
      </c>
      <c r="BJ7" s="24">
        <v>1743.37</v>
      </c>
      <c r="BK7" s="24">
        <v>1194.1500000000001</v>
      </c>
      <c r="BL7" s="24">
        <v>1206.79</v>
      </c>
      <c r="BM7" s="24">
        <v>1258.43</v>
      </c>
      <c r="BN7" s="24">
        <v>1283.69</v>
      </c>
      <c r="BO7" s="24">
        <v>1160.22</v>
      </c>
      <c r="BP7" s="24">
        <v>1182.1099999999999</v>
      </c>
      <c r="BQ7" s="24">
        <v>81.97</v>
      </c>
      <c r="BR7" s="24">
        <v>80.19</v>
      </c>
      <c r="BS7" s="24">
        <v>76.75</v>
      </c>
      <c r="BT7" s="24">
        <v>85.42</v>
      </c>
      <c r="BU7" s="24">
        <v>73.650000000000006</v>
      </c>
      <c r="BV7" s="24">
        <v>72.260000000000005</v>
      </c>
      <c r="BW7" s="24">
        <v>71.84</v>
      </c>
      <c r="BX7" s="24">
        <v>73.36</v>
      </c>
      <c r="BY7" s="24">
        <v>82.53</v>
      </c>
      <c r="BZ7" s="24">
        <v>81.81</v>
      </c>
      <c r="CA7" s="24">
        <v>73.78</v>
      </c>
      <c r="CB7" s="24">
        <v>194.63</v>
      </c>
      <c r="CC7" s="24">
        <v>200.28</v>
      </c>
      <c r="CD7" s="24">
        <v>208.82</v>
      </c>
      <c r="CE7" s="24">
        <v>192.29</v>
      </c>
      <c r="CF7" s="24">
        <v>210.33</v>
      </c>
      <c r="CG7" s="24">
        <v>230.02</v>
      </c>
      <c r="CH7" s="24">
        <v>228.47</v>
      </c>
      <c r="CI7" s="24">
        <v>224.88</v>
      </c>
      <c r="CJ7" s="24">
        <v>190.48</v>
      </c>
      <c r="CK7" s="24">
        <v>193.59</v>
      </c>
      <c r="CL7" s="24">
        <v>220.62</v>
      </c>
      <c r="CM7" s="24">
        <v>26.53</v>
      </c>
      <c r="CN7" s="24">
        <v>26.05</v>
      </c>
      <c r="CO7" s="24">
        <v>24.91</v>
      </c>
      <c r="CP7" s="24">
        <v>25.13</v>
      </c>
      <c r="CQ7" s="24">
        <v>25.83</v>
      </c>
      <c r="CR7" s="24">
        <v>42.56</v>
      </c>
      <c r="CS7" s="24">
        <v>42.47</v>
      </c>
      <c r="CT7" s="24">
        <v>42.4</v>
      </c>
      <c r="CU7" s="24">
        <v>44.24</v>
      </c>
      <c r="CV7" s="24">
        <v>45.3</v>
      </c>
      <c r="CW7" s="24">
        <v>42.22</v>
      </c>
      <c r="CX7" s="24">
        <v>74.59</v>
      </c>
      <c r="CY7" s="24">
        <v>75.48</v>
      </c>
      <c r="CZ7" s="24">
        <v>79.819999999999993</v>
      </c>
      <c r="DA7" s="24">
        <v>80.37</v>
      </c>
      <c r="DB7" s="24">
        <v>80.11</v>
      </c>
      <c r="DC7" s="24">
        <v>83.32</v>
      </c>
      <c r="DD7" s="24">
        <v>83.75</v>
      </c>
      <c r="DE7" s="24">
        <v>84.19</v>
      </c>
      <c r="DF7" s="24">
        <v>88.15</v>
      </c>
      <c r="DG7" s="24">
        <v>88.37</v>
      </c>
      <c r="DH7" s="24">
        <v>85.67</v>
      </c>
      <c r="DI7" s="24">
        <v>3.23</v>
      </c>
      <c r="DJ7" s="24">
        <v>6.5</v>
      </c>
      <c r="DK7" s="24">
        <v>9.4</v>
      </c>
      <c r="DL7" s="24">
        <v>12.28</v>
      </c>
      <c r="DM7" s="24">
        <v>15.17</v>
      </c>
      <c r="DN7" s="24">
        <v>24.68</v>
      </c>
      <c r="DO7" s="24">
        <v>24.68</v>
      </c>
      <c r="DP7" s="24">
        <v>21.36</v>
      </c>
      <c r="DQ7" s="24">
        <v>31.73</v>
      </c>
      <c r="DR7" s="24">
        <v>32.57</v>
      </c>
      <c r="DS7" s="24">
        <v>28</v>
      </c>
      <c r="DT7" s="24">
        <v>0</v>
      </c>
      <c r="DU7" s="24">
        <v>0</v>
      </c>
      <c r="DV7" s="24">
        <v>0</v>
      </c>
      <c r="DW7" s="24">
        <v>0</v>
      </c>
      <c r="DX7" s="24">
        <v>0</v>
      </c>
      <c r="DY7" s="24">
        <v>0.01</v>
      </c>
      <c r="DZ7" s="24">
        <v>8.6199999999999992</v>
      </c>
      <c r="EA7" s="24">
        <v>0.01</v>
      </c>
      <c r="EB7" s="24">
        <v>0</v>
      </c>
      <c r="EC7" s="24">
        <v>0.04</v>
      </c>
      <c r="ED7" s="24">
        <v>0.03</v>
      </c>
      <c r="EE7" s="24">
        <v>0</v>
      </c>
      <c r="EF7" s="24">
        <v>0</v>
      </c>
      <c r="EG7" s="24">
        <v>0</v>
      </c>
      <c r="EH7" s="24">
        <v>0</v>
      </c>
      <c r="EI7" s="24">
        <v>0</v>
      </c>
      <c r="EJ7" s="24">
        <v>0.13</v>
      </c>
      <c r="EK7" s="24">
        <v>0.36</v>
      </c>
      <c r="EL7" s="24">
        <v>0.39</v>
      </c>
      <c r="EM7" s="24">
        <v>0.27</v>
      </c>
      <c r="EN7" s="24">
        <v>0.22</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DS-PCE03019</cp:lastModifiedBy>
  <dcterms:created xsi:type="dcterms:W3CDTF">2023-12-12T00:54:00Z</dcterms:created>
  <dcterms:modified xsi:type="dcterms:W3CDTF">2024-01-24T00:50:11Z</dcterms:modified>
  <cp:category/>
</cp:coreProperties>
</file>