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庁舎共有\000901\!!!!!!! 各種照会\R5年度\240117【依頼1.25〆】Fw 公営企業に係る経営比較分析表（令和４年度決算）の分析等について（依頼）\01 回答\"/>
    </mc:Choice>
  </mc:AlternateContent>
  <workbookProtection workbookAlgorithmName="SHA-512" workbookHashValue="8bh42CTAnMs7FpMNJXKMW8xy88ri2ORjnlKshew5LX0qG+wRdfihFZbEPqkf8NXmgKBQbhPm0oZwe5KtkAhQHw==" workbookSaltValue="YriR4fwzJ2rURpNdA7AT1g=="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<sst xmlns="http://schemas.openxmlformats.org/spreadsheetml/2006/main" count="228" uniqueCount="114">
  <si>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</si>
  <si>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</si>
  <si>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</si>
  <si>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</si>
  <si>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</si>
  <si>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</si>
  <si>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</si>
  <si>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</si>
  <si>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</si>
  <si>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</si>
  <si>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</si>
  <si>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</si>
  <si>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</si>
  <si>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</si>
  <si>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</si>
  <si>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</si>
  <si>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</si>
  <si>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</si>
  <si>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</si>
  <si>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</si>
  <si>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</si>
  <si>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</si>
  <si>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</si>
  <si>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</si>
  <si>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</si>
  <si>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</si>
  <si>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</si>
  <si>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</si>
  <si>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</si>
  <si>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</si>
  <si>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</si>
  <si>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</si>
  <si>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</si>
  <si>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</si>
  <si>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</si>
  <si>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</si>
  <si>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</si>
  <si>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</si>
  <si>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</si>
  <si>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</si>
  <si>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</si>
  <si>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</si>
  <si>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</si>
  <si>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</si>
  <si>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</si>
  <si>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</si>
  <si>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</si>
  <si>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</si>
  <si>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</si>
  <si>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</si>
  <si>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</si>
  <si>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</si>
  <si>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</si>
  <si>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</si>
  <si>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</si>
  <si>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</si>
  <si>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</si>
  <si>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</si>
  <si>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</si>
  <si>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</si>
  <si>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</si>
  <si>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</si>
  <si>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</si>
  <si>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</si>
  <si>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</si>
  <si>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</si>
  <si>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</si>
  <si>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</si>
  <si>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</si>
  <si>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</si>
  <si>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</si>
  <si>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</si>
  <si>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</si>
  <si>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</si>
  <si>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</si>
  <si>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</si>
  <si>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</si>
  <si>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</si>
  <si>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</si>
  <si>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</si>
  <si>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</si>
  <si>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</si>
  <si>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</si>
  <si>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</si>
  <si>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</si>
  <si>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</si>
  <si>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</si>
  <si>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</si>
  <si>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</si>
  <si>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</si>
  <si>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</si>
  <si>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</si>
  <si>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</si>
  <si>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</si>
  <si>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</si>
  <si>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</si>
  <si>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末端給水事業</t>
  </si>
  <si>
    <t>A5</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</si>
  <si>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</si>
  <si>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</si>
  <si>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</si>
  <si>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</si>
  <si>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</si>
  <si>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</si>
  <si>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</si>
  <si>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</si>
  <si>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</si>
  <si>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</si>
  <si>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</si>
  <si>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</si>
  <si>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</si>
  <si>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r>
      <rPr>
        <sz val="10"/>
        <rFont val="ＭＳ ゴシック"/>
        <family val="3"/>
        <charset val="128"/>
      </rPr>
      <t>　有形固定資産減価償却率について、令和元年度に一度大幅に減少しているのは浄水場更新事業の完了により有形固定資産が増加したことに起因している。類似団体平均値を下回ったものの法定耐用年数に近い資産が多い現状は変わらないことから施設更新の計画的な投資を実施していく。</t>
    </r>
    <r>
      <rPr>
        <sz val="10"/>
        <color rgb="FFFF0000"/>
        <rFont val="ＭＳ ゴシック"/>
        <family val="3"/>
        <charset val="128"/>
      </rPr>
      <t xml:space="preserve">
</t>
    </r>
    <r>
      <rPr>
        <sz val="10"/>
        <rFont val="ＭＳ ゴシック"/>
        <family val="3"/>
        <charset val="128"/>
      </rPr>
      <t>　管路経年化率については、上水道拡張事業により昭和50年代にかけて布設された管路が次々と耐用年数を迎えているため上昇傾向にある。
　管路更新率はR4に上昇したものの、依然として類似団体平均値よりも低水準にあり、回復するためには更新延長を大幅に増やす必要がある。限られた財源の中で事業費の平準化を図り、計画的かつ効率的な更新に取り組む必要がある。</t>
    </r>
    <r>
      <rPr>
        <sz val="10"/>
        <color rgb="FFFF0000"/>
        <rFont val="ＭＳ ゴシック"/>
        <family val="3"/>
        <charset val="128"/>
      </rPr>
      <t xml:space="preserve">
</t>
    </r>
    <r>
      <rPr>
        <sz val="10"/>
        <rFont val="ＭＳ ゴシック"/>
        <family val="3"/>
        <charset val="128"/>
      </rPr>
      <t>　有収率が低下している状況から鑑みるに、まずは濁り水や漏水事故が多発している管路を優先的に更新することで施設の維持管理に努め、水道水の安定供給に取り組んでいく。</t>
    </r>
    <rPh sb="23" eb="25">
      <t>イチド</t>
    </rPh>
    <rPh sb="25" eb="27">
      <t>オオハバ</t>
    </rPh>
    <rPh sb="28" eb="30">
      <t>ゲンショウ</t>
    </rPh>
    <rPh sb="206" eb="208">
      <t>ジョウショウ</t>
    </rPh>
    <rPh sb="261" eb="262">
      <t>カギ</t>
    </rPh>
    <rPh sb="265" eb="267">
      <t>ザイゲン</t>
    </rPh>
    <rPh sb="268" eb="269">
      <t>ナカ</t>
    </rPh>
    <rPh sb="270" eb="272">
      <t>ジギョウ</t>
    </rPh>
    <rPh sb="272" eb="273">
      <t>ヒ</t>
    </rPh>
    <rPh sb="274" eb="277">
      <t>ヘイジュンカ</t>
    </rPh>
    <rPh sb="278" eb="279">
      <t>ハカ</t>
    </rPh>
    <rPh sb="281" eb="284">
      <t>ケイカクテキ</t>
    </rPh>
    <rPh sb="286" eb="289">
      <t>コウリツテキ</t>
    </rPh>
    <rPh sb="290" eb="292">
      <t>コウシン</t>
    </rPh>
    <rPh sb="293" eb="294">
      <t>ト</t>
    </rPh>
    <rPh sb="295" eb="296">
      <t>ク</t>
    </rPh>
    <rPh sb="297" eb="299">
      <t>ヒツヨウ</t>
    </rPh>
    <phoneticPr fontId="4"/>
  </si>
  <si>
    <t xml:space="preserve">　経常収支比率が100％以上であり、累積欠損金もなく、料金回収率も100％を上回っていることから経営の健全性が保たれている。しかし、施設利用率は類似団体平均を上回っているものの、有収率の減少が著しいため、経営の効率性を高めるための対策が必要である。また、老朽化の状況指標から推測されるように、法定耐用年数を超えた管路割合が上昇しているにも関わらず管路更新率が低下していることから、大幅な施設更新投資を必要とする状況である。
　今後の事業運営の中で、老朽施設の更新や災害に強い水道など、ハード面の再構築が必要になってくるとともに、人口減社会による水需要の減少への対処が重要な課題として挙げられる。
　安全で安心な水の安定供給を実現するため、料金水準の見直しを含めた給水収益確保と、水需要に見合った施設更新投資により、適切な事業運営に取り組んでいく。
</t>
    <phoneticPr fontId="4"/>
  </si>
  <si>
    <t xml:space="preserve">　経常収支比率は100％を上回って推移しており、収支は比較的良好といえる。しかし、給水人口の減少により経常収益の大部分を占める給水収益の減少が顕著となっている。今後も費用の抑制に取り組み、適正な経営管理に努めていく必要がある。
　流動比率については100％を上回って推移しており、流動資産の大半を現金預金が占めることから支払能力は十分確保できている。しかし、将来的な給水収益減や施設更新投資増に備えるため、実施事業を精査しながら適正管理に努めていく。
　企業債残高対給水収益比率は、令和元年度に浄水場更新事業により企業債8億円を借り入れたが、依然として類似団体平均値よりも低く推移している。
　料金回収率については100％を越えて推移しており、給水に係る費用が給水収益で十分に賄われている。
　給水原価については、類似団体とほぼ同額となっているものの年々増加傾向にある。適正価格を維持していくためにも、更なる費用削減と有収水量の確保に取り組んでいく。
　施設利用率は、類似団体と比較しても概ね高い水準で推移している。施設を有効に活用し、適切な施設規模を維持できているといえる。
　有収率は年々減少しており類似団体平均を下回っている。漏水等不明水量の原因を特定し、その対策を講じる必要がある。令枝5年度には業務委託により人工衛星を用いた管路漏水調査を実施しており、その結果を基に効率的な老朽管更新等の漏水防止対策をし、有収率の改善に努めていく。
</t>
    <rPh sb="364" eb="366">
      <t>ドウガク</t>
    </rPh>
    <rPh sb="375" eb="377">
      <t>ネンネン</t>
    </rPh>
    <rPh sb="377" eb="379">
      <t>ゾウカ</t>
    </rPh>
    <rPh sb="379" eb="381">
      <t>ケイコウ</t>
    </rPh>
    <rPh sb="545" eb="547">
      <t>レイエ</t>
    </rPh>
    <rPh sb="548" eb="550">
      <t>ネンド</t>
    </rPh>
    <rPh sb="559" eb="561">
      <t>ジンコウ</t>
    </rPh>
    <rPh sb="561" eb="563">
      <t>エイセイ</t>
    </rPh>
    <rPh sb="564" eb="565">
      <t>モチ</t>
    </rPh>
    <rPh sb="567" eb="569">
      <t>カンロ</t>
    </rPh>
    <rPh sb="569" eb="571">
      <t>ロウスイ</t>
    </rPh>
    <rPh sb="571" eb="573">
      <t>チョウサ</t>
    </rPh>
    <rPh sb="574" eb="576">
      <t>ジッシ</t>
    </rPh>
    <rPh sb="588" eb="591">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</si>
</sst>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17" fillId="0" borderId="9"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10"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formatCode="#,##0.00;&quot;△&quot;#,##0.00;&quot;-&quot;">
                  <c:v>0.35</c:v>
                </c:pt>
                <c:pt idx="1">
                  <c:v>0</c:v>
                </c:pt>
                <c:pt idx="2">
                  <c:v>0</c:v>
                </c:pt>
                <c:pt idx="3" formatCode="#,##0.00;&quot;△&quot;#,##0.00;&quot;-&quot;">
                  <c:v>0.14000000000000001</c:v>
                </c:pt>
                <c:pt idx="4" formatCode="#,##0.00;&quot;△&quot;#,##0.00;&quot;-&quot;">
                  <c:v>0.45</c:v>
                </c:pt>
              </c:numCache>
            </c:numRef>
          </c:val>
          <c:extLst>
            <c:ext xmlns:c16="http://schemas.microsoft.com/office/drawing/2014/chart" uri="{C3380CC4-5D6E-409C-BE32-E72D297353CC}">
              <c16:uniqueId val="{00000000-7B5C-4C7F-BDD2-01646D702227}"/>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0.57999999999999996</c:v>
                </c:pt>
                <c:pt idx="1">
                  <c:v>0.54</c:v>
                </c:pt>
                <c:pt idx="2">
                  <c:v>0.56999999999999995</c:v>
                </c:pt>
                <c:pt idx="3">
                  <c:v>0.52</c:v>
                </c:pt>
                <c:pt idx="4">
                  <c:v>0.48</c:v>
                </c:pt>
              </c:numCache>
            </c:numRef>
          </c:val>
          <c:smooth val="0"/>
          <c:extLst>
            <c:ext xmlns:c16="http://schemas.microsoft.com/office/drawing/2014/chart" uri="{C3380CC4-5D6E-409C-BE32-E72D297353CC}">
              <c16:uniqueId val="{00000001-7B5C-4C7F-BDD2-01646D702227}"/>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74.47</c:v>
                </c:pt>
                <c:pt idx="1">
                  <c:v>73.86</c:v>
                </c:pt>
                <c:pt idx="2">
                  <c:v>78.7</c:v>
                </c:pt>
                <c:pt idx="3">
                  <c:v>78.680000000000007</c:v>
                </c:pt>
                <c:pt idx="4">
                  <c:v>79.930000000000007</c:v>
                </c:pt>
              </c:numCache>
            </c:numRef>
          </c:val>
          <c:extLst>
            <c:ext xmlns:c16="http://schemas.microsoft.com/office/drawing/2014/chart" uri="{C3380CC4-5D6E-409C-BE32-E72D297353CC}">
              <c16:uniqueId val="{00000000-494D-4B48-8CC1-75B9187E5B5A}"/>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59.74</c:v>
                </c:pt>
                <c:pt idx="1">
                  <c:v>59.67</c:v>
                </c:pt>
                <c:pt idx="2">
                  <c:v>60.12</c:v>
                </c:pt>
                <c:pt idx="3">
                  <c:v>60.34</c:v>
                </c:pt>
                <c:pt idx="4">
                  <c:v>59.54</c:v>
                </c:pt>
              </c:numCache>
            </c:numRef>
          </c:val>
          <c:smooth val="0"/>
          <c:extLst>
            <c:ext xmlns:c16="http://schemas.microsoft.com/office/drawing/2014/chart" uri="{C3380CC4-5D6E-409C-BE32-E72D297353CC}">
              <c16:uniqueId val="{00000001-494D-4B48-8CC1-75B9187E5B5A}"/>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84.35</c:v>
                </c:pt>
                <c:pt idx="1">
                  <c:v>83.82</c:v>
                </c:pt>
                <c:pt idx="2">
                  <c:v>81.459999999999994</c:v>
                </c:pt>
                <c:pt idx="3">
                  <c:v>80.41</c:v>
                </c:pt>
                <c:pt idx="4">
                  <c:v>78.260000000000005</c:v>
                </c:pt>
              </c:numCache>
            </c:numRef>
          </c:val>
          <c:extLst>
            <c:ext xmlns:c16="http://schemas.microsoft.com/office/drawing/2014/chart" uri="{C3380CC4-5D6E-409C-BE32-E72D297353CC}">
              <c16:uniqueId val="{00000000-AEC4-4203-B079-C292D80E9D1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84.8</c:v>
                </c:pt>
                <c:pt idx="1">
                  <c:v>84.6</c:v>
                </c:pt>
                <c:pt idx="2">
                  <c:v>84.24</c:v>
                </c:pt>
                <c:pt idx="3">
                  <c:v>84.19</c:v>
                </c:pt>
                <c:pt idx="4">
                  <c:v>83.93</c:v>
                </c:pt>
              </c:numCache>
            </c:numRef>
          </c:val>
          <c:smooth val="0"/>
          <c:extLst>
            <c:ext xmlns:c16="http://schemas.microsoft.com/office/drawing/2014/chart" uri="{C3380CC4-5D6E-409C-BE32-E72D297353CC}">
              <c16:uniqueId val="{00000001-AEC4-4203-B079-C292D80E9D1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137.16999999999999</c:v>
                </c:pt>
                <c:pt idx="1">
                  <c:v>132.71</c:v>
                </c:pt>
                <c:pt idx="2">
                  <c:v>121.78</c:v>
                </c:pt>
                <c:pt idx="3">
                  <c:v>117.97</c:v>
                </c:pt>
                <c:pt idx="4">
                  <c:v>119.91</c:v>
                </c:pt>
              </c:numCache>
            </c:numRef>
          </c:val>
          <c:extLst>
            <c:ext xmlns:c16="http://schemas.microsoft.com/office/drawing/2014/chart" uri="{C3380CC4-5D6E-409C-BE32-E72D297353CC}">
              <c16:uniqueId val="{00000000-C6C6-450D-9A34-32C5A973222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110.66</c:v>
                </c:pt>
                <c:pt idx="1">
                  <c:v>109.01</c:v>
                </c:pt>
                <c:pt idx="2">
                  <c:v>108.83</c:v>
                </c:pt>
                <c:pt idx="3">
                  <c:v>109.23</c:v>
                </c:pt>
                <c:pt idx="4">
                  <c:v>108.04</c:v>
                </c:pt>
              </c:numCache>
            </c:numRef>
          </c:val>
          <c:smooth val="0"/>
          <c:extLst>
            <c:ext xmlns:c16="http://schemas.microsoft.com/office/drawing/2014/chart" uri="{C3380CC4-5D6E-409C-BE32-E72D297353CC}">
              <c16:uniqueId val="{00000001-C6C6-450D-9A34-32C5A973222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49.29</c:v>
                </c:pt>
                <c:pt idx="1">
                  <c:v>41.48</c:v>
                </c:pt>
                <c:pt idx="2">
                  <c:v>43.73</c:v>
                </c:pt>
                <c:pt idx="3">
                  <c:v>45.95</c:v>
                </c:pt>
                <c:pt idx="4">
                  <c:v>47.78</c:v>
                </c:pt>
              </c:numCache>
            </c:numRef>
          </c:val>
          <c:extLst>
            <c:ext xmlns:c16="http://schemas.microsoft.com/office/drawing/2014/chart" uri="{C3380CC4-5D6E-409C-BE32-E72D297353CC}">
              <c16:uniqueId val="{00000000-3495-4ACF-8098-F8BE0160876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47.66</c:v>
                </c:pt>
                <c:pt idx="1">
                  <c:v>48.17</c:v>
                </c:pt>
                <c:pt idx="2">
                  <c:v>48.83</c:v>
                </c:pt>
                <c:pt idx="3">
                  <c:v>49.96</c:v>
                </c:pt>
                <c:pt idx="4">
                  <c:v>50.82</c:v>
                </c:pt>
              </c:numCache>
            </c:numRef>
          </c:val>
          <c:smooth val="0"/>
          <c:extLst>
            <c:ext xmlns:c16="http://schemas.microsoft.com/office/drawing/2014/chart" uri="{C3380CC4-5D6E-409C-BE32-E72D297353CC}">
              <c16:uniqueId val="{00000001-3495-4ACF-8098-F8BE0160876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21.03</c:v>
                </c:pt>
                <c:pt idx="1">
                  <c:v>21.54</c:v>
                </c:pt>
                <c:pt idx="2">
                  <c:v>23.71</c:v>
                </c:pt>
                <c:pt idx="3">
                  <c:v>26.11</c:v>
                </c:pt>
                <c:pt idx="4">
                  <c:v>27.36</c:v>
                </c:pt>
              </c:numCache>
            </c:numRef>
          </c:val>
          <c:extLst>
            <c:ext xmlns:c16="http://schemas.microsoft.com/office/drawing/2014/chart" uri="{C3380CC4-5D6E-409C-BE32-E72D297353CC}">
              <c16:uniqueId val="{00000000-01D2-4666-9D12-FF6FEA4A8A9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15.1</c:v>
                </c:pt>
                <c:pt idx="1">
                  <c:v>17.12</c:v>
                </c:pt>
                <c:pt idx="2">
                  <c:v>18.18</c:v>
                </c:pt>
                <c:pt idx="3">
                  <c:v>19.32</c:v>
                </c:pt>
                <c:pt idx="4">
                  <c:v>21.16</c:v>
                </c:pt>
              </c:numCache>
            </c:numRef>
          </c:val>
          <c:smooth val="0"/>
          <c:extLst>
            <c:ext xmlns:c16="http://schemas.microsoft.com/office/drawing/2014/chart" uri="{C3380CC4-5D6E-409C-BE32-E72D297353CC}">
              <c16:uniqueId val="{00000001-01D2-4666-9D12-FF6FEA4A8A9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10-429B-AD85-B4064CEB359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2.74</c:v>
                </c:pt>
                <c:pt idx="1">
                  <c:v>3.7</c:v>
                </c:pt>
                <c:pt idx="2">
                  <c:v>4.34</c:v>
                </c:pt>
                <c:pt idx="3">
                  <c:v>4.6900000000000004</c:v>
                </c:pt>
                <c:pt idx="4">
                  <c:v>4.72</c:v>
                </c:pt>
              </c:numCache>
            </c:numRef>
          </c:val>
          <c:smooth val="0"/>
          <c:extLst>
            <c:ext xmlns:c16="http://schemas.microsoft.com/office/drawing/2014/chart" uri="{C3380CC4-5D6E-409C-BE32-E72D297353CC}">
              <c16:uniqueId val="{00000001-7B10-429B-AD85-B4064CEB359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868.45</c:v>
                </c:pt>
                <c:pt idx="1">
                  <c:v>357.84</c:v>
                </c:pt>
                <c:pt idx="2">
                  <c:v>354.81</c:v>
                </c:pt>
                <c:pt idx="3">
                  <c:v>435.07</c:v>
                </c:pt>
                <c:pt idx="4">
                  <c:v>520.79</c:v>
                </c:pt>
              </c:numCache>
            </c:numRef>
          </c:val>
          <c:extLst>
            <c:ext xmlns:c16="http://schemas.microsoft.com/office/drawing/2014/chart" uri="{C3380CC4-5D6E-409C-BE32-E72D297353CC}">
              <c16:uniqueId val="{00000000-74E2-497A-9B7D-42B83D599C78}"/>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366.03</c:v>
                </c:pt>
                <c:pt idx="1">
                  <c:v>365.18</c:v>
                </c:pt>
                <c:pt idx="2">
                  <c:v>327.77</c:v>
                </c:pt>
                <c:pt idx="3">
                  <c:v>338.02</c:v>
                </c:pt>
                <c:pt idx="4">
                  <c:v>345.94</c:v>
                </c:pt>
              </c:numCache>
            </c:numRef>
          </c:val>
          <c:smooth val="0"/>
          <c:extLst>
            <c:ext xmlns:c16="http://schemas.microsoft.com/office/drawing/2014/chart" uri="{C3380CC4-5D6E-409C-BE32-E72D297353CC}">
              <c16:uniqueId val="{00000001-74E2-497A-9B7D-42B83D599C78}"/>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215.38</c:v>
                </c:pt>
                <c:pt idx="1">
                  <c:v>309.62</c:v>
                </c:pt>
                <c:pt idx="2">
                  <c:v>284.16000000000003</c:v>
                </c:pt>
                <c:pt idx="3">
                  <c:v>263.12</c:v>
                </c:pt>
                <c:pt idx="4">
                  <c:v>240.56</c:v>
                </c:pt>
              </c:numCache>
            </c:numRef>
          </c:val>
          <c:extLst>
            <c:ext xmlns:c16="http://schemas.microsoft.com/office/drawing/2014/chart" uri="{C3380CC4-5D6E-409C-BE32-E72D297353CC}">
              <c16:uniqueId val="{00000000-8617-4B5B-B7CD-D2A5FF9E1400}"/>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370.12</c:v>
                </c:pt>
                <c:pt idx="1">
                  <c:v>371.65</c:v>
                </c:pt>
                <c:pt idx="2">
                  <c:v>397.1</c:v>
                </c:pt>
                <c:pt idx="3">
                  <c:v>379.91</c:v>
                </c:pt>
                <c:pt idx="4">
                  <c:v>386.61</c:v>
                </c:pt>
              </c:numCache>
            </c:numRef>
          </c:val>
          <c:smooth val="0"/>
          <c:extLst>
            <c:ext xmlns:c16="http://schemas.microsoft.com/office/drawing/2014/chart" uri="{C3380CC4-5D6E-409C-BE32-E72D297353CC}">
              <c16:uniqueId val="{00000001-8617-4B5B-B7CD-D2A5FF9E1400}"/>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136.77000000000001</c:v>
                </c:pt>
                <c:pt idx="1">
                  <c:v>132.66999999999999</c:v>
                </c:pt>
                <c:pt idx="2">
                  <c:v>120.5</c:v>
                </c:pt>
                <c:pt idx="3">
                  <c:v>114.99</c:v>
                </c:pt>
                <c:pt idx="4">
                  <c:v>117.76</c:v>
                </c:pt>
              </c:numCache>
            </c:numRef>
          </c:val>
          <c:extLst>
            <c:ext xmlns:c16="http://schemas.microsoft.com/office/drawing/2014/chart" uri="{C3380CC4-5D6E-409C-BE32-E72D297353CC}">
              <c16:uniqueId val="{00000000-4BD3-471B-ADE6-42E7D8C7C70A}"/>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100.42</c:v>
                </c:pt>
                <c:pt idx="1">
                  <c:v>98.77</c:v>
                </c:pt>
                <c:pt idx="2">
                  <c:v>95.79</c:v>
                </c:pt>
                <c:pt idx="3">
                  <c:v>98.3</c:v>
                </c:pt>
                <c:pt idx="4">
                  <c:v>93.82</c:v>
                </c:pt>
              </c:numCache>
            </c:numRef>
          </c:val>
          <c:smooth val="0"/>
          <c:extLst>
            <c:ext xmlns:c16="http://schemas.microsoft.com/office/drawing/2014/chart" uri="{C3380CC4-5D6E-409C-BE32-E72D297353CC}">
              <c16:uniqueId val="{00000001-4BD3-471B-ADE6-42E7D8C7C70A}"/>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148.02000000000001</c:v>
                </c:pt>
                <c:pt idx="1">
                  <c:v>152.77000000000001</c:v>
                </c:pt>
                <c:pt idx="2">
                  <c:v>166.65</c:v>
                </c:pt>
                <c:pt idx="3">
                  <c:v>175.17</c:v>
                </c:pt>
                <c:pt idx="4">
                  <c:v>172.06</c:v>
                </c:pt>
              </c:numCache>
            </c:numRef>
          </c:val>
          <c:extLst>
            <c:ext xmlns:c16="http://schemas.microsoft.com/office/drawing/2014/chart" uri="{C3380CC4-5D6E-409C-BE32-E72D297353CC}">
              <c16:uniqueId val="{00000000-D505-44BC-B18C-594C376FCEE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171.67</c:v>
                </c:pt>
                <c:pt idx="1">
                  <c:v>173.67</c:v>
                </c:pt>
                <c:pt idx="2">
                  <c:v>171.13</c:v>
                </c:pt>
                <c:pt idx="3">
                  <c:v>173.7</c:v>
                </c:pt>
                <c:pt idx="4">
                  <c:v>178.94</c:v>
                </c:pt>
              </c:numCache>
            </c:numRef>
          </c:val>
          <c:smooth val="0"/>
          <c:extLst>
            <c:ext xmlns:c16="http://schemas.microsoft.com/office/drawing/2014/chart" uri="{C3380CC4-5D6E-409C-BE32-E72D297353CC}">
              <c16:uniqueId val="{00000001-D505-44BC-B18C-594C376FCEE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D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大仙市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A5</v>
      </c>
      <c r="X8" s="44"/>
      <c r="Y8" s="44"/>
      <c r="Z8" s="44"/>
      <c r="AA8" s="44"/>
      <c r="AB8" s="44"/>
      <c r="AC8" s="44"/>
      <c r="AD8" s="44" t="str">
        <f>データ!$M$6</f>
        <v>自治体職員</v>
      </c>
      <c r="AE8" s="44"/>
      <c r="AF8" s="44"/>
      <c r="AG8" s="44"/>
      <c r="AH8" s="44"/>
      <c r="AI8" s="44"/>
      <c r="AJ8" s="44"/>
      <c r="AK8" s="2"/>
      <c r="AL8" s="45">
        <f>データ!$R$6</f>
        <v>76537</v>
      </c>
      <c r="AM8" s="45"/>
      <c r="AN8" s="45"/>
      <c r="AO8" s="45"/>
      <c r="AP8" s="45"/>
      <c r="AQ8" s="45"/>
      <c r="AR8" s="45"/>
      <c r="AS8" s="45"/>
      <c r="AT8" s="46">
        <f>データ!$S$6</f>
        <v>866.79</v>
      </c>
      <c r="AU8" s="47"/>
      <c r="AV8" s="47"/>
      <c r="AW8" s="47"/>
      <c r="AX8" s="47"/>
      <c r="AY8" s="47"/>
      <c r="AZ8" s="47"/>
      <c r="BA8" s="47"/>
      <c r="BB8" s="48">
        <f>データ!$T$6</f>
        <v>88.3</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79.540000000000006</v>
      </c>
      <c r="J10" s="47"/>
      <c r="K10" s="47"/>
      <c r="L10" s="47"/>
      <c r="M10" s="47"/>
      <c r="N10" s="47"/>
      <c r="O10" s="81"/>
      <c r="P10" s="48">
        <f>データ!$P$6</f>
        <v>41.01</v>
      </c>
      <c r="Q10" s="48"/>
      <c r="R10" s="48"/>
      <c r="S10" s="48"/>
      <c r="T10" s="48"/>
      <c r="U10" s="48"/>
      <c r="V10" s="48"/>
      <c r="W10" s="45">
        <f>データ!$Q$6</f>
        <v>2930</v>
      </c>
      <c r="X10" s="45"/>
      <c r="Y10" s="45"/>
      <c r="Z10" s="45"/>
      <c r="AA10" s="45"/>
      <c r="AB10" s="45"/>
      <c r="AC10" s="45"/>
      <c r="AD10" s="2"/>
      <c r="AE10" s="2"/>
      <c r="AF10" s="2"/>
      <c r="AG10" s="2"/>
      <c r="AH10" s="2"/>
      <c r="AI10" s="2"/>
      <c r="AJ10" s="2"/>
      <c r="AK10" s="2"/>
      <c r="AL10" s="45">
        <f>データ!$U$6</f>
        <v>31114</v>
      </c>
      <c r="AM10" s="45"/>
      <c r="AN10" s="45"/>
      <c r="AO10" s="45"/>
      <c r="AP10" s="45"/>
      <c r="AQ10" s="45"/>
      <c r="AR10" s="45"/>
      <c r="AS10" s="45"/>
      <c r="AT10" s="46">
        <f>データ!$V$6</f>
        <v>49.97</v>
      </c>
      <c r="AU10" s="47"/>
      <c r="AV10" s="47"/>
      <c r="AW10" s="47"/>
      <c r="AX10" s="47"/>
      <c r="AY10" s="47"/>
      <c r="AZ10" s="47"/>
      <c r="BA10" s="47"/>
      <c r="BB10" s="48">
        <f>データ!$W$6</f>
        <v>622.65</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113</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2" t="s">
        <v>111</v>
      </c>
      <c r="BM47" s="83"/>
      <c r="BN47" s="83"/>
      <c r="BO47" s="83"/>
      <c r="BP47" s="83"/>
      <c r="BQ47" s="83"/>
      <c r="BR47" s="83"/>
      <c r="BS47" s="83"/>
      <c r="BT47" s="83"/>
      <c r="BU47" s="83"/>
      <c r="BV47" s="83"/>
      <c r="BW47" s="83"/>
      <c r="BX47" s="83"/>
      <c r="BY47" s="83"/>
      <c r="BZ47" s="84"/>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2"/>
      <c r="BM48" s="83"/>
      <c r="BN48" s="83"/>
      <c r="BO48" s="83"/>
      <c r="BP48" s="83"/>
      <c r="BQ48" s="83"/>
      <c r="BR48" s="83"/>
      <c r="BS48" s="83"/>
      <c r="BT48" s="83"/>
      <c r="BU48" s="83"/>
      <c r="BV48" s="83"/>
      <c r="BW48" s="83"/>
      <c r="BX48" s="83"/>
      <c r="BY48" s="83"/>
      <c r="BZ48" s="84"/>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2"/>
      <c r="BM49" s="83"/>
      <c r="BN49" s="83"/>
      <c r="BO49" s="83"/>
      <c r="BP49" s="83"/>
      <c r="BQ49" s="83"/>
      <c r="BR49" s="83"/>
      <c r="BS49" s="83"/>
      <c r="BT49" s="83"/>
      <c r="BU49" s="83"/>
      <c r="BV49" s="83"/>
      <c r="BW49" s="83"/>
      <c r="BX49" s="83"/>
      <c r="BY49" s="83"/>
      <c r="BZ49" s="84"/>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2"/>
      <c r="BM50" s="83"/>
      <c r="BN50" s="83"/>
      <c r="BO50" s="83"/>
      <c r="BP50" s="83"/>
      <c r="BQ50" s="83"/>
      <c r="BR50" s="83"/>
      <c r="BS50" s="83"/>
      <c r="BT50" s="83"/>
      <c r="BU50" s="83"/>
      <c r="BV50" s="83"/>
      <c r="BW50" s="83"/>
      <c r="BX50" s="83"/>
      <c r="BY50" s="83"/>
      <c r="BZ50" s="84"/>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2"/>
      <c r="BM51" s="83"/>
      <c r="BN51" s="83"/>
      <c r="BO51" s="83"/>
      <c r="BP51" s="83"/>
      <c r="BQ51" s="83"/>
      <c r="BR51" s="83"/>
      <c r="BS51" s="83"/>
      <c r="BT51" s="83"/>
      <c r="BU51" s="83"/>
      <c r="BV51" s="83"/>
      <c r="BW51" s="83"/>
      <c r="BX51" s="83"/>
      <c r="BY51" s="83"/>
      <c r="BZ51" s="84"/>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2"/>
      <c r="BM52" s="83"/>
      <c r="BN52" s="83"/>
      <c r="BO52" s="83"/>
      <c r="BP52" s="83"/>
      <c r="BQ52" s="83"/>
      <c r="BR52" s="83"/>
      <c r="BS52" s="83"/>
      <c r="BT52" s="83"/>
      <c r="BU52" s="83"/>
      <c r="BV52" s="83"/>
      <c r="BW52" s="83"/>
      <c r="BX52" s="83"/>
      <c r="BY52" s="83"/>
      <c r="BZ52" s="84"/>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2"/>
      <c r="BM53" s="83"/>
      <c r="BN53" s="83"/>
      <c r="BO53" s="83"/>
      <c r="BP53" s="83"/>
      <c r="BQ53" s="83"/>
      <c r="BR53" s="83"/>
      <c r="BS53" s="83"/>
      <c r="BT53" s="83"/>
      <c r="BU53" s="83"/>
      <c r="BV53" s="83"/>
      <c r="BW53" s="83"/>
      <c r="BX53" s="83"/>
      <c r="BY53" s="83"/>
      <c r="BZ53" s="84"/>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2"/>
      <c r="BM54" s="83"/>
      <c r="BN54" s="83"/>
      <c r="BO54" s="83"/>
      <c r="BP54" s="83"/>
      <c r="BQ54" s="83"/>
      <c r="BR54" s="83"/>
      <c r="BS54" s="83"/>
      <c r="BT54" s="83"/>
      <c r="BU54" s="83"/>
      <c r="BV54" s="83"/>
      <c r="BW54" s="83"/>
      <c r="BX54" s="83"/>
      <c r="BY54" s="83"/>
      <c r="BZ54" s="84"/>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2"/>
      <c r="BM55" s="83"/>
      <c r="BN55" s="83"/>
      <c r="BO55" s="83"/>
      <c r="BP55" s="83"/>
      <c r="BQ55" s="83"/>
      <c r="BR55" s="83"/>
      <c r="BS55" s="83"/>
      <c r="BT55" s="83"/>
      <c r="BU55" s="83"/>
      <c r="BV55" s="83"/>
      <c r="BW55" s="83"/>
      <c r="BX55" s="83"/>
      <c r="BY55" s="83"/>
      <c r="BZ55" s="84"/>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2"/>
      <c r="BM56" s="83"/>
      <c r="BN56" s="83"/>
      <c r="BO56" s="83"/>
      <c r="BP56" s="83"/>
      <c r="BQ56" s="83"/>
      <c r="BR56" s="83"/>
      <c r="BS56" s="83"/>
      <c r="BT56" s="83"/>
      <c r="BU56" s="83"/>
      <c r="BV56" s="83"/>
      <c r="BW56" s="83"/>
      <c r="BX56" s="83"/>
      <c r="BY56" s="83"/>
      <c r="BZ56" s="84"/>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2"/>
      <c r="BM57" s="83"/>
      <c r="BN57" s="83"/>
      <c r="BO57" s="83"/>
      <c r="BP57" s="83"/>
      <c r="BQ57" s="83"/>
      <c r="BR57" s="83"/>
      <c r="BS57" s="83"/>
      <c r="BT57" s="83"/>
      <c r="BU57" s="83"/>
      <c r="BV57" s="83"/>
      <c r="BW57" s="83"/>
      <c r="BX57" s="83"/>
      <c r="BY57" s="83"/>
      <c r="BZ57" s="84"/>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2"/>
      <c r="BM58" s="83"/>
      <c r="BN58" s="83"/>
      <c r="BO58" s="83"/>
      <c r="BP58" s="83"/>
      <c r="BQ58" s="83"/>
      <c r="BR58" s="83"/>
      <c r="BS58" s="83"/>
      <c r="BT58" s="83"/>
      <c r="BU58" s="83"/>
      <c r="BV58" s="83"/>
      <c r="BW58" s="83"/>
      <c r="BX58" s="83"/>
      <c r="BY58" s="83"/>
      <c r="BZ58" s="84"/>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2"/>
      <c r="BM59" s="83"/>
      <c r="BN59" s="83"/>
      <c r="BO59" s="83"/>
      <c r="BP59" s="83"/>
      <c r="BQ59" s="83"/>
      <c r="BR59" s="83"/>
      <c r="BS59" s="83"/>
      <c r="BT59" s="83"/>
      <c r="BU59" s="83"/>
      <c r="BV59" s="83"/>
      <c r="BW59" s="83"/>
      <c r="BX59" s="83"/>
      <c r="BY59" s="83"/>
      <c r="BZ59" s="84"/>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2"/>
      <c r="BM60" s="83"/>
      <c r="BN60" s="83"/>
      <c r="BO60" s="83"/>
      <c r="BP60" s="83"/>
      <c r="BQ60" s="83"/>
      <c r="BR60" s="83"/>
      <c r="BS60" s="83"/>
      <c r="BT60" s="83"/>
      <c r="BU60" s="83"/>
      <c r="BV60" s="83"/>
      <c r="BW60" s="83"/>
      <c r="BX60" s="83"/>
      <c r="BY60" s="83"/>
      <c r="BZ60" s="84"/>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2"/>
      <c r="BM61" s="83"/>
      <c r="BN61" s="83"/>
      <c r="BO61" s="83"/>
      <c r="BP61" s="83"/>
      <c r="BQ61" s="83"/>
      <c r="BR61" s="83"/>
      <c r="BS61" s="83"/>
      <c r="BT61" s="83"/>
      <c r="BU61" s="83"/>
      <c r="BV61" s="83"/>
      <c r="BW61" s="83"/>
      <c r="BX61" s="83"/>
      <c r="BY61" s="83"/>
      <c r="BZ61" s="84"/>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2"/>
      <c r="BM62" s="83"/>
      <c r="BN62" s="83"/>
      <c r="BO62" s="83"/>
      <c r="BP62" s="83"/>
      <c r="BQ62" s="83"/>
      <c r="BR62" s="83"/>
      <c r="BS62" s="83"/>
      <c r="BT62" s="83"/>
      <c r="BU62" s="83"/>
      <c r="BV62" s="83"/>
      <c r="BW62" s="83"/>
      <c r="BX62" s="83"/>
      <c r="BY62" s="83"/>
      <c r="BZ62" s="84"/>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112</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EY0Z4UpTNwsoz+0mINcStmanedRftIkWwuY+Dx27owhkVrvIQ3RDbh+VPbSNy9Yy8cbS2nFCfNJpj4Nff6jpzQ==" saltValue="KBowxs0M4/CfSR6isylNe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6" t="s">
        <v>50</v>
      </c>
      <c r="I3" s="87"/>
      <c r="J3" s="87"/>
      <c r="K3" s="87"/>
      <c r="L3" s="87"/>
      <c r="M3" s="87"/>
      <c r="N3" s="87"/>
      <c r="O3" s="87"/>
      <c r="P3" s="87"/>
      <c r="Q3" s="87"/>
      <c r="R3" s="87"/>
      <c r="S3" s="87"/>
      <c r="T3" s="87"/>
      <c r="U3" s="87"/>
      <c r="V3" s="87"/>
      <c r="W3" s="88"/>
      <c r="X3" s="92" t="s">
        <v>51</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52</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x14ac:dyDescent="0.15">
      <c r="A4" s="15" t="s">
        <v>53</v>
      </c>
      <c r="B4" s="17"/>
      <c r="C4" s="17"/>
      <c r="D4" s="17"/>
      <c r="E4" s="17"/>
      <c r="F4" s="17"/>
      <c r="G4" s="17"/>
      <c r="H4" s="89"/>
      <c r="I4" s="90"/>
      <c r="J4" s="90"/>
      <c r="K4" s="90"/>
      <c r="L4" s="90"/>
      <c r="M4" s="90"/>
      <c r="N4" s="90"/>
      <c r="O4" s="90"/>
      <c r="P4" s="90"/>
      <c r="Q4" s="90"/>
      <c r="R4" s="90"/>
      <c r="S4" s="90"/>
      <c r="T4" s="90"/>
      <c r="U4" s="90"/>
      <c r="V4" s="90"/>
      <c r="W4" s="91"/>
      <c r="X4" s="85" t="s">
        <v>54</v>
      </c>
      <c r="Y4" s="85"/>
      <c r="Z4" s="85"/>
      <c r="AA4" s="85"/>
      <c r="AB4" s="85"/>
      <c r="AC4" s="85"/>
      <c r="AD4" s="85"/>
      <c r="AE4" s="85"/>
      <c r="AF4" s="85"/>
      <c r="AG4" s="85"/>
      <c r="AH4" s="85"/>
      <c r="AI4" s="85" t="s">
        <v>55</v>
      </c>
      <c r="AJ4" s="85"/>
      <c r="AK4" s="85"/>
      <c r="AL4" s="85"/>
      <c r="AM4" s="85"/>
      <c r="AN4" s="85"/>
      <c r="AO4" s="85"/>
      <c r="AP4" s="85"/>
      <c r="AQ4" s="85"/>
      <c r="AR4" s="85"/>
      <c r="AS4" s="85"/>
      <c r="AT4" s="85" t="s">
        <v>56</v>
      </c>
      <c r="AU4" s="85"/>
      <c r="AV4" s="85"/>
      <c r="AW4" s="85"/>
      <c r="AX4" s="85"/>
      <c r="AY4" s="85"/>
      <c r="AZ4" s="85"/>
      <c r="BA4" s="85"/>
      <c r="BB4" s="85"/>
      <c r="BC4" s="85"/>
      <c r="BD4" s="85"/>
      <c r="BE4" s="85" t="s">
        <v>57</v>
      </c>
      <c r="BF4" s="85"/>
      <c r="BG4" s="85"/>
      <c r="BH4" s="85"/>
      <c r="BI4" s="85"/>
      <c r="BJ4" s="85"/>
      <c r="BK4" s="85"/>
      <c r="BL4" s="85"/>
      <c r="BM4" s="85"/>
      <c r="BN4" s="85"/>
      <c r="BO4" s="85"/>
      <c r="BP4" s="85" t="s">
        <v>58</v>
      </c>
      <c r="BQ4" s="85"/>
      <c r="BR4" s="85"/>
      <c r="BS4" s="85"/>
      <c r="BT4" s="85"/>
      <c r="BU4" s="85"/>
      <c r="BV4" s="85"/>
      <c r="BW4" s="85"/>
      <c r="BX4" s="85"/>
      <c r="BY4" s="85"/>
      <c r="BZ4" s="85"/>
      <c r="CA4" s="85" t="s">
        <v>59</v>
      </c>
      <c r="CB4" s="85"/>
      <c r="CC4" s="85"/>
      <c r="CD4" s="85"/>
      <c r="CE4" s="85"/>
      <c r="CF4" s="85"/>
      <c r="CG4" s="85"/>
      <c r="CH4" s="85"/>
      <c r="CI4" s="85"/>
      <c r="CJ4" s="85"/>
      <c r="CK4" s="85"/>
      <c r="CL4" s="85" t="s">
        <v>60</v>
      </c>
      <c r="CM4" s="85"/>
      <c r="CN4" s="85"/>
      <c r="CO4" s="85"/>
      <c r="CP4" s="85"/>
      <c r="CQ4" s="85"/>
      <c r="CR4" s="85"/>
      <c r="CS4" s="85"/>
      <c r="CT4" s="85"/>
      <c r="CU4" s="85"/>
      <c r="CV4" s="85"/>
      <c r="CW4" s="85" t="s">
        <v>61</v>
      </c>
      <c r="CX4" s="85"/>
      <c r="CY4" s="85"/>
      <c r="CZ4" s="85"/>
      <c r="DA4" s="85"/>
      <c r="DB4" s="85"/>
      <c r="DC4" s="85"/>
      <c r="DD4" s="85"/>
      <c r="DE4" s="85"/>
      <c r="DF4" s="85"/>
      <c r="DG4" s="85"/>
      <c r="DH4" s="85" t="s">
        <v>62</v>
      </c>
      <c r="DI4" s="85"/>
      <c r="DJ4" s="85"/>
      <c r="DK4" s="85"/>
      <c r="DL4" s="85"/>
      <c r="DM4" s="85"/>
      <c r="DN4" s="85"/>
      <c r="DO4" s="85"/>
      <c r="DP4" s="85"/>
      <c r="DQ4" s="85"/>
      <c r="DR4" s="85"/>
      <c r="DS4" s="85" t="s">
        <v>63</v>
      </c>
      <c r="DT4" s="85"/>
      <c r="DU4" s="85"/>
      <c r="DV4" s="85"/>
      <c r="DW4" s="85"/>
      <c r="DX4" s="85"/>
      <c r="DY4" s="85"/>
      <c r="DZ4" s="85"/>
      <c r="EA4" s="85"/>
      <c r="EB4" s="85"/>
      <c r="EC4" s="85"/>
      <c r="ED4" s="85" t="s">
        <v>64</v>
      </c>
      <c r="EE4" s="85"/>
      <c r="EF4" s="85"/>
      <c r="EG4" s="85"/>
      <c r="EH4" s="85"/>
      <c r="EI4" s="85"/>
      <c r="EJ4" s="85"/>
      <c r="EK4" s="85"/>
      <c r="EL4" s="85"/>
      <c r="EM4" s="85"/>
      <c r="EN4" s="8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52124</v>
      </c>
      <c r="D6" s="20">
        <f t="shared" si="3"/>
        <v>46</v>
      </c>
      <c r="E6" s="20">
        <f t="shared" si="3"/>
        <v>1</v>
      </c>
      <c r="F6" s="20">
        <f t="shared" si="3"/>
        <v>0</v>
      </c>
      <c r="G6" s="20">
        <f t="shared" si="3"/>
        <v>1</v>
      </c>
      <c r="H6" s="20" t="str">
        <f t="shared" si="3"/>
        <v>秋田県　大仙市</v>
      </c>
      <c r="I6" s="20" t="str">
        <f t="shared" si="3"/>
        <v>法適用</v>
      </c>
      <c r="J6" s="20" t="str">
        <f t="shared" si="3"/>
        <v>水道事業</v>
      </c>
      <c r="K6" s="20" t="str">
        <f t="shared" si="3"/>
        <v>末端給水事業</v>
      </c>
      <c r="L6" s="20" t="str">
        <f t="shared" si="3"/>
        <v>A5</v>
      </c>
      <c r="M6" s="20" t="str">
        <f t="shared" si="3"/>
        <v>自治体職員</v>
      </c>
      <c r="N6" s="21" t="str">
        <f t="shared" si="3"/>
        <v>-</v>
      </c>
      <c r="O6" s="21">
        <f t="shared" si="3"/>
        <v>79.540000000000006</v>
      </c>
      <c r="P6" s="21">
        <f t="shared" si="3"/>
        <v>41.01</v>
      </c>
      <c r="Q6" s="21">
        <f t="shared" si="3"/>
        <v>2930</v>
      </c>
      <c r="R6" s="21">
        <f t="shared" si="3"/>
        <v>76537</v>
      </c>
      <c r="S6" s="21">
        <f t="shared" si="3"/>
        <v>866.79</v>
      </c>
      <c r="T6" s="21">
        <f t="shared" si="3"/>
        <v>88.3</v>
      </c>
      <c r="U6" s="21">
        <f t="shared" si="3"/>
        <v>31114</v>
      </c>
      <c r="V6" s="21">
        <f t="shared" si="3"/>
        <v>49.97</v>
      </c>
      <c r="W6" s="21">
        <f t="shared" si="3"/>
        <v>622.65</v>
      </c>
      <c r="X6" s="22">
        <f>IF(X7="",NA(),X7)</f>
        <v>137.16999999999999</v>
      </c>
      <c r="Y6" s="22">
        <f t="shared" ref="Y6:AG6" si="4">IF(Y7="",NA(),Y7)</f>
        <v>132.71</v>
      </c>
      <c r="Z6" s="22">
        <f t="shared" si="4"/>
        <v>121.78</v>
      </c>
      <c r="AA6" s="22">
        <f t="shared" si="4"/>
        <v>117.97</v>
      </c>
      <c r="AB6" s="22">
        <f t="shared" si="4"/>
        <v>119.91</v>
      </c>
      <c r="AC6" s="22">
        <f t="shared" si="4"/>
        <v>110.66</v>
      </c>
      <c r="AD6" s="22">
        <f t="shared" si="4"/>
        <v>109.01</v>
      </c>
      <c r="AE6" s="22">
        <f t="shared" si="4"/>
        <v>108.83</v>
      </c>
      <c r="AF6" s="22">
        <f t="shared" si="4"/>
        <v>109.23</v>
      </c>
      <c r="AG6" s="22">
        <f t="shared" si="4"/>
        <v>108.04</v>
      </c>
      <c r="AH6" s="21" t="str">
        <f>IF(AH7="","",IF(AH7="-","【-】","【"&amp;SUBSTITUTE(TEXT(AH7,"#,##0.00"),"-","△")&amp;"】"))</f>
        <v>【108.70】</v>
      </c>
      <c r="AI6" s="21">
        <f>IF(AI7="",NA(),AI7)</f>
        <v>0</v>
      </c>
      <c r="AJ6" s="21">
        <f t="shared" ref="AJ6:AR6" si="5">IF(AJ7="",NA(),AJ7)</f>
        <v>0</v>
      </c>
      <c r="AK6" s="21">
        <f t="shared" si="5"/>
        <v>0</v>
      </c>
      <c r="AL6" s="21">
        <f t="shared" si="5"/>
        <v>0</v>
      </c>
      <c r="AM6" s="21">
        <f t="shared" si="5"/>
        <v>0</v>
      </c>
      <c r="AN6" s="22">
        <f t="shared" si="5"/>
        <v>2.74</v>
      </c>
      <c r="AO6" s="22">
        <f t="shared" si="5"/>
        <v>3.7</v>
      </c>
      <c r="AP6" s="22">
        <f t="shared" si="5"/>
        <v>4.34</v>
      </c>
      <c r="AQ6" s="22">
        <f t="shared" si="5"/>
        <v>4.6900000000000004</v>
      </c>
      <c r="AR6" s="22">
        <f t="shared" si="5"/>
        <v>4.72</v>
      </c>
      <c r="AS6" s="21" t="str">
        <f>IF(AS7="","",IF(AS7="-","【-】","【"&amp;SUBSTITUTE(TEXT(AS7,"#,##0.00"),"-","△")&amp;"】"))</f>
        <v>【1.34】</v>
      </c>
      <c r="AT6" s="22">
        <f>IF(AT7="",NA(),AT7)</f>
        <v>868.45</v>
      </c>
      <c r="AU6" s="22">
        <f t="shared" ref="AU6:BC6" si="6">IF(AU7="",NA(),AU7)</f>
        <v>357.84</v>
      </c>
      <c r="AV6" s="22">
        <f t="shared" si="6"/>
        <v>354.81</v>
      </c>
      <c r="AW6" s="22">
        <f t="shared" si="6"/>
        <v>435.07</v>
      </c>
      <c r="AX6" s="22">
        <f t="shared" si="6"/>
        <v>520.79</v>
      </c>
      <c r="AY6" s="22">
        <f t="shared" si="6"/>
        <v>366.03</v>
      </c>
      <c r="AZ6" s="22">
        <f t="shared" si="6"/>
        <v>365.18</v>
      </c>
      <c r="BA6" s="22">
        <f t="shared" si="6"/>
        <v>327.77</v>
      </c>
      <c r="BB6" s="22">
        <f t="shared" si="6"/>
        <v>338.02</v>
      </c>
      <c r="BC6" s="22">
        <f t="shared" si="6"/>
        <v>345.94</v>
      </c>
      <c r="BD6" s="21" t="str">
        <f>IF(BD7="","",IF(BD7="-","【-】","【"&amp;SUBSTITUTE(TEXT(BD7,"#,##0.00"),"-","△")&amp;"】"))</f>
        <v>【252.29】</v>
      </c>
      <c r="BE6" s="22">
        <f>IF(BE7="",NA(),BE7)</f>
        <v>215.38</v>
      </c>
      <c r="BF6" s="22">
        <f t="shared" ref="BF6:BN6" si="7">IF(BF7="",NA(),BF7)</f>
        <v>309.62</v>
      </c>
      <c r="BG6" s="22">
        <f t="shared" si="7"/>
        <v>284.16000000000003</v>
      </c>
      <c r="BH6" s="22">
        <f t="shared" si="7"/>
        <v>263.12</v>
      </c>
      <c r="BI6" s="22">
        <f t="shared" si="7"/>
        <v>240.56</v>
      </c>
      <c r="BJ6" s="22">
        <f t="shared" si="7"/>
        <v>370.12</v>
      </c>
      <c r="BK6" s="22">
        <f t="shared" si="7"/>
        <v>371.65</v>
      </c>
      <c r="BL6" s="22">
        <f t="shared" si="7"/>
        <v>397.1</v>
      </c>
      <c r="BM6" s="22">
        <f t="shared" si="7"/>
        <v>379.91</v>
      </c>
      <c r="BN6" s="22">
        <f t="shared" si="7"/>
        <v>386.61</v>
      </c>
      <c r="BO6" s="21" t="str">
        <f>IF(BO7="","",IF(BO7="-","【-】","【"&amp;SUBSTITUTE(TEXT(BO7,"#,##0.00"),"-","△")&amp;"】"))</f>
        <v>【268.07】</v>
      </c>
      <c r="BP6" s="22">
        <f>IF(BP7="",NA(),BP7)</f>
        <v>136.77000000000001</v>
      </c>
      <c r="BQ6" s="22">
        <f t="shared" ref="BQ6:BY6" si="8">IF(BQ7="",NA(),BQ7)</f>
        <v>132.66999999999999</v>
      </c>
      <c r="BR6" s="22">
        <f t="shared" si="8"/>
        <v>120.5</v>
      </c>
      <c r="BS6" s="22">
        <f t="shared" si="8"/>
        <v>114.99</v>
      </c>
      <c r="BT6" s="22">
        <f t="shared" si="8"/>
        <v>117.76</v>
      </c>
      <c r="BU6" s="22">
        <f t="shared" si="8"/>
        <v>100.42</v>
      </c>
      <c r="BV6" s="22">
        <f t="shared" si="8"/>
        <v>98.77</v>
      </c>
      <c r="BW6" s="22">
        <f t="shared" si="8"/>
        <v>95.79</v>
      </c>
      <c r="BX6" s="22">
        <f t="shared" si="8"/>
        <v>98.3</v>
      </c>
      <c r="BY6" s="22">
        <f t="shared" si="8"/>
        <v>93.82</v>
      </c>
      <c r="BZ6" s="21" t="str">
        <f>IF(BZ7="","",IF(BZ7="-","【-】","【"&amp;SUBSTITUTE(TEXT(BZ7,"#,##0.00"),"-","△")&amp;"】"))</f>
        <v>【97.47】</v>
      </c>
      <c r="CA6" s="22">
        <f>IF(CA7="",NA(),CA7)</f>
        <v>148.02000000000001</v>
      </c>
      <c r="CB6" s="22">
        <f t="shared" ref="CB6:CJ6" si="9">IF(CB7="",NA(),CB7)</f>
        <v>152.77000000000001</v>
      </c>
      <c r="CC6" s="22">
        <f t="shared" si="9"/>
        <v>166.65</v>
      </c>
      <c r="CD6" s="22">
        <f t="shared" si="9"/>
        <v>175.17</v>
      </c>
      <c r="CE6" s="22">
        <f t="shared" si="9"/>
        <v>172.06</v>
      </c>
      <c r="CF6" s="22">
        <f t="shared" si="9"/>
        <v>171.67</v>
      </c>
      <c r="CG6" s="22">
        <f t="shared" si="9"/>
        <v>173.67</v>
      </c>
      <c r="CH6" s="22">
        <f t="shared" si="9"/>
        <v>171.13</v>
      </c>
      <c r="CI6" s="22">
        <f t="shared" si="9"/>
        <v>173.7</v>
      </c>
      <c r="CJ6" s="22">
        <f t="shared" si="9"/>
        <v>178.94</v>
      </c>
      <c r="CK6" s="21" t="str">
        <f>IF(CK7="","",IF(CK7="-","【-】","【"&amp;SUBSTITUTE(TEXT(CK7,"#,##0.00"),"-","△")&amp;"】"))</f>
        <v>【174.75】</v>
      </c>
      <c r="CL6" s="22">
        <f>IF(CL7="",NA(),CL7)</f>
        <v>74.47</v>
      </c>
      <c r="CM6" s="22">
        <f t="shared" ref="CM6:CU6" si="10">IF(CM7="",NA(),CM7)</f>
        <v>73.86</v>
      </c>
      <c r="CN6" s="22">
        <f t="shared" si="10"/>
        <v>78.7</v>
      </c>
      <c r="CO6" s="22">
        <f t="shared" si="10"/>
        <v>78.680000000000007</v>
      </c>
      <c r="CP6" s="22">
        <f t="shared" si="10"/>
        <v>79.930000000000007</v>
      </c>
      <c r="CQ6" s="22">
        <f t="shared" si="10"/>
        <v>59.74</v>
      </c>
      <c r="CR6" s="22">
        <f t="shared" si="10"/>
        <v>59.67</v>
      </c>
      <c r="CS6" s="22">
        <f t="shared" si="10"/>
        <v>60.12</v>
      </c>
      <c r="CT6" s="22">
        <f t="shared" si="10"/>
        <v>60.34</v>
      </c>
      <c r="CU6" s="22">
        <f t="shared" si="10"/>
        <v>59.54</v>
      </c>
      <c r="CV6" s="21" t="str">
        <f>IF(CV7="","",IF(CV7="-","【-】","【"&amp;SUBSTITUTE(TEXT(CV7,"#,##0.00"),"-","△")&amp;"】"))</f>
        <v>【59.97】</v>
      </c>
      <c r="CW6" s="22">
        <f>IF(CW7="",NA(),CW7)</f>
        <v>84.35</v>
      </c>
      <c r="CX6" s="22">
        <f t="shared" ref="CX6:DF6" si="11">IF(CX7="",NA(),CX7)</f>
        <v>83.82</v>
      </c>
      <c r="CY6" s="22">
        <f t="shared" si="11"/>
        <v>81.459999999999994</v>
      </c>
      <c r="CZ6" s="22">
        <f t="shared" si="11"/>
        <v>80.41</v>
      </c>
      <c r="DA6" s="22">
        <f t="shared" si="11"/>
        <v>78.260000000000005</v>
      </c>
      <c r="DB6" s="22">
        <f t="shared" si="11"/>
        <v>84.8</v>
      </c>
      <c r="DC6" s="22">
        <f t="shared" si="11"/>
        <v>84.6</v>
      </c>
      <c r="DD6" s="22">
        <f t="shared" si="11"/>
        <v>84.24</v>
      </c>
      <c r="DE6" s="22">
        <f t="shared" si="11"/>
        <v>84.19</v>
      </c>
      <c r="DF6" s="22">
        <f t="shared" si="11"/>
        <v>83.93</v>
      </c>
      <c r="DG6" s="21" t="str">
        <f>IF(DG7="","",IF(DG7="-","【-】","【"&amp;SUBSTITUTE(TEXT(DG7,"#,##0.00"),"-","△")&amp;"】"))</f>
        <v>【89.76】</v>
      </c>
      <c r="DH6" s="22">
        <f>IF(DH7="",NA(),DH7)</f>
        <v>49.29</v>
      </c>
      <c r="DI6" s="22">
        <f t="shared" ref="DI6:DQ6" si="12">IF(DI7="",NA(),DI7)</f>
        <v>41.48</v>
      </c>
      <c r="DJ6" s="22">
        <f t="shared" si="12"/>
        <v>43.73</v>
      </c>
      <c r="DK6" s="22">
        <f t="shared" si="12"/>
        <v>45.95</v>
      </c>
      <c r="DL6" s="22">
        <f t="shared" si="12"/>
        <v>47.78</v>
      </c>
      <c r="DM6" s="22">
        <f t="shared" si="12"/>
        <v>47.66</v>
      </c>
      <c r="DN6" s="22">
        <f t="shared" si="12"/>
        <v>48.17</v>
      </c>
      <c r="DO6" s="22">
        <f t="shared" si="12"/>
        <v>48.83</v>
      </c>
      <c r="DP6" s="22">
        <f t="shared" si="12"/>
        <v>49.96</v>
      </c>
      <c r="DQ6" s="22">
        <f t="shared" si="12"/>
        <v>50.82</v>
      </c>
      <c r="DR6" s="21" t="str">
        <f>IF(DR7="","",IF(DR7="-","【-】","【"&amp;SUBSTITUTE(TEXT(DR7,"#,##0.00"),"-","△")&amp;"】"))</f>
        <v>【51.51】</v>
      </c>
      <c r="DS6" s="22">
        <f>IF(DS7="",NA(),DS7)</f>
        <v>21.03</v>
      </c>
      <c r="DT6" s="22">
        <f t="shared" ref="DT6:EB6" si="13">IF(DT7="",NA(),DT7)</f>
        <v>21.54</v>
      </c>
      <c r="DU6" s="22">
        <f t="shared" si="13"/>
        <v>23.71</v>
      </c>
      <c r="DV6" s="22">
        <f t="shared" si="13"/>
        <v>26.11</v>
      </c>
      <c r="DW6" s="22">
        <f t="shared" si="13"/>
        <v>27.36</v>
      </c>
      <c r="DX6" s="22">
        <f t="shared" si="13"/>
        <v>15.1</v>
      </c>
      <c r="DY6" s="22">
        <f t="shared" si="13"/>
        <v>17.12</v>
      </c>
      <c r="DZ6" s="22">
        <f t="shared" si="13"/>
        <v>18.18</v>
      </c>
      <c r="EA6" s="22">
        <f t="shared" si="13"/>
        <v>19.32</v>
      </c>
      <c r="EB6" s="22">
        <f t="shared" si="13"/>
        <v>21.16</v>
      </c>
      <c r="EC6" s="21" t="str">
        <f>IF(EC7="","",IF(EC7="-","【-】","【"&amp;SUBSTITUTE(TEXT(EC7,"#,##0.00"),"-","△")&amp;"】"))</f>
        <v>【23.75】</v>
      </c>
      <c r="ED6" s="22">
        <f>IF(ED7="",NA(),ED7)</f>
        <v>0.35</v>
      </c>
      <c r="EE6" s="21">
        <f t="shared" ref="EE6:EM6" si="14">IF(EE7="",NA(),EE7)</f>
        <v>0</v>
      </c>
      <c r="EF6" s="21">
        <f t="shared" si="14"/>
        <v>0</v>
      </c>
      <c r="EG6" s="22">
        <f t="shared" si="14"/>
        <v>0.14000000000000001</v>
      </c>
      <c r="EH6" s="22">
        <f t="shared" si="14"/>
        <v>0.45</v>
      </c>
      <c r="EI6" s="22">
        <f t="shared" si="14"/>
        <v>0.57999999999999996</v>
      </c>
      <c r="EJ6" s="22">
        <f t="shared" si="14"/>
        <v>0.54</v>
      </c>
      <c r="EK6" s="22">
        <f t="shared" si="14"/>
        <v>0.56999999999999995</v>
      </c>
      <c r="EL6" s="22">
        <f t="shared" si="14"/>
        <v>0.52</v>
      </c>
      <c r="EM6" s="22">
        <f t="shared" si="14"/>
        <v>0.48</v>
      </c>
      <c r="EN6" s="21" t="str">
        <f>IF(EN7="","",IF(EN7="-","【-】","【"&amp;SUBSTITUTE(TEXT(EN7,"#,##0.00"),"-","△")&amp;"】"))</f>
        <v>【0.67】</v>
      </c>
    </row>
    <row r="7" spans="1:144" s="23" customFormat="1" x14ac:dyDescent="0.15">
      <c r="A7" s="15"/>
      <c r="B7" s="24">
        <v>2022</v>
      </c>
      <c r="C7" s="24">
        <v>52124</v>
      </c>
      <c r="D7" s="24">
        <v>46</v>
      </c>
      <c r="E7" s="24">
        <v>1</v>
      </c>
      <c r="F7" s="24">
        <v>0</v>
      </c>
      <c r="G7" s="24">
        <v>1</v>
      </c>
      <c r="H7" s="24" t="s">
        <v>93</v>
      </c>
      <c r="I7" s="24" t="s">
        <v>94</v>
      </c>
      <c r="J7" s="24" t="s">
        <v>95</v>
      </c>
      <c r="K7" s="24" t="s">
        <v>96</v>
      </c>
      <c r="L7" s="24" t="s">
        <v>97</v>
      </c>
      <c r="M7" s="24" t="s">
        <v>98</v>
      </c>
      <c r="N7" s="25" t="s">
        <v>99</v>
      </c>
      <c r="O7" s="25">
        <v>79.540000000000006</v>
      </c>
      <c r="P7" s="25">
        <v>41.01</v>
      </c>
      <c r="Q7" s="25">
        <v>2930</v>
      </c>
      <c r="R7" s="25">
        <v>76537</v>
      </c>
      <c r="S7" s="25">
        <v>866.79</v>
      </c>
      <c r="T7" s="25">
        <v>88.3</v>
      </c>
      <c r="U7" s="25">
        <v>31114</v>
      </c>
      <c r="V7" s="25">
        <v>49.97</v>
      </c>
      <c r="W7" s="25">
        <v>622.65</v>
      </c>
      <c r="X7" s="25">
        <v>137.16999999999999</v>
      </c>
      <c r="Y7" s="25">
        <v>132.71</v>
      </c>
      <c r="Z7" s="25">
        <v>121.78</v>
      </c>
      <c r="AA7" s="25">
        <v>117.97</v>
      </c>
      <c r="AB7" s="25">
        <v>119.91</v>
      </c>
      <c r="AC7" s="25">
        <v>110.66</v>
      </c>
      <c r="AD7" s="25">
        <v>109.01</v>
      </c>
      <c r="AE7" s="25">
        <v>108.83</v>
      </c>
      <c r="AF7" s="25">
        <v>109.23</v>
      </c>
      <c r="AG7" s="25">
        <v>108.04</v>
      </c>
      <c r="AH7" s="25">
        <v>108.7</v>
      </c>
      <c r="AI7" s="25">
        <v>0</v>
      </c>
      <c r="AJ7" s="25">
        <v>0</v>
      </c>
      <c r="AK7" s="25">
        <v>0</v>
      </c>
      <c r="AL7" s="25">
        <v>0</v>
      </c>
      <c r="AM7" s="25">
        <v>0</v>
      </c>
      <c r="AN7" s="25">
        <v>2.74</v>
      </c>
      <c r="AO7" s="25">
        <v>3.7</v>
      </c>
      <c r="AP7" s="25">
        <v>4.34</v>
      </c>
      <c r="AQ7" s="25">
        <v>4.6900000000000004</v>
      </c>
      <c r="AR7" s="25">
        <v>4.72</v>
      </c>
      <c r="AS7" s="25">
        <v>1.34</v>
      </c>
      <c r="AT7" s="25">
        <v>868.45</v>
      </c>
      <c r="AU7" s="25">
        <v>357.84</v>
      </c>
      <c r="AV7" s="25">
        <v>354.81</v>
      </c>
      <c r="AW7" s="25">
        <v>435.07</v>
      </c>
      <c r="AX7" s="25">
        <v>520.79</v>
      </c>
      <c r="AY7" s="25">
        <v>366.03</v>
      </c>
      <c r="AZ7" s="25">
        <v>365.18</v>
      </c>
      <c r="BA7" s="25">
        <v>327.77</v>
      </c>
      <c r="BB7" s="25">
        <v>338.02</v>
      </c>
      <c r="BC7" s="25">
        <v>345.94</v>
      </c>
      <c r="BD7" s="25">
        <v>252.29</v>
      </c>
      <c r="BE7" s="25">
        <v>215.38</v>
      </c>
      <c r="BF7" s="25">
        <v>309.62</v>
      </c>
      <c r="BG7" s="25">
        <v>284.16000000000003</v>
      </c>
      <c r="BH7" s="25">
        <v>263.12</v>
      </c>
      <c r="BI7" s="25">
        <v>240.56</v>
      </c>
      <c r="BJ7" s="25">
        <v>370.12</v>
      </c>
      <c r="BK7" s="25">
        <v>371.65</v>
      </c>
      <c r="BL7" s="25">
        <v>397.1</v>
      </c>
      <c r="BM7" s="25">
        <v>379.91</v>
      </c>
      <c r="BN7" s="25">
        <v>386.61</v>
      </c>
      <c r="BO7" s="25">
        <v>268.07</v>
      </c>
      <c r="BP7" s="25">
        <v>136.77000000000001</v>
      </c>
      <c r="BQ7" s="25">
        <v>132.66999999999999</v>
      </c>
      <c r="BR7" s="25">
        <v>120.5</v>
      </c>
      <c r="BS7" s="25">
        <v>114.99</v>
      </c>
      <c r="BT7" s="25">
        <v>117.76</v>
      </c>
      <c r="BU7" s="25">
        <v>100.42</v>
      </c>
      <c r="BV7" s="25">
        <v>98.77</v>
      </c>
      <c r="BW7" s="25">
        <v>95.79</v>
      </c>
      <c r="BX7" s="25">
        <v>98.3</v>
      </c>
      <c r="BY7" s="25">
        <v>93.82</v>
      </c>
      <c r="BZ7" s="25">
        <v>97.47</v>
      </c>
      <c r="CA7" s="25">
        <v>148.02000000000001</v>
      </c>
      <c r="CB7" s="25">
        <v>152.77000000000001</v>
      </c>
      <c r="CC7" s="25">
        <v>166.65</v>
      </c>
      <c r="CD7" s="25">
        <v>175.17</v>
      </c>
      <c r="CE7" s="25">
        <v>172.06</v>
      </c>
      <c r="CF7" s="25">
        <v>171.67</v>
      </c>
      <c r="CG7" s="25">
        <v>173.67</v>
      </c>
      <c r="CH7" s="25">
        <v>171.13</v>
      </c>
      <c r="CI7" s="25">
        <v>173.7</v>
      </c>
      <c r="CJ7" s="25">
        <v>178.94</v>
      </c>
      <c r="CK7" s="25">
        <v>174.75</v>
      </c>
      <c r="CL7" s="25">
        <v>74.47</v>
      </c>
      <c r="CM7" s="25">
        <v>73.86</v>
      </c>
      <c r="CN7" s="25">
        <v>78.7</v>
      </c>
      <c r="CO7" s="25">
        <v>78.680000000000007</v>
      </c>
      <c r="CP7" s="25">
        <v>79.930000000000007</v>
      </c>
      <c r="CQ7" s="25">
        <v>59.74</v>
      </c>
      <c r="CR7" s="25">
        <v>59.67</v>
      </c>
      <c r="CS7" s="25">
        <v>60.12</v>
      </c>
      <c r="CT7" s="25">
        <v>60.34</v>
      </c>
      <c r="CU7" s="25">
        <v>59.54</v>
      </c>
      <c r="CV7" s="25">
        <v>59.97</v>
      </c>
      <c r="CW7" s="25">
        <v>84.35</v>
      </c>
      <c r="CX7" s="25">
        <v>83.82</v>
      </c>
      <c r="CY7" s="25">
        <v>81.459999999999994</v>
      </c>
      <c r="CZ7" s="25">
        <v>80.41</v>
      </c>
      <c r="DA7" s="25">
        <v>78.260000000000005</v>
      </c>
      <c r="DB7" s="25">
        <v>84.8</v>
      </c>
      <c r="DC7" s="25">
        <v>84.6</v>
      </c>
      <c r="DD7" s="25">
        <v>84.24</v>
      </c>
      <c r="DE7" s="25">
        <v>84.19</v>
      </c>
      <c r="DF7" s="25">
        <v>83.93</v>
      </c>
      <c r="DG7" s="25">
        <v>89.76</v>
      </c>
      <c r="DH7" s="25">
        <v>49.29</v>
      </c>
      <c r="DI7" s="25">
        <v>41.48</v>
      </c>
      <c r="DJ7" s="25">
        <v>43.73</v>
      </c>
      <c r="DK7" s="25">
        <v>45.95</v>
      </c>
      <c r="DL7" s="25">
        <v>47.78</v>
      </c>
      <c r="DM7" s="25">
        <v>47.66</v>
      </c>
      <c r="DN7" s="25">
        <v>48.17</v>
      </c>
      <c r="DO7" s="25">
        <v>48.83</v>
      </c>
      <c r="DP7" s="25">
        <v>49.96</v>
      </c>
      <c r="DQ7" s="25">
        <v>50.82</v>
      </c>
      <c r="DR7" s="25">
        <v>51.51</v>
      </c>
      <c r="DS7" s="25">
        <v>21.03</v>
      </c>
      <c r="DT7" s="25">
        <v>21.54</v>
      </c>
      <c r="DU7" s="25">
        <v>23.71</v>
      </c>
      <c r="DV7" s="25">
        <v>26.11</v>
      </c>
      <c r="DW7" s="25">
        <v>27.36</v>
      </c>
      <c r="DX7" s="25">
        <v>15.1</v>
      </c>
      <c r="DY7" s="25">
        <v>17.12</v>
      </c>
      <c r="DZ7" s="25">
        <v>18.18</v>
      </c>
      <c r="EA7" s="25">
        <v>19.32</v>
      </c>
      <c r="EB7" s="25">
        <v>21.16</v>
      </c>
      <c r="EC7" s="25">
        <v>23.75</v>
      </c>
      <c r="ED7" s="25">
        <v>0.35</v>
      </c>
      <c r="EE7" s="25">
        <v>0</v>
      </c>
      <c r="EF7" s="25">
        <v>0</v>
      </c>
      <c r="EG7" s="25">
        <v>0.14000000000000001</v>
      </c>
      <c r="EH7" s="25">
        <v>0.45</v>
      </c>
      <c r="EI7" s="25">
        <v>0.57999999999999996</v>
      </c>
      <c r="EJ7" s="25">
        <v>0.54</v>
      </c>
      <c r="EK7" s="25">
        <v>0.56999999999999995</v>
      </c>
      <c r="EL7" s="25">
        <v>0.52</v>
      </c>
      <c r="EM7" s="25">
        <v>0.48</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109</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DS-PCE03020</cp:lastModifiedBy>
  <cp:lastPrinted>2024-01-23T06:43:52Z</cp:lastPrinted>
  <dcterms:created xsi:type="dcterms:W3CDTF">2023-12-05T00:48:54Z</dcterms:created>
  <dcterms:modified xsi:type="dcterms:W3CDTF">2024-01-23T06:52:58Z</dcterms:modified>
  <cp:category/>
</cp:coreProperties>
</file>