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D9whCacbz3yHAcNYhxZQESdEkgCpX3D6qy17C13oRJLk1xcgHgimTwayyKCmnD363If33Muaju6XDSmaOCcSpg==" workbookSaltValue="N8HtwwUAv5VjxODiV/mAxA==" workbookSpinCount="100000" lockStructure="1"/>
  <bookViews>
    <workbookView xWindow="0" yWindow="0" windowWidth="28800" windowHeight="1150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<sst xmlns="http://schemas.openxmlformats.org/spreadsheetml/2006/main" count="236" uniqueCount="117">
  <si>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</si>
  <si>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</si>
  <si>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</si>
  <si>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</si>
  <si>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</si>
  <si>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</si>
  <si>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</si>
  <si>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</si>
  <si>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</si>
  <si>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</si>
  <si>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</si>
  <si>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</si>
  <si>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</si>
  <si>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</si>
  <si>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</si>
  <si>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</si>
  <si>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</si>
  <si>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</si>
  <si>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</si>
  <si>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</si>
  <si>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</si>
  <si>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</si>
  <si>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</si>
  <si>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</si>
  <si>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</si>
  <si>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</si>
  <si>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</si>
  <si>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</si>
  <si>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</si>
  <si>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</si>
  <si>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</si>
  <si>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</si>
  <si>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</si>
  <si>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</si>
  <si>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</si>
  <si>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</si>
  <si>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</si>
  <si>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</si>
  <si>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</si>
  <si>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</si>
  <si>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</si>
  <si>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</si>
  <si>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</si>
  <si>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</si>
  <si>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</si>
  <si>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</si>
  <si>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</si>
  <si>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</si>
  <si>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</si>
  <si>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</si>
  <si>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</si>
  <si>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</si>
  <si>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</si>
  <si>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</si>
  <si>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</si>
  <si>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</si>
  <si>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</si>
  <si>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</si>
  <si>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</si>
  <si>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</si>
  <si>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</si>
  <si>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</si>
  <si>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</si>
  <si>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</si>
  <si>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</si>
  <si>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</si>
  <si>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</si>
  <si>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</si>
  <si>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</si>
  <si>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</si>
  <si>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</si>
  <si>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</si>
  <si>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</si>
  <si>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</si>
  <si>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</si>
  <si>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</si>
  <si>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</si>
  <si>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</si>
  <si>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</si>
  <si>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</si>
  <si>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</si>
  <si>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</si>
  <si>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</si>
  <si>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</si>
  <si>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</si>
  <si>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</si>
  <si>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</si>
  <si>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</si>
  <si>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</si>
  <si>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</si>
  <si>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</si>
  <si>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</si>
  <si>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</si>
  <si>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</si>
  <si>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</si>
  <si>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</si>
  <si>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</si>
  <si>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</si>
  <si>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</si>
  <si>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</si>
  <si>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</si>
  <si>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</si>
  <si>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</si>
  <si>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</si>
  <si>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</si>
  <si>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</si>
  <si>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</si>
  <si>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</si>
  <si>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</si>
  <si>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</si>
  <si>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</si>
  <si>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</si>
  <si>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</si>
  <si>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</si>
  <si>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事業は平成26年度で当初の整備計画区域の事業をほぼ終えていましたが、新たな未普及地域整備を平成30年度からDB一括発注方式によるPPP手法を導入して川口・立花地区の整備に着手し、令和2年度には一部供用開始、令和3年度全区域の整備を完了しました。また、令和4年度には一部の農業集落排水地域を接続統合しましたので当面は資本費等が増加する見込みとなっています。
　整備事業の完了に伴い、接続率の増加による使用料収入が確保できるようになるまでは、経費節減を強化して支出を抑え、収入の確保につとめていく必要があります。</t>
    <rPh sb="76" eb="78">
      <t>カワグチ</t>
    </rPh>
    <rPh sb="110" eb="113">
      <t>ゼンクイキ</t>
    </rPh>
    <rPh sb="114" eb="116">
      <t>セイビ</t>
    </rPh>
    <rPh sb="117" eb="119">
      <t>カンリョウ</t>
    </rPh>
    <rPh sb="189" eb="190">
      <t>トモナ</t>
    </rPh>
    <rPh sb="192" eb="195">
      <t>セツゾクリツ</t>
    </rPh>
    <rPh sb="196" eb="198">
      <t>ゾウカ</t>
    </rPh>
    <rPh sb="201" eb="203">
      <t>シヨウ</t>
    </rPh>
    <phoneticPr fontId="4"/>
  </si>
  <si>
    <t>　①経常収支比率、②累積欠損金比率、④企業債残高対事業規模比率は類似団体平均、全国平均より悪い状況にあります。下水道未普及地域整備が進み固定資産の減価償却費等が増加した一方で、整備後間もない地区の接続率が低く、使用料収入が少ない状況によるものです。
　③流動比率は起債償還額等の支払時期に財源を確保するため特に問題はありません。
　⑤経費回収率は類似団体平均、全国平均を上回っていますが、全て使用料で賄えている状況ではありません。
　⑥汚水処理原価については類似団体平均、全国平均を下回っており、汚水処理事業について効率的な運営ができていると考えられます。
　⑧水洗化率については、令和３年度まで下水道未普及地域整備を進めていたため、令和元年度から前年度比で数値が低い状況でしたが、令和４年度以降は下水道への接続が進むことで、徐々に上昇していく見込みとなっています。
　令和４年度から農業集落排水地域との接続統合等により今後はしばらく各指標が上下すると予想されます。</t>
    <rPh sb="10" eb="17">
      <t>ルイセキケッソンキンヒリツ</t>
    </rPh>
    <rPh sb="19" eb="24">
      <t>キギョウサイザンダカ</t>
    </rPh>
    <rPh sb="24" eb="25">
      <t>タイ</t>
    </rPh>
    <rPh sb="25" eb="31">
      <t>ジギョウキボヒリツ</t>
    </rPh>
    <rPh sb="32" eb="38">
      <t>ルイジダンタイヘイキン</t>
    </rPh>
    <rPh sb="45" eb="46">
      <t>ワル</t>
    </rPh>
    <rPh sb="47" eb="49">
      <t>ジョウキョウ</t>
    </rPh>
    <rPh sb="55" eb="58">
      <t>ゲスイドウ</t>
    </rPh>
    <rPh sb="58" eb="63">
      <t>ミフキュウチイキ</t>
    </rPh>
    <rPh sb="78" eb="79">
      <t>トウ</t>
    </rPh>
    <rPh sb="84" eb="86">
      <t>イッポウ</t>
    </rPh>
    <rPh sb="88" eb="90">
      <t>セイビ</t>
    </rPh>
    <rPh sb="90" eb="91">
      <t>ゴ</t>
    </rPh>
    <rPh sb="91" eb="92">
      <t>マ</t>
    </rPh>
    <rPh sb="95" eb="97">
      <t>チク</t>
    </rPh>
    <rPh sb="98" eb="101">
      <t>セツゾクリツ</t>
    </rPh>
    <rPh sb="102" eb="103">
      <t>ヒク</t>
    </rPh>
    <rPh sb="105" eb="108">
      <t>シヨウリョウ</t>
    </rPh>
    <rPh sb="108" eb="110">
      <t>シュウニュウ</t>
    </rPh>
    <rPh sb="111" eb="112">
      <t>スク</t>
    </rPh>
    <rPh sb="114" eb="116">
      <t>ジョウキョウ</t>
    </rPh>
    <rPh sb="132" eb="138">
      <t>キサイショウカンガクトウ</t>
    </rPh>
    <rPh sb="139" eb="143">
      <t>シハライジキ</t>
    </rPh>
    <rPh sb="144" eb="146">
      <t>ザイゲン</t>
    </rPh>
    <rPh sb="147" eb="149">
      <t>カクホ</t>
    </rPh>
    <rPh sb="153" eb="154">
      <t>トク</t>
    </rPh>
    <rPh sb="155" eb="157">
      <t>モンダイ</t>
    </rPh>
    <rPh sb="167" eb="172">
      <t>ケイヒカイシュウリツ</t>
    </rPh>
    <rPh sb="173" eb="179">
      <t>ルイジダンタイヘイキン</t>
    </rPh>
    <rPh sb="180" eb="184">
      <t>ゼンコクヘイキン</t>
    </rPh>
    <rPh sb="185" eb="187">
      <t>ウワマワ</t>
    </rPh>
    <rPh sb="194" eb="195">
      <t>スベ</t>
    </rPh>
    <rPh sb="196" eb="199">
      <t>シヨウリョウ</t>
    </rPh>
    <rPh sb="200" eb="201">
      <t>マカナ</t>
    </rPh>
    <rPh sb="205" eb="207">
      <t>ジョウキョウ</t>
    </rPh>
    <rPh sb="218" eb="224">
      <t>オスイショリゲンカ</t>
    </rPh>
    <rPh sb="229" eb="235">
      <t>ルイジダンタイヘイキン</t>
    </rPh>
    <rPh sb="248" eb="254">
      <t>オスイショリジギョウ</t>
    </rPh>
    <rPh sb="258" eb="261">
      <t>コウリツテキ</t>
    </rPh>
    <rPh sb="262" eb="264">
      <t>ウンエイ</t>
    </rPh>
    <rPh sb="271" eb="272">
      <t>カンガ</t>
    </rPh>
    <rPh sb="281" eb="285">
      <t>スイセンカリツ</t>
    </rPh>
    <rPh sb="291" eb="293">
      <t>レイワ</t>
    </rPh>
    <rPh sb="294" eb="296">
      <t>ネンド</t>
    </rPh>
    <rPh sb="298" eb="308">
      <t>ゲスイドウミフキュウチイキセイビ</t>
    </rPh>
    <rPh sb="309" eb="310">
      <t>スス</t>
    </rPh>
    <rPh sb="317" eb="319">
      <t>レイワ</t>
    </rPh>
    <rPh sb="319" eb="320">
      <t>ガン</t>
    </rPh>
    <rPh sb="320" eb="321">
      <t>ネン</t>
    </rPh>
    <rPh sb="321" eb="322">
      <t>ド</t>
    </rPh>
    <rPh sb="324" eb="326">
      <t>ゼンネン</t>
    </rPh>
    <rPh sb="326" eb="327">
      <t>ド</t>
    </rPh>
    <rPh sb="327" eb="328">
      <t>ヒ</t>
    </rPh>
    <rPh sb="329" eb="331">
      <t>スウチ</t>
    </rPh>
    <rPh sb="332" eb="333">
      <t>ヒク</t>
    </rPh>
    <rPh sb="334" eb="336">
      <t>ジョウキョウ</t>
    </rPh>
    <rPh sb="341" eb="343">
      <t>レイワ</t>
    </rPh>
    <rPh sb="344" eb="348">
      <t>ネンドイコウ</t>
    </rPh>
    <rPh sb="349" eb="352">
      <t>ゲスイドウ</t>
    </rPh>
    <rPh sb="357" eb="358">
      <t>スス</t>
    </rPh>
    <rPh sb="363" eb="365">
      <t>ジョジョ</t>
    </rPh>
    <rPh sb="366" eb="368">
      <t>ジョウショウ</t>
    </rPh>
    <rPh sb="372" eb="374">
      <t>ミコ</t>
    </rPh>
    <rPh sb="406" eb="407">
      <t>トウ</t>
    </rPh>
    <phoneticPr fontId="4"/>
  </si>
  <si>
    <t>　本事業は平成7年度の供用開始から28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②管渠老朽化率、③管渠改善率は算定されていません。
　管渠以外の有形固定資産については、修繕計画に基づき定期的な維持管理を行うことで、費用の平準化を図っています。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</si>
</sst>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59-454D-99F4-4D99D81CC03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ED59-454D-99F4-4D99D81CC03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583-493F-A2E6-EBF04137A9A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2583-493F-A2E6-EBF04137A9A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86.24</c:v>
                </c:pt>
                <c:pt idx="1">
                  <c:v>69.81</c:v>
                </c:pt>
                <c:pt idx="2">
                  <c:v>67.319999999999993</c:v>
                </c:pt>
                <c:pt idx="3">
                  <c:v>56.06</c:v>
                </c:pt>
                <c:pt idx="4">
                  <c:v>58.44</c:v>
                </c:pt>
              </c:numCache>
            </c:numRef>
          </c:val>
          <c:extLst>
            <c:ext xmlns:c16="http://schemas.microsoft.com/office/drawing/2014/chart" uri="{C3380CC4-5D6E-409C-BE32-E72D297353CC}">
              <c16:uniqueId val="{00000000-30DA-469B-8910-E707476358C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30DA-469B-8910-E707476358C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95.04</c:v>
                </c:pt>
                <c:pt idx="1">
                  <c:v>102.89</c:v>
                </c:pt>
                <c:pt idx="2">
                  <c:v>96.22</c:v>
                </c:pt>
                <c:pt idx="3">
                  <c:v>93.59</c:v>
                </c:pt>
                <c:pt idx="4">
                  <c:v>97.91</c:v>
                </c:pt>
              </c:numCache>
            </c:numRef>
          </c:val>
          <c:extLst>
            <c:ext xmlns:c16="http://schemas.microsoft.com/office/drawing/2014/chart" uri="{C3380CC4-5D6E-409C-BE32-E72D297353CC}">
              <c16:uniqueId val="{00000000-AE6C-4E0E-B7AB-1BE30DADCA1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106.44</c:v>
                </c:pt>
              </c:numCache>
            </c:numRef>
          </c:val>
          <c:smooth val="0"/>
          <c:extLst>
            <c:ext xmlns:c16="http://schemas.microsoft.com/office/drawing/2014/chart" uri="{C3380CC4-5D6E-409C-BE32-E72D297353CC}">
              <c16:uniqueId val="{00000001-AE6C-4E0E-B7AB-1BE30DADCA1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30.2</c:v>
                </c:pt>
                <c:pt idx="1">
                  <c:v>28.87</c:v>
                </c:pt>
                <c:pt idx="2">
                  <c:v>27.54</c:v>
                </c:pt>
                <c:pt idx="3">
                  <c:v>24.47</c:v>
                </c:pt>
                <c:pt idx="4">
                  <c:v>26.45</c:v>
                </c:pt>
              </c:numCache>
            </c:numRef>
          </c:val>
          <c:extLst>
            <c:ext xmlns:c16="http://schemas.microsoft.com/office/drawing/2014/chart" uri="{C3380CC4-5D6E-409C-BE32-E72D297353CC}">
              <c16:uniqueId val="{00000000-66A3-4105-BED5-E8B56128101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24.8</c:v>
                </c:pt>
              </c:numCache>
            </c:numRef>
          </c:val>
          <c:smooth val="0"/>
          <c:extLst>
            <c:ext xmlns:c16="http://schemas.microsoft.com/office/drawing/2014/chart" uri="{C3380CC4-5D6E-409C-BE32-E72D297353CC}">
              <c16:uniqueId val="{00000001-66A3-4105-BED5-E8B56128101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555-45ED-B2A9-6D2D919F5BE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0.02</c:v>
                </c:pt>
              </c:numCache>
            </c:numRef>
          </c:val>
          <c:smooth val="0"/>
          <c:extLst>
            <c:ext xmlns:c16="http://schemas.microsoft.com/office/drawing/2014/chart" uri="{C3380CC4-5D6E-409C-BE32-E72D297353CC}">
              <c16:uniqueId val="{00000001-D555-45ED-B2A9-6D2D919F5BE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216.46</c:v>
                </c:pt>
                <c:pt idx="1">
                  <c:v>204.1</c:v>
                </c:pt>
                <c:pt idx="2">
                  <c:v>215.74</c:v>
                </c:pt>
                <c:pt idx="3">
                  <c:v>234.21</c:v>
                </c:pt>
                <c:pt idx="4">
                  <c:v>193.7</c:v>
                </c:pt>
              </c:numCache>
            </c:numRef>
          </c:val>
          <c:extLst>
            <c:ext xmlns:c16="http://schemas.microsoft.com/office/drawing/2014/chart" uri="{C3380CC4-5D6E-409C-BE32-E72D297353CC}">
              <c16:uniqueId val="{00000000-4DBA-4B84-B0B6-208CC2293DA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72.86</c:v>
                </c:pt>
              </c:numCache>
            </c:numRef>
          </c:val>
          <c:smooth val="0"/>
          <c:extLst>
            <c:ext xmlns:c16="http://schemas.microsoft.com/office/drawing/2014/chart" uri="{C3380CC4-5D6E-409C-BE32-E72D297353CC}">
              <c16:uniqueId val="{00000001-4DBA-4B84-B0B6-208CC2293DA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3.83</c:v>
                </c:pt>
                <c:pt idx="1">
                  <c:v>48.92</c:v>
                </c:pt>
                <c:pt idx="2">
                  <c:v>52.49</c:v>
                </c:pt>
                <c:pt idx="3">
                  <c:v>45.41</c:v>
                </c:pt>
                <c:pt idx="4">
                  <c:v>1.28</c:v>
                </c:pt>
              </c:numCache>
            </c:numRef>
          </c:val>
          <c:extLst>
            <c:ext xmlns:c16="http://schemas.microsoft.com/office/drawing/2014/chart" uri="{C3380CC4-5D6E-409C-BE32-E72D297353CC}">
              <c16:uniqueId val="{00000000-B36C-455C-8D25-555914E58DE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45.42</c:v>
                </c:pt>
              </c:numCache>
            </c:numRef>
          </c:val>
          <c:smooth val="0"/>
          <c:extLst>
            <c:ext xmlns:c16="http://schemas.microsoft.com/office/drawing/2014/chart" uri="{C3380CC4-5D6E-409C-BE32-E72D297353CC}">
              <c16:uniqueId val="{00000001-B36C-455C-8D25-555914E58DE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2150.81</c:v>
                </c:pt>
                <c:pt idx="1">
                  <c:v>2442.7800000000002</c:v>
                </c:pt>
                <c:pt idx="2">
                  <c:v>2802</c:v>
                </c:pt>
                <c:pt idx="3">
                  <c:v>2882.94</c:v>
                </c:pt>
                <c:pt idx="4">
                  <c:v>2165.1</c:v>
                </c:pt>
              </c:numCache>
            </c:numRef>
          </c:val>
          <c:extLst>
            <c:ext xmlns:c16="http://schemas.microsoft.com/office/drawing/2014/chart" uri="{C3380CC4-5D6E-409C-BE32-E72D297353CC}">
              <c16:uniqueId val="{00000000-A723-4B4D-8C75-C3E50E86611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A723-4B4D-8C75-C3E50E86611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86.24</c:v>
                </c:pt>
                <c:pt idx="1">
                  <c:v>103.01</c:v>
                </c:pt>
                <c:pt idx="2">
                  <c:v>91.09</c:v>
                </c:pt>
                <c:pt idx="3">
                  <c:v>92.06</c:v>
                </c:pt>
                <c:pt idx="4">
                  <c:v>86.5</c:v>
                </c:pt>
              </c:numCache>
            </c:numRef>
          </c:val>
          <c:extLst>
            <c:ext xmlns:c16="http://schemas.microsoft.com/office/drawing/2014/chart" uri="{C3380CC4-5D6E-409C-BE32-E72D297353CC}">
              <c16:uniqueId val="{00000000-F9E0-42F8-A5AB-A32ECB23C71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F9E0-42F8-A5AB-A32ECB23C71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187.51</c:v>
                </c:pt>
                <c:pt idx="1">
                  <c:v>160.44999999999999</c:v>
                </c:pt>
                <c:pt idx="2">
                  <c:v>183.97</c:v>
                </c:pt>
                <c:pt idx="3">
                  <c:v>181.91</c:v>
                </c:pt>
                <c:pt idx="4">
                  <c:v>185.76</c:v>
                </c:pt>
              </c:numCache>
            </c:numRef>
          </c:val>
          <c:extLst>
            <c:ext xmlns:c16="http://schemas.microsoft.com/office/drawing/2014/chart" uri="{C3380CC4-5D6E-409C-BE32-E72D297353CC}">
              <c16:uniqueId val="{00000000-0989-4B0D-B569-99F700FF614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0989-4B0D-B569-99F700FF614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O37"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大館市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68083</v>
      </c>
      <c r="AM8" s="42"/>
      <c r="AN8" s="42"/>
      <c r="AO8" s="42"/>
      <c r="AP8" s="42"/>
      <c r="AQ8" s="42"/>
      <c r="AR8" s="42"/>
      <c r="AS8" s="42"/>
      <c r="AT8" s="35">
        <f>データ!T6</f>
        <v>913.22</v>
      </c>
      <c r="AU8" s="35"/>
      <c r="AV8" s="35"/>
      <c r="AW8" s="35"/>
      <c r="AX8" s="35"/>
      <c r="AY8" s="35"/>
      <c r="AZ8" s="35"/>
      <c r="BA8" s="35"/>
      <c r="BB8" s="35">
        <f>データ!U6</f>
        <v>74.55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54.53</v>
      </c>
      <c r="J10" s="35"/>
      <c r="K10" s="35"/>
      <c r="L10" s="35"/>
      <c r="M10" s="35"/>
      <c r="N10" s="35"/>
      <c r="O10" s="35"/>
      <c r="P10" s="35">
        <f>データ!P6</f>
        <v>9.67</v>
      </c>
      <c r="Q10" s="35"/>
      <c r="R10" s="35"/>
      <c r="S10" s="35"/>
      <c r="T10" s="35"/>
      <c r="U10" s="35"/>
      <c r="V10" s="35"/>
      <c r="W10" s="35">
        <f>データ!Q6</f>
        <v>94.29</v>
      </c>
      <c r="X10" s="35"/>
      <c r="Y10" s="35"/>
      <c r="Z10" s="35"/>
      <c r="AA10" s="35"/>
      <c r="AB10" s="35"/>
      <c r="AC10" s="35"/>
      <c r="AD10" s="42">
        <f>データ!R6</f>
        <v>3190</v>
      </c>
      <c r="AE10" s="42"/>
      <c r="AF10" s="42"/>
      <c r="AG10" s="42"/>
      <c r="AH10" s="42"/>
      <c r="AI10" s="42"/>
      <c r="AJ10" s="42"/>
      <c r="AK10" s="2"/>
      <c r="AL10" s="42">
        <f>データ!V6</f>
        <v>6535</v>
      </c>
      <c r="AM10" s="42"/>
      <c r="AN10" s="42"/>
      <c r="AO10" s="42"/>
      <c r="AP10" s="42"/>
      <c r="AQ10" s="42"/>
      <c r="AR10" s="42"/>
      <c r="AS10" s="42"/>
      <c r="AT10" s="35">
        <f>データ!W6</f>
        <v>4.24</v>
      </c>
      <c r="AU10" s="35"/>
      <c r="AV10" s="35"/>
      <c r="AW10" s="35"/>
      <c r="AX10" s="35"/>
      <c r="AY10" s="35"/>
      <c r="AZ10" s="35"/>
      <c r="BA10" s="35"/>
      <c r="BB10" s="35">
        <f>データ!X6</f>
        <v>1541.27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Sl1E/LGGiAOi9vs37lpkCt1KVgvfi+8wx8mUG2kcRuW7MG6S6/c+BNW8zLQxUbpJfnZKvNANX66fft98uOxAUQ==" saltValue="5GHu67L3Q5DRS6M3f/ULa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52043</v>
      </c>
      <c r="D6" s="19">
        <f t="shared" si="3"/>
        <v>46</v>
      </c>
      <c r="E6" s="19">
        <f t="shared" si="3"/>
        <v>17</v>
      </c>
      <c r="F6" s="19">
        <f t="shared" si="3"/>
        <v>4</v>
      </c>
      <c r="G6" s="19">
        <f t="shared" si="3"/>
        <v>0</v>
      </c>
      <c r="H6" s="19" t="str">
        <f t="shared" si="3"/>
        <v>秋田県　大館市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54.53</v>
      </c>
      <c r="P6" s="20">
        <f t="shared" si="3"/>
        <v>9.67</v>
      </c>
      <c r="Q6" s="20">
        <f t="shared" si="3"/>
        <v>94.29</v>
      </c>
      <c r="R6" s="20">
        <f t="shared" si="3"/>
        <v>3190</v>
      </c>
      <c r="S6" s="20">
        <f t="shared" si="3"/>
        <v>68083</v>
      </c>
      <c r="T6" s="20">
        <f t="shared" si="3"/>
        <v>913.22</v>
      </c>
      <c r="U6" s="20">
        <f t="shared" si="3"/>
        <v>74.55</v>
      </c>
      <c r="V6" s="20">
        <f t="shared" si="3"/>
        <v>6535</v>
      </c>
      <c r="W6" s="20">
        <f t="shared" si="3"/>
        <v>4.24</v>
      </c>
      <c r="X6" s="20">
        <f t="shared" si="3"/>
        <v>1541.27</v>
      </c>
      <c r="Y6" s="21">
        <f>IF(Y7="",NA(),Y7)</f>
        <v>95.04</v>
      </c>
      <c r="Z6" s="21">
        <f t="shared" ref="Z6:AH6" si="4">IF(Z7="",NA(),Z7)</f>
        <v>102.89</v>
      </c>
      <c r="AA6" s="21">
        <f t="shared" si="4"/>
        <v>96.22</v>
      </c>
      <c r="AB6" s="21">
        <f t="shared" si="4"/>
        <v>93.59</v>
      </c>
      <c r="AC6" s="21">
        <f t="shared" si="4"/>
        <v>97.91</v>
      </c>
      <c r="AD6" s="21">
        <f t="shared" si="4"/>
        <v>101.72</v>
      </c>
      <c r="AE6" s="21">
        <f t="shared" si="4"/>
        <v>102.73</v>
      </c>
      <c r="AF6" s="21">
        <f t="shared" si="4"/>
        <v>105.78</v>
      </c>
      <c r="AG6" s="21">
        <f t="shared" si="4"/>
        <v>106.09</v>
      </c>
      <c r="AH6" s="21">
        <f t="shared" si="4"/>
        <v>106.44</v>
      </c>
      <c r="AI6" s="20" t="str">
        <f>IF(AI7="","",IF(AI7="-","【-】","【"&amp;SUBSTITUTE(TEXT(AI7,"#,##0.00"),"-","△")&amp;"】"))</f>
        <v>【104.54】</v>
      </c>
      <c r="AJ6" s="21">
        <f>IF(AJ7="",NA(),AJ7)</f>
        <v>216.46</v>
      </c>
      <c r="AK6" s="21">
        <f t="shared" ref="AK6:AS6" si="5">IF(AK7="",NA(),AK7)</f>
        <v>204.1</v>
      </c>
      <c r="AL6" s="21">
        <f t="shared" si="5"/>
        <v>215.74</v>
      </c>
      <c r="AM6" s="21">
        <f t="shared" si="5"/>
        <v>234.21</v>
      </c>
      <c r="AN6" s="21">
        <f t="shared" si="5"/>
        <v>193.7</v>
      </c>
      <c r="AO6" s="21">
        <f t="shared" si="5"/>
        <v>112.88</v>
      </c>
      <c r="AP6" s="21">
        <f t="shared" si="5"/>
        <v>94.97</v>
      </c>
      <c r="AQ6" s="21">
        <f t="shared" si="5"/>
        <v>63.96</v>
      </c>
      <c r="AR6" s="21">
        <f t="shared" si="5"/>
        <v>69.42</v>
      </c>
      <c r="AS6" s="21">
        <f t="shared" si="5"/>
        <v>72.86</v>
      </c>
      <c r="AT6" s="20" t="str">
        <f>IF(AT7="","",IF(AT7="-","【-】","【"&amp;SUBSTITUTE(TEXT(AT7,"#,##0.00"),"-","△")&amp;"】"))</f>
        <v>【65.93】</v>
      </c>
      <c r="AU6" s="21">
        <f>IF(AU7="",NA(),AU7)</f>
        <v>3.83</v>
      </c>
      <c r="AV6" s="21">
        <f t="shared" ref="AV6:BD6" si="6">IF(AV7="",NA(),AV7)</f>
        <v>48.92</v>
      </c>
      <c r="AW6" s="21">
        <f t="shared" si="6"/>
        <v>52.49</v>
      </c>
      <c r="AX6" s="21">
        <f t="shared" si="6"/>
        <v>45.41</v>
      </c>
      <c r="AY6" s="21">
        <f t="shared" si="6"/>
        <v>1.28</v>
      </c>
      <c r="AZ6" s="21">
        <f t="shared" si="6"/>
        <v>49.18</v>
      </c>
      <c r="BA6" s="21">
        <f t="shared" si="6"/>
        <v>47.72</v>
      </c>
      <c r="BB6" s="21">
        <f t="shared" si="6"/>
        <v>44.24</v>
      </c>
      <c r="BC6" s="21">
        <f t="shared" si="6"/>
        <v>43.07</v>
      </c>
      <c r="BD6" s="21">
        <f t="shared" si="6"/>
        <v>45.42</v>
      </c>
      <c r="BE6" s="20" t="str">
        <f>IF(BE7="","",IF(BE7="-","【-】","【"&amp;SUBSTITUTE(TEXT(BE7,"#,##0.00"),"-","△")&amp;"】"))</f>
        <v>【44.25】</v>
      </c>
      <c r="BF6" s="21">
        <f>IF(BF7="",NA(),BF7)</f>
        <v>2150.81</v>
      </c>
      <c r="BG6" s="21">
        <f t="shared" ref="BG6:BO6" si="7">IF(BG7="",NA(),BG7)</f>
        <v>2442.7800000000002</v>
      </c>
      <c r="BH6" s="21">
        <f t="shared" si="7"/>
        <v>2802</v>
      </c>
      <c r="BI6" s="21">
        <f t="shared" si="7"/>
        <v>2882.94</v>
      </c>
      <c r="BJ6" s="21">
        <f t="shared" si="7"/>
        <v>2165.1</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86.24</v>
      </c>
      <c r="BR6" s="21">
        <f t="shared" ref="BR6:BZ6" si="8">IF(BR7="",NA(),BR7)</f>
        <v>103.01</v>
      </c>
      <c r="BS6" s="21">
        <f t="shared" si="8"/>
        <v>91.09</v>
      </c>
      <c r="BT6" s="21">
        <f t="shared" si="8"/>
        <v>92.06</v>
      </c>
      <c r="BU6" s="21">
        <f t="shared" si="8"/>
        <v>86.5</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187.51</v>
      </c>
      <c r="CC6" s="21">
        <f t="shared" ref="CC6:CK6" si="9">IF(CC7="",NA(),CC7)</f>
        <v>160.44999999999999</v>
      </c>
      <c r="CD6" s="21">
        <f t="shared" si="9"/>
        <v>183.97</v>
      </c>
      <c r="CE6" s="21">
        <f t="shared" si="9"/>
        <v>181.91</v>
      </c>
      <c r="CF6" s="21">
        <f t="shared" si="9"/>
        <v>185.76</v>
      </c>
      <c r="CG6" s="21">
        <f t="shared" si="9"/>
        <v>230.02</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41.06</v>
      </c>
      <c r="CW6" s="20" t="str">
        <f>IF(CW7="","",IF(CW7="-","【-】","【"&amp;SUBSTITUTE(TEXT(CW7,"#,##0.00"),"-","△")&amp;"】"))</f>
        <v>【42.22】</v>
      </c>
      <c r="CX6" s="21">
        <f>IF(CX7="",NA(),CX7)</f>
        <v>86.24</v>
      </c>
      <c r="CY6" s="21">
        <f t="shared" ref="CY6:DG6" si="11">IF(CY7="",NA(),CY7)</f>
        <v>69.81</v>
      </c>
      <c r="CZ6" s="21">
        <f t="shared" si="11"/>
        <v>67.319999999999993</v>
      </c>
      <c r="DA6" s="21">
        <f t="shared" si="11"/>
        <v>56.06</v>
      </c>
      <c r="DB6" s="21">
        <f t="shared" si="11"/>
        <v>58.44</v>
      </c>
      <c r="DC6" s="21">
        <f t="shared" si="11"/>
        <v>83.32</v>
      </c>
      <c r="DD6" s="21">
        <f t="shared" si="11"/>
        <v>83.75</v>
      </c>
      <c r="DE6" s="21">
        <f t="shared" si="11"/>
        <v>84.19</v>
      </c>
      <c r="DF6" s="21">
        <f t="shared" si="11"/>
        <v>84.34</v>
      </c>
      <c r="DG6" s="21">
        <f t="shared" si="11"/>
        <v>84.34</v>
      </c>
      <c r="DH6" s="20" t="str">
        <f>IF(DH7="","",IF(DH7="-","【-】","【"&amp;SUBSTITUTE(TEXT(DH7,"#,##0.00"),"-","△")&amp;"】"))</f>
        <v>【85.67】</v>
      </c>
      <c r="DI6" s="21">
        <f>IF(DI7="",NA(),DI7)</f>
        <v>30.2</v>
      </c>
      <c r="DJ6" s="21">
        <f t="shared" ref="DJ6:DR6" si="12">IF(DJ7="",NA(),DJ7)</f>
        <v>28.87</v>
      </c>
      <c r="DK6" s="21">
        <f t="shared" si="12"/>
        <v>27.54</v>
      </c>
      <c r="DL6" s="21">
        <f t="shared" si="12"/>
        <v>24.47</v>
      </c>
      <c r="DM6" s="21">
        <f t="shared" si="12"/>
        <v>26.45</v>
      </c>
      <c r="DN6" s="21">
        <f t="shared" si="12"/>
        <v>24.68</v>
      </c>
      <c r="DO6" s="21">
        <f t="shared" si="12"/>
        <v>24.68</v>
      </c>
      <c r="DP6" s="21">
        <f t="shared" si="12"/>
        <v>21.36</v>
      </c>
      <c r="DQ6" s="21">
        <f t="shared" si="12"/>
        <v>22.79</v>
      </c>
      <c r="DR6" s="21">
        <f t="shared" si="12"/>
        <v>24.8</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0.02</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52043</v>
      </c>
      <c r="D7" s="23">
        <v>46</v>
      </c>
      <c r="E7" s="23">
        <v>17</v>
      </c>
      <c r="F7" s="23">
        <v>4</v>
      </c>
      <c r="G7" s="23">
        <v>0</v>
      </c>
      <c r="H7" s="23" t="s">
        <v>96</v>
      </c>
      <c r="I7" s="23" t="s">
        <v>97</v>
      </c>
      <c r="J7" s="23" t="s">
        <v>98</v>
      </c>
      <c r="K7" s="23" t="s">
        <v>99</v>
      </c>
      <c r="L7" s="23" t="s">
        <v>100</v>
      </c>
      <c r="M7" s="23" t="s">
        <v>101</v>
      </c>
      <c r="N7" s="24" t="s">
        <v>102</v>
      </c>
      <c r="O7" s="24">
        <v>54.53</v>
      </c>
      <c r="P7" s="24">
        <v>9.67</v>
      </c>
      <c r="Q7" s="24">
        <v>94.29</v>
      </c>
      <c r="R7" s="24">
        <v>3190</v>
      </c>
      <c r="S7" s="24">
        <v>68083</v>
      </c>
      <c r="T7" s="24">
        <v>913.22</v>
      </c>
      <c r="U7" s="24">
        <v>74.55</v>
      </c>
      <c r="V7" s="24">
        <v>6535</v>
      </c>
      <c r="W7" s="24">
        <v>4.24</v>
      </c>
      <c r="X7" s="24">
        <v>1541.27</v>
      </c>
      <c r="Y7" s="24">
        <v>95.04</v>
      </c>
      <c r="Z7" s="24">
        <v>102.89</v>
      </c>
      <c r="AA7" s="24">
        <v>96.22</v>
      </c>
      <c r="AB7" s="24">
        <v>93.59</v>
      </c>
      <c r="AC7" s="24">
        <v>97.91</v>
      </c>
      <c r="AD7" s="24">
        <v>101.72</v>
      </c>
      <c r="AE7" s="24">
        <v>102.73</v>
      </c>
      <c r="AF7" s="24">
        <v>105.78</v>
      </c>
      <c r="AG7" s="24">
        <v>106.09</v>
      </c>
      <c r="AH7" s="24">
        <v>106.44</v>
      </c>
      <c r="AI7" s="24">
        <v>104.54</v>
      </c>
      <c r="AJ7" s="24">
        <v>216.46</v>
      </c>
      <c r="AK7" s="24">
        <v>204.1</v>
      </c>
      <c r="AL7" s="24">
        <v>215.74</v>
      </c>
      <c r="AM7" s="24">
        <v>234.21</v>
      </c>
      <c r="AN7" s="24">
        <v>193.7</v>
      </c>
      <c r="AO7" s="24">
        <v>112.88</v>
      </c>
      <c r="AP7" s="24">
        <v>94.97</v>
      </c>
      <c r="AQ7" s="24">
        <v>63.96</v>
      </c>
      <c r="AR7" s="24">
        <v>69.42</v>
      </c>
      <c r="AS7" s="24">
        <v>72.86</v>
      </c>
      <c r="AT7" s="24">
        <v>65.930000000000007</v>
      </c>
      <c r="AU7" s="24">
        <v>3.83</v>
      </c>
      <c r="AV7" s="24">
        <v>48.92</v>
      </c>
      <c r="AW7" s="24">
        <v>52.49</v>
      </c>
      <c r="AX7" s="24">
        <v>45.41</v>
      </c>
      <c r="AY7" s="24">
        <v>1.28</v>
      </c>
      <c r="AZ7" s="24">
        <v>49.18</v>
      </c>
      <c r="BA7" s="24">
        <v>47.72</v>
      </c>
      <c r="BB7" s="24">
        <v>44.24</v>
      </c>
      <c r="BC7" s="24">
        <v>43.07</v>
      </c>
      <c r="BD7" s="24">
        <v>45.42</v>
      </c>
      <c r="BE7" s="24">
        <v>44.25</v>
      </c>
      <c r="BF7" s="24">
        <v>2150.81</v>
      </c>
      <c r="BG7" s="24">
        <v>2442.7800000000002</v>
      </c>
      <c r="BH7" s="24">
        <v>2802</v>
      </c>
      <c r="BI7" s="24">
        <v>2882.94</v>
      </c>
      <c r="BJ7" s="24">
        <v>2165.1</v>
      </c>
      <c r="BK7" s="24">
        <v>1194.1500000000001</v>
      </c>
      <c r="BL7" s="24">
        <v>1206.79</v>
      </c>
      <c r="BM7" s="24">
        <v>1258.43</v>
      </c>
      <c r="BN7" s="24">
        <v>1163.75</v>
      </c>
      <c r="BO7" s="24">
        <v>1195.47</v>
      </c>
      <c r="BP7" s="24">
        <v>1182.1099999999999</v>
      </c>
      <c r="BQ7" s="24">
        <v>86.24</v>
      </c>
      <c r="BR7" s="24">
        <v>103.01</v>
      </c>
      <c r="BS7" s="24">
        <v>91.09</v>
      </c>
      <c r="BT7" s="24">
        <v>92.06</v>
      </c>
      <c r="BU7" s="24">
        <v>86.5</v>
      </c>
      <c r="BV7" s="24">
        <v>72.260000000000005</v>
      </c>
      <c r="BW7" s="24">
        <v>71.84</v>
      </c>
      <c r="BX7" s="24">
        <v>73.36</v>
      </c>
      <c r="BY7" s="24">
        <v>72.599999999999994</v>
      </c>
      <c r="BZ7" s="24">
        <v>69.430000000000007</v>
      </c>
      <c r="CA7" s="24">
        <v>73.78</v>
      </c>
      <c r="CB7" s="24">
        <v>187.51</v>
      </c>
      <c r="CC7" s="24">
        <v>160.44999999999999</v>
      </c>
      <c r="CD7" s="24">
        <v>183.97</v>
      </c>
      <c r="CE7" s="24">
        <v>181.91</v>
      </c>
      <c r="CF7" s="24">
        <v>185.76</v>
      </c>
      <c r="CG7" s="24">
        <v>230.02</v>
      </c>
      <c r="CH7" s="24">
        <v>228.47</v>
      </c>
      <c r="CI7" s="24">
        <v>224.88</v>
      </c>
      <c r="CJ7" s="24">
        <v>228.64</v>
      </c>
      <c r="CK7" s="24">
        <v>239.46</v>
      </c>
      <c r="CL7" s="24">
        <v>220.62</v>
      </c>
      <c r="CM7" s="24" t="s">
        <v>102</v>
      </c>
      <c r="CN7" s="24" t="s">
        <v>102</v>
      </c>
      <c r="CO7" s="24" t="s">
        <v>102</v>
      </c>
      <c r="CP7" s="24" t="s">
        <v>102</v>
      </c>
      <c r="CQ7" s="24" t="s">
        <v>102</v>
      </c>
      <c r="CR7" s="24">
        <v>42.56</v>
      </c>
      <c r="CS7" s="24">
        <v>42.47</v>
      </c>
      <c r="CT7" s="24">
        <v>42.4</v>
      </c>
      <c r="CU7" s="24">
        <v>42.28</v>
      </c>
      <c r="CV7" s="24">
        <v>41.06</v>
      </c>
      <c r="CW7" s="24">
        <v>42.22</v>
      </c>
      <c r="CX7" s="24">
        <v>86.24</v>
      </c>
      <c r="CY7" s="24">
        <v>69.81</v>
      </c>
      <c r="CZ7" s="24">
        <v>67.319999999999993</v>
      </c>
      <c r="DA7" s="24">
        <v>56.06</v>
      </c>
      <c r="DB7" s="24">
        <v>58.44</v>
      </c>
      <c r="DC7" s="24">
        <v>83.32</v>
      </c>
      <c r="DD7" s="24">
        <v>83.75</v>
      </c>
      <c r="DE7" s="24">
        <v>84.19</v>
      </c>
      <c r="DF7" s="24">
        <v>84.34</v>
      </c>
      <c r="DG7" s="24">
        <v>84.34</v>
      </c>
      <c r="DH7" s="24">
        <v>85.67</v>
      </c>
      <c r="DI7" s="24">
        <v>30.2</v>
      </c>
      <c r="DJ7" s="24">
        <v>28.87</v>
      </c>
      <c r="DK7" s="24">
        <v>27.54</v>
      </c>
      <c r="DL7" s="24">
        <v>24.47</v>
      </c>
      <c r="DM7" s="24">
        <v>26.45</v>
      </c>
      <c r="DN7" s="24">
        <v>24.68</v>
      </c>
      <c r="DO7" s="24">
        <v>24.68</v>
      </c>
      <c r="DP7" s="24">
        <v>21.36</v>
      </c>
      <c r="DQ7" s="24">
        <v>22.79</v>
      </c>
      <c r="DR7" s="24">
        <v>24.8</v>
      </c>
      <c r="DS7" s="24">
        <v>28</v>
      </c>
      <c r="DT7" s="24">
        <v>0</v>
      </c>
      <c r="DU7" s="24">
        <v>0</v>
      </c>
      <c r="DV7" s="24">
        <v>0</v>
      </c>
      <c r="DW7" s="24">
        <v>0</v>
      </c>
      <c r="DX7" s="24">
        <v>0</v>
      </c>
      <c r="DY7" s="24">
        <v>0.01</v>
      </c>
      <c r="DZ7" s="24">
        <v>8.6199999999999992</v>
      </c>
      <c r="EA7" s="24">
        <v>0.01</v>
      </c>
      <c r="EB7" s="24">
        <v>0.01</v>
      </c>
      <c r="EC7" s="24">
        <v>0.02</v>
      </c>
      <c r="ED7" s="24">
        <v>0.03</v>
      </c>
      <c r="EE7" s="24">
        <v>0</v>
      </c>
      <c r="EF7" s="24">
        <v>0</v>
      </c>
      <c r="EG7" s="24">
        <v>0</v>
      </c>
      <c r="EH7" s="24">
        <v>0</v>
      </c>
      <c r="EI7" s="24">
        <v>0</v>
      </c>
      <c r="EJ7" s="24">
        <v>0.13</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2023-12-12T00:53:56Z</dcterms:created>
  <dcterms:modified xsi:type="dcterms:W3CDTF">2024-01-24T23:59:21Z</dcterms:modified>
  <cp:category/>
</cp:coreProperties>
</file>