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0_事業経営\経営比較分析表\2023_R05\3 確認用\1 課内確認用\3 農集事業\"/>
    </mc:Choice>
  </mc:AlternateContent>
  <workbookProtection workbookAlgorithmName="SHA-512" workbookHashValue="h4qG4tF6rrKbOz4RB+HwAcx0xb3GHBf/O35Krub7YNaV7pDyEDoKhx0jeoTZvmX/1yn3O+ifLyRxq+ptX4awLw==" workbookSaltValue="w5Cr9epR5dtOBCoBnGOUyA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AL10" i="4" s="1"/>
  <c r="U6" i="5"/>
  <c r="BB8" i="4" s="1"/>
  <c r="T6" i="5"/>
  <c r="S6" i="5"/>
  <c r="R6" i="5"/>
  <c r="Q6" i="5"/>
  <c r="W10" i="4" s="1"/>
  <c r="P6" i="5"/>
  <c r="P10" i="4" s="1"/>
  <c r="O6" i="5"/>
  <c r="I10" i="4" s="1"/>
  <c r="N6" i="5"/>
  <c r="M6" i="5"/>
  <c r="AD8" i="4" s="1"/>
  <c r="L6" i="5"/>
  <c r="K6" i="5"/>
  <c r="P8" i="4" s="1"/>
  <c r="J6" i="5"/>
  <c r="I8" i="4" s="1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H85" i="4"/>
  <c r="F85" i="4"/>
  <c r="E85" i="4"/>
  <c r="AD10" i="4"/>
  <c r="B10" i="4"/>
  <c r="AT8" i="4"/>
  <c r="AL8" i="4"/>
  <c r="W8" i="4"/>
</calcChain>
</file>

<file path=xl/sharedStrings.xml><?xml version="1.0" encoding="utf-8"?>
<sst xmlns="http://schemas.openxmlformats.org/spreadsheetml/2006/main" count="253" uniqueCount="116">
  <si>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</si>
  <si>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</si>
  <si>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</si>
  <si>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</si>
  <si>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</si>
  <si>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</si>
  <si>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</si>
  <si>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</si>
  <si>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</si>
  <si>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</si>
  <si>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</si>
  <si>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</si>
  <si>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</si>
  <si>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</si>
  <si>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</si>
  <si>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</si>
  <si>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</si>
  <si>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</si>
  <si>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</si>
  <si>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</si>
  <si>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</si>
  <si>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</si>
  <si>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</si>
  <si>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</si>
  <si>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</si>
  <si>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</si>
  <si>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</si>
  <si>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</si>
  <si>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</si>
  <si>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</si>
  <si>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</si>
  <si>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</si>
  <si>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</si>
  <si>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</si>
  <si>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</si>
  <si>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</si>
  <si>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</si>
  <si>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</si>
  <si>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</si>
  <si>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</si>
  <si>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</si>
  <si>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</si>
  <si>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</si>
  <si>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</si>
  <si>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</si>
  <si>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</si>
  <si>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</si>
  <si>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</si>
  <si>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</si>
  <si>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</si>
  <si>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</si>
  <si>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</si>
  <si>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</si>
  <si>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</si>
  <si>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</si>
  <si>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</si>
  <si>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</si>
  <si>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</si>
  <si>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</si>
  <si>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</si>
  <si>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</si>
  <si>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</si>
  <si>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</si>
  <si>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</si>
  <si>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</si>
  <si>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</si>
  <si>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</si>
  <si>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</si>
  <si>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</si>
  <si>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</si>
  <si>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</si>
  <si>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</si>
  <si>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</si>
  <si>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</si>
  <si>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</si>
  <si>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</si>
  <si>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</si>
  <si>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</si>
  <si>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</si>
  <si>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</si>
  <si>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</si>
  <si>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</si>
  <si>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</si>
  <si>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</si>
  <si>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</si>
  <si>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</si>
  <si>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</si>
  <si>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</si>
  <si>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</si>
  <si>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</si>
  <si>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</si>
  <si>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</si>
  <si>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</si>
  <si>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</si>
  <si>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</si>
  <si>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</si>
  <si>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</si>
  <si>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</si>
  <si>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</si>
  <si>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</si>
  <si>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</si>
  <si>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</si>
  <si>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</si>
  <si>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</si>
  <si>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</si>
  <si>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</si>
  <si>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</si>
  <si>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</si>
  <si>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</si>
  <si>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</si>
  <si>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</si>
  <si>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</si>
  <si>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</si>
  <si>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</si>
  <si>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r>
      <t>　「①経常収支比率」は100％以上を維持しており、使用料収入と一般会計からの繰入金等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「④企業債残高対事業規模比率」については、全国平均や類似団体平均と比較して低い値となっている。
　「⑥汚水処理原価」は、全国平均や類似団体平均と比較して低い値となっている。
　</t>
    </r>
    <r>
      <rPr>
        <sz val="11"/>
        <rFont val="ＭＳ ゴシック"/>
        <family val="3"/>
        <charset val="128"/>
      </rPr>
      <t>「⑦施設利用率」は、全国平均や類似団体平均と比較して同程度の値となっているほか、人口減の影響により、減少傾向にある。</t>
    </r>
    <r>
      <rPr>
        <sz val="11"/>
        <color theme="1"/>
        <rFont val="ＭＳ ゴシック"/>
        <family val="3"/>
        <charset val="128"/>
      </rPr>
      <t xml:space="preserve">
　「⑧水洗化率」は、全国平均や類似団体平均と比較して高い値となっている。</t>
    </r>
    <rPh sb="120" eb="121">
      <t>キン</t>
    </rPh>
    <rPh sb="296" eb="299">
      <t>ドウテイド</t>
    </rPh>
    <rPh sb="310" eb="313">
      <t>ジンコウゲン</t>
    </rPh>
    <rPh sb="314" eb="316">
      <t>エイキョウ</t>
    </rPh>
    <rPh sb="320" eb="322">
      <t>ゲンショウ</t>
    </rPh>
    <rPh sb="322" eb="324">
      <t>ケイコウ</t>
    </rPh>
    <phoneticPr fontId="4"/>
  </si>
  <si>
    <t>　施設全体の減価償却の状況は上昇傾向にあり、資産の老朽化が進んでいる。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</si>
</sst>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D9-4A99-9EDA-8D903AAF7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587872"/>
        <c:axId val="47958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D9-4A99-9EDA-8D903AAF7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587872"/>
        <c:axId val="479588656"/>
      </c:lineChart>
      <c:dateAx>
        <c:axId val="479587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9588656"/>
        <c:crosses val="autoZero"/>
        <c:auto val="1"/>
        <c:lblOffset val="100"/>
        <c:baseTimeUnit val="years"/>
      </c:dateAx>
      <c:valAx>
        <c:axId val="47958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9587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50</c:v>
                </c:pt>
                <c:pt idx="1">
                  <c:v>47.56</c:v>
                </c:pt>
                <c:pt idx="2">
                  <c:v>50</c:v>
                </c:pt>
                <c:pt idx="3">
                  <c:v>48.78</c:v>
                </c:pt>
                <c:pt idx="4">
                  <c:v>46.34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05-4565-BD83-CD96CDD6C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637832"/>
        <c:axId val="482636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50.56</c:v>
                </c:pt>
                <c:pt idx="1">
                  <c:v>47.35</c:v>
                </c:pt>
                <c:pt idx="2">
                  <c:v>46.36</c:v>
                </c:pt>
                <c:pt idx="3">
                  <c:v>46.45</c:v>
                </c:pt>
                <c:pt idx="4">
                  <c:v>45.36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05-4565-BD83-CD96CDD6C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637832"/>
        <c:axId val="482636264"/>
      </c:lineChart>
      <c:dateAx>
        <c:axId val="482637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636264"/>
        <c:crosses val="autoZero"/>
        <c:auto val="1"/>
        <c:lblOffset val="100"/>
        <c:baseTimeUnit val="years"/>
      </c:dateAx>
      <c:valAx>
        <c:axId val="482636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637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91.54</c:v>
                </c:pt>
                <c:pt idx="1">
                  <c:v>91.28</c:v>
                </c:pt>
                <c:pt idx="2">
                  <c:v>91.44</c:v>
                </c:pt>
                <c:pt idx="3">
                  <c:v>93.37</c:v>
                </c:pt>
                <c:pt idx="4">
                  <c:v>92.73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1-483E-8D92-5F4EFEF86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635480"/>
        <c:axId val="48263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83.85</c:v>
                </c:pt>
                <c:pt idx="1">
                  <c:v>81.209999999999994</c:v>
                </c:pt>
                <c:pt idx="2">
                  <c:v>83.08</c:v>
                </c:pt>
                <c:pt idx="3">
                  <c:v>82.61</c:v>
                </c:pt>
                <c:pt idx="4">
                  <c:v>82.21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61-483E-8D92-5F4EFEF86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635480"/>
        <c:axId val="482639008"/>
      </c:lineChart>
      <c:dateAx>
        <c:axId val="482635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639008"/>
        <c:crosses val="autoZero"/>
        <c:auto val="1"/>
        <c:lblOffset val="100"/>
        <c:baseTimeUnit val="years"/>
      </c:dateAx>
      <c:valAx>
        <c:axId val="48263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635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104.7</c:v>
                </c:pt>
                <c:pt idx="1">
                  <c:v>106.6</c:v>
                </c:pt>
                <c:pt idx="2">
                  <c:v>111.39</c:v>
                </c:pt>
                <c:pt idx="3">
                  <c:v>112.96</c:v>
                </c:pt>
                <c:pt idx="4">
                  <c:v>109.7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E2-473D-B0E5-CDE810021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589440"/>
        <c:axId val="479589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86.84</c:v>
                </c:pt>
                <c:pt idx="1">
                  <c:v>89.75</c:v>
                </c:pt>
                <c:pt idx="2">
                  <c:v>96.14</c:v>
                </c:pt>
                <c:pt idx="3">
                  <c:v>95.6</c:v>
                </c:pt>
                <c:pt idx="4">
                  <c:v>93.57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E2-473D-B0E5-CDE810021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589440"/>
        <c:axId val="479589832"/>
      </c:lineChart>
      <c:dateAx>
        <c:axId val="479589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9589832"/>
        <c:crosses val="autoZero"/>
        <c:auto val="1"/>
        <c:lblOffset val="100"/>
        <c:baseTimeUnit val="years"/>
      </c:dateAx>
      <c:valAx>
        <c:axId val="479589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9589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52.9</c:v>
                </c:pt>
                <c:pt idx="1">
                  <c:v>58.77</c:v>
                </c:pt>
                <c:pt idx="2">
                  <c:v>65.19</c:v>
                </c:pt>
                <c:pt idx="3">
                  <c:v>71.61</c:v>
                </c:pt>
                <c:pt idx="4">
                  <c:v>78.03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47-4BB8-B227-E1DA483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256128"/>
        <c:axId val="482257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44.22</c:v>
                </c:pt>
                <c:pt idx="1">
                  <c:v>39.64</c:v>
                </c:pt>
                <c:pt idx="2">
                  <c:v>33.75</c:v>
                </c:pt>
                <c:pt idx="3">
                  <c:v>36.21</c:v>
                </c:pt>
                <c:pt idx="4">
                  <c:v>39.69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47-4BB8-B227-E1DA483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56128"/>
        <c:axId val="482257304"/>
      </c:lineChart>
      <c:dateAx>
        <c:axId val="4822561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257304"/>
        <c:crosses val="autoZero"/>
        <c:auto val="1"/>
        <c:lblOffset val="100"/>
        <c:baseTimeUnit val="years"/>
      </c:dateAx>
      <c:valAx>
        <c:axId val="482257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256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4D-4BEA-8787-DABDB2A9B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259656"/>
        <c:axId val="482254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4D-4BEA-8787-DABDB2A9B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59656"/>
        <c:axId val="482254560"/>
      </c:lineChart>
      <c:dateAx>
        <c:axId val="4822596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254560"/>
        <c:crosses val="autoZero"/>
        <c:auto val="1"/>
        <c:lblOffset val="100"/>
        <c:baseTimeUnit val="years"/>
      </c:dateAx>
      <c:valAx>
        <c:axId val="482254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259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92-4FBB-B3AD-7821D69B5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260440"/>
        <c:axId val="48225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254.32</c:v>
                </c:pt>
                <c:pt idx="1">
                  <c:v>249.76</c:v>
                </c:pt>
                <c:pt idx="2">
                  <c:v>237</c:v>
                </c:pt>
                <c:pt idx="3">
                  <c:v>257.23</c:v>
                </c:pt>
                <c:pt idx="4">
                  <c:v>293.54000000000002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E92-4FBB-B3AD-7821D69B5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60440"/>
        <c:axId val="482253776"/>
      </c:lineChart>
      <c:dateAx>
        <c:axId val="482260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253776"/>
        <c:crosses val="autoZero"/>
        <c:auto val="1"/>
        <c:lblOffset val="100"/>
        <c:baseTimeUnit val="years"/>
      </c:dateAx>
      <c:valAx>
        <c:axId val="48225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260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972.39</c:v>
                </c:pt>
                <c:pt idx="1">
                  <c:v>1189.8499999999999</c:v>
                </c:pt>
                <c:pt idx="2">
                  <c:v>1289.93</c:v>
                </c:pt>
                <c:pt idx="3">
                  <c:v>1327.46</c:v>
                </c:pt>
                <c:pt idx="4">
                  <c:v>1409.42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3A-4264-8F3C-64D4E32C8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258088"/>
        <c:axId val="482258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277.89</c:v>
                </c:pt>
                <c:pt idx="1">
                  <c:v>256.37</c:v>
                </c:pt>
                <c:pt idx="2">
                  <c:v>135.35</c:v>
                </c:pt>
                <c:pt idx="3">
                  <c:v>150.91999999999999</c:v>
                </c:pt>
                <c:pt idx="4">
                  <c:v>151.72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3A-4264-8F3C-64D4E32C8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58088"/>
        <c:axId val="482258872"/>
      </c:lineChart>
      <c:dateAx>
        <c:axId val="482258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258872"/>
        <c:crosses val="autoZero"/>
        <c:auto val="1"/>
        <c:lblOffset val="100"/>
        <c:baseTimeUnit val="years"/>
      </c:dateAx>
      <c:valAx>
        <c:axId val="482258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258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623.91999999999996</c:v>
                </c:pt>
                <c:pt idx="1">
                  <c:v>610.66999999999996</c:v>
                </c:pt>
                <c:pt idx="2">
                  <c:v>551.4</c:v>
                </c:pt>
                <c:pt idx="3">
                  <c:v>563.72</c:v>
                </c:pt>
                <c:pt idx="4">
                  <c:v>577.45000000000005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45-416A-8E91-11D454758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255344"/>
        <c:axId val="482255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855.65</c:v>
                </c:pt>
                <c:pt idx="1">
                  <c:v>862.99</c:v>
                </c:pt>
                <c:pt idx="2">
                  <c:v>782.91</c:v>
                </c:pt>
                <c:pt idx="3">
                  <c:v>783.21</c:v>
                </c:pt>
                <c:pt idx="4">
                  <c:v>902.04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B45-416A-8E91-11D454758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255344"/>
        <c:axId val="482255736"/>
      </c:lineChart>
      <c:dateAx>
        <c:axId val="4822553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255736"/>
        <c:crosses val="autoZero"/>
        <c:auto val="1"/>
        <c:lblOffset val="100"/>
        <c:baseTimeUnit val="years"/>
      </c:dateAx>
      <c:valAx>
        <c:axId val="482255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255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63.78</c:v>
                </c:pt>
                <c:pt idx="1">
                  <c:v>56.73</c:v>
                </c:pt>
                <c:pt idx="2">
                  <c:v>64.59</c:v>
                </c:pt>
                <c:pt idx="3">
                  <c:v>64.569999999999993</c:v>
                </c:pt>
                <c:pt idx="4">
                  <c:v>57.76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AC-4BE9-9701-BB16748ED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641752"/>
        <c:axId val="482638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52.23</c:v>
                </c:pt>
                <c:pt idx="1">
                  <c:v>50.06</c:v>
                </c:pt>
                <c:pt idx="2">
                  <c:v>49.38</c:v>
                </c:pt>
                <c:pt idx="3">
                  <c:v>48.53</c:v>
                </c:pt>
                <c:pt idx="4">
                  <c:v>46.11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DAC-4BE9-9701-BB16748ED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641752"/>
        <c:axId val="482638616"/>
      </c:lineChart>
      <c:dateAx>
        <c:axId val="4826417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638616"/>
        <c:crosses val="autoZero"/>
        <c:auto val="1"/>
        <c:lblOffset val="100"/>
        <c:baseTimeUnit val="years"/>
      </c:dateAx>
      <c:valAx>
        <c:axId val="482638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641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242.31</c:v>
                </c:pt>
                <c:pt idx="1">
                  <c:v>269.60000000000002</c:v>
                </c:pt>
                <c:pt idx="2">
                  <c:v>237.76</c:v>
                </c:pt>
                <c:pt idx="3">
                  <c:v>237.52</c:v>
                </c:pt>
                <c:pt idx="4">
                  <c:v>263.33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08-43C0-B548-8B65319DF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642144"/>
        <c:axId val="482637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294.05</c:v>
                </c:pt>
                <c:pt idx="1">
                  <c:v>309.22000000000003</c:v>
                </c:pt>
                <c:pt idx="2">
                  <c:v>316.97000000000003</c:v>
                </c:pt>
                <c:pt idx="3">
                  <c:v>326.17</c:v>
                </c:pt>
                <c:pt idx="4">
                  <c:v>336.93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08-43C0-B548-8B65319DF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642144"/>
        <c:axId val="482637440"/>
      </c:lineChart>
      <c:dateAx>
        <c:axId val="482642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637440"/>
        <c:crosses val="autoZero"/>
        <c:auto val="1"/>
        <c:lblOffset val="100"/>
        <c:baseTimeUnit val="years"/>
      </c:dateAx>
      <c:valAx>
        <c:axId val="482637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642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【93.47】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【264.35】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【155.91】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【881.57】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【339.86】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5" zoomScaleNormal="75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秋田県　秋田市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個別排水処理</v>
      </c>
      <c r="Q8" s="40"/>
      <c r="R8" s="40"/>
      <c r="S8" s="40"/>
      <c r="T8" s="40"/>
      <c r="U8" s="40"/>
      <c r="V8" s="40"/>
      <c r="W8" s="40" t="str">
        <f>データ!L6</f>
        <v>L2</v>
      </c>
      <c r="X8" s="40"/>
      <c r="Y8" s="40"/>
      <c r="Z8" s="40"/>
      <c r="AA8" s="40"/>
      <c r="AB8" s="40"/>
      <c r="AC8" s="40"/>
      <c r="AD8" s="41" t="str">
        <f>データ!$M$6</f>
        <v>自治体職員</v>
      </c>
      <c r="AE8" s="41"/>
      <c r="AF8" s="41"/>
      <c r="AG8" s="41"/>
      <c r="AH8" s="41"/>
      <c r="AI8" s="41"/>
      <c r="AJ8" s="41"/>
      <c r="AK8" s="3"/>
      <c r="AL8" s="42">
        <f>データ!S6</f>
        <v>300470</v>
      </c>
      <c r="AM8" s="42"/>
      <c r="AN8" s="42"/>
      <c r="AO8" s="42"/>
      <c r="AP8" s="42"/>
      <c r="AQ8" s="42"/>
      <c r="AR8" s="42"/>
      <c r="AS8" s="42"/>
      <c r="AT8" s="35">
        <f>データ!T6</f>
        <v>906.07</v>
      </c>
      <c r="AU8" s="35"/>
      <c r="AV8" s="35"/>
      <c r="AW8" s="35"/>
      <c r="AX8" s="35"/>
      <c r="AY8" s="35"/>
      <c r="AZ8" s="35"/>
      <c r="BA8" s="35"/>
      <c r="BB8" s="35">
        <f>データ!U6</f>
        <v>331.62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>
        <f>データ!O6</f>
        <v>44.95</v>
      </c>
      <c r="J10" s="35"/>
      <c r="K10" s="35"/>
      <c r="L10" s="35"/>
      <c r="M10" s="35"/>
      <c r="N10" s="35"/>
      <c r="O10" s="35"/>
      <c r="P10" s="35">
        <f>データ!P6</f>
        <v>0.06</v>
      </c>
      <c r="Q10" s="35"/>
      <c r="R10" s="35"/>
      <c r="S10" s="35"/>
      <c r="T10" s="35"/>
      <c r="U10" s="35"/>
      <c r="V10" s="35"/>
      <c r="W10" s="35">
        <f>データ!Q6</f>
        <v>100</v>
      </c>
      <c r="X10" s="35"/>
      <c r="Y10" s="35"/>
      <c r="Z10" s="35"/>
      <c r="AA10" s="35"/>
      <c r="AB10" s="35"/>
      <c r="AC10" s="35"/>
      <c r="AD10" s="42">
        <f>データ!R6</f>
        <v>3113</v>
      </c>
      <c r="AE10" s="42"/>
      <c r="AF10" s="42"/>
      <c r="AG10" s="42"/>
      <c r="AH10" s="42"/>
      <c r="AI10" s="42"/>
      <c r="AJ10" s="42"/>
      <c r="AK10" s="2"/>
      <c r="AL10" s="42">
        <f>データ!V6</f>
        <v>165</v>
      </c>
      <c r="AM10" s="42"/>
      <c r="AN10" s="42"/>
      <c r="AO10" s="42"/>
      <c r="AP10" s="42"/>
      <c r="AQ10" s="42"/>
      <c r="AR10" s="42"/>
      <c r="AS10" s="42"/>
      <c r="AT10" s="35">
        <f>データ!W6</f>
        <v>0.02</v>
      </c>
      <c r="AU10" s="35"/>
      <c r="AV10" s="35"/>
      <c r="AW10" s="35"/>
      <c r="AX10" s="35"/>
      <c r="AY10" s="35"/>
      <c r="AZ10" s="35"/>
      <c r="BA10" s="35"/>
      <c r="BB10" s="35">
        <f>データ!X6</f>
        <v>8250</v>
      </c>
      <c r="BC10" s="35"/>
      <c r="BD10" s="35"/>
      <c r="BE10" s="35"/>
      <c r="BF10" s="35"/>
      <c r="BG10" s="35"/>
      <c r="BH10" s="35"/>
      <c r="BI10" s="35"/>
      <c r="BJ10" s="2"/>
      <c r="BK10" s="2"/>
      <c r="BL10" s="67" t="s">
        <v>22</v>
      </c>
      <c r="BM10" s="68"/>
      <c r="BN10" s="69" t="s">
        <v>23</v>
      </c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7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3" t="s">
        <v>24</v>
      </c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</row>
    <row r="14" spans="1:78" ht="13.5" customHeight="1" x14ac:dyDescent="0.15">
      <c r="A14" s="2"/>
      <c r="B14" s="55" t="s">
        <v>25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7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1" t="s">
        <v>114</v>
      </c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3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1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3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1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3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1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3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1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3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1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3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1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3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1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3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1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3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1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3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1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3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1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3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1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3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1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3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1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3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1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3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1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3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1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3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1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3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1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3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1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3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1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3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1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3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1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3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1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3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1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3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1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3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1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3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4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6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1" t="s">
        <v>115</v>
      </c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3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1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3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1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3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1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3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1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3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1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3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1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3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1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3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1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3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1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3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1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3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1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3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1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3"/>
    </row>
    <row r="60" spans="1:78" ht="13.5" customHeight="1" x14ac:dyDescent="0.15">
      <c r="A60" s="2"/>
      <c r="B60" s="58" t="s">
        <v>28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60"/>
      <c r="BK60" s="2"/>
      <c r="BL60" s="61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3"/>
    </row>
    <row r="61" spans="1:78" ht="13.5" customHeight="1" x14ac:dyDescent="0.15">
      <c r="A61" s="2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60"/>
      <c r="BK61" s="2"/>
      <c r="BL61" s="61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3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1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3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4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6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1" t="s">
        <v>113</v>
      </c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3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1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3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1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3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1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3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1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3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1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3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1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3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1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3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1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3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1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3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1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3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1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3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1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3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1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3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1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3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1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3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4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6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【93.47】</v>
      </c>
      <c r="F85" s="12" t="str">
        <f>データ!AT6</f>
        <v>【264.35】</v>
      </c>
      <c r="G85" s="12" t="str">
        <f>データ!BE6</f>
        <v>【155.91】</v>
      </c>
      <c r="H85" s="12" t="str">
        <f>データ!BP6</f>
        <v>【881.57】</v>
      </c>
      <c r="I85" s="12" t="str">
        <f>データ!CA6</f>
        <v>【46.46】</v>
      </c>
      <c r="J85" s="12" t="str">
        <f>データ!CL6</f>
        <v>【339.86】</v>
      </c>
      <c r="K85" s="12" t="str">
        <f>データ!CW6</f>
        <v>【45.78】</v>
      </c>
      <c r="L85" s="12" t="str">
        <f>データ!DH6</f>
        <v>【81.82】</v>
      </c>
      <c r="M85" s="12" t="str">
        <f>データ!DS6</f>
        <v>【39.37】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F+W2sbCcqplCCX0XO8UCp3TWzw/apQdOuPW1N7MBMHbmpVKU3u42DIeLhCizJnVdg8fVXrWdMkmF0l9rp9FuVg==" saltValue="/ggEhlB60b3tYL7OlzIwn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1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個別排水処理</v>
      </c>
      <c r="L6" s="19" t="str">
        <f t="shared" si="3"/>
        <v>L2</v>
      </c>
      <c r="M6" s="19" t="str">
        <f t="shared" si="3"/>
        <v>自治体職員</v>
      </c>
      <c r="N6" s="20" t="str">
        <f t="shared" si="3"/>
        <v>-</v>
      </c>
      <c r="O6" s="20">
        <f t="shared" si="3"/>
        <v>44.95</v>
      </c>
      <c r="P6" s="20">
        <f t="shared" si="3"/>
        <v>0.06</v>
      </c>
      <c r="Q6" s="20">
        <f t="shared" si="3"/>
        <v>100</v>
      </c>
      <c r="R6" s="20">
        <f t="shared" si="3"/>
        <v>3113</v>
      </c>
      <c r="S6" s="20">
        <f t="shared" si="3"/>
        <v>300470</v>
      </c>
      <c r="T6" s="20">
        <f t="shared" si="3"/>
        <v>906.07</v>
      </c>
      <c r="U6" s="20">
        <f t="shared" si="3"/>
        <v>331.62</v>
      </c>
      <c r="V6" s="20">
        <f t="shared" si="3"/>
        <v>165</v>
      </c>
      <c r="W6" s="20">
        <f t="shared" si="3"/>
        <v>0.02</v>
      </c>
      <c r="X6" s="20">
        <f t="shared" si="3"/>
        <v>8250</v>
      </c>
      <c r="Y6" s="21">
        <f>IF(Y7="",NA(),Y7)</f>
        <v>104.7</v>
      </c>
      <c r="Z6" s="21">
        <f t="shared" ref="Z6:AH6" si="4">IF(Z7="",NA(),Z7)</f>
        <v>106.6</v>
      </c>
      <c r="AA6" s="21">
        <f t="shared" si="4"/>
        <v>111.39</v>
      </c>
      <c r="AB6" s="21">
        <f t="shared" si="4"/>
        <v>112.96</v>
      </c>
      <c r="AC6" s="21">
        <f t="shared" si="4"/>
        <v>109.7</v>
      </c>
      <c r="AD6" s="21">
        <f t="shared" si="4"/>
        <v>86.84</v>
      </c>
      <c r="AE6" s="21">
        <f t="shared" si="4"/>
        <v>89.75</v>
      </c>
      <c r="AF6" s="21">
        <f t="shared" si="4"/>
        <v>96.14</v>
      </c>
      <c r="AG6" s="21">
        <f t="shared" si="4"/>
        <v>95.6</v>
      </c>
      <c r="AH6" s="21">
        <f t="shared" si="4"/>
        <v>93.57</v>
      </c>
      <c r="AI6" s="20" t="str">
        <f>IF(AI7="","",IF(AI7="-","【-】","【"&amp;SUBSTITUTE(TEXT(AI7,"#,##0.00"),"-","△")&amp;"】"))</f>
        <v>【93.47】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254.32</v>
      </c>
      <c r="AP6" s="21">
        <f t="shared" si="5"/>
        <v>249.76</v>
      </c>
      <c r="AQ6" s="21">
        <f t="shared" si="5"/>
        <v>237</v>
      </c>
      <c r="AR6" s="21">
        <f t="shared" si="5"/>
        <v>257.23</v>
      </c>
      <c r="AS6" s="21">
        <f t="shared" si="5"/>
        <v>293.54000000000002</v>
      </c>
      <c r="AT6" s="20" t="str">
        <f>IF(AT7="","",IF(AT7="-","【-】","【"&amp;SUBSTITUTE(TEXT(AT7,"#,##0.00"),"-","△")&amp;"】"))</f>
        <v>【264.35】</v>
      </c>
      <c r="AU6" s="21">
        <f>IF(AU7="",NA(),AU7)</f>
        <v>972.39</v>
      </c>
      <c r="AV6" s="21">
        <f t="shared" ref="AV6:BD6" si="6">IF(AV7="",NA(),AV7)</f>
        <v>1189.8499999999999</v>
      </c>
      <c r="AW6" s="21">
        <f t="shared" si="6"/>
        <v>1289.93</v>
      </c>
      <c r="AX6" s="21">
        <f t="shared" si="6"/>
        <v>1327.46</v>
      </c>
      <c r="AY6" s="21">
        <f t="shared" si="6"/>
        <v>1409.42</v>
      </c>
      <c r="AZ6" s="21">
        <f t="shared" si="6"/>
        <v>277.89</v>
      </c>
      <c r="BA6" s="21">
        <f t="shared" si="6"/>
        <v>256.37</v>
      </c>
      <c r="BB6" s="21">
        <f t="shared" si="6"/>
        <v>135.35</v>
      </c>
      <c r="BC6" s="21">
        <f t="shared" si="6"/>
        <v>150.91999999999999</v>
      </c>
      <c r="BD6" s="21">
        <f t="shared" si="6"/>
        <v>151.72</v>
      </c>
      <c r="BE6" s="20" t="str">
        <f>IF(BE7="","",IF(BE7="-","【-】","【"&amp;SUBSTITUTE(TEXT(BE7,"#,##0.00"),"-","△")&amp;"】"))</f>
        <v>【155.91】</v>
      </c>
      <c r="BF6" s="21">
        <f>IF(BF7="",NA(),BF7)</f>
        <v>623.91999999999996</v>
      </c>
      <c r="BG6" s="21">
        <f t="shared" ref="BG6:BO6" si="7">IF(BG7="",NA(),BG7)</f>
        <v>610.66999999999996</v>
      </c>
      <c r="BH6" s="21">
        <f t="shared" si="7"/>
        <v>551.4</v>
      </c>
      <c r="BI6" s="21">
        <f t="shared" si="7"/>
        <v>563.72</v>
      </c>
      <c r="BJ6" s="21">
        <f t="shared" si="7"/>
        <v>577.45000000000005</v>
      </c>
      <c r="BK6" s="21">
        <f t="shared" si="7"/>
        <v>855.65</v>
      </c>
      <c r="BL6" s="21">
        <f t="shared" si="7"/>
        <v>862.99</v>
      </c>
      <c r="BM6" s="21">
        <f t="shared" si="7"/>
        <v>782.91</v>
      </c>
      <c r="BN6" s="21">
        <f t="shared" si="7"/>
        <v>783.21</v>
      </c>
      <c r="BO6" s="21">
        <f t="shared" si="7"/>
        <v>902.04</v>
      </c>
      <c r="BP6" s="20" t="str">
        <f>IF(BP7="","",IF(BP7="-","【-】","【"&amp;SUBSTITUTE(TEXT(BP7,"#,##0.00"),"-","△")&amp;"】"))</f>
        <v>【881.57】</v>
      </c>
      <c r="BQ6" s="21">
        <f>IF(BQ7="",NA(),BQ7)</f>
        <v>63.78</v>
      </c>
      <c r="BR6" s="21">
        <f t="shared" ref="BR6:BZ6" si="8">IF(BR7="",NA(),BR7)</f>
        <v>56.73</v>
      </c>
      <c r="BS6" s="21">
        <f t="shared" si="8"/>
        <v>64.59</v>
      </c>
      <c r="BT6" s="21">
        <f t="shared" si="8"/>
        <v>64.569999999999993</v>
      </c>
      <c r="BU6" s="21">
        <f t="shared" si="8"/>
        <v>57.76</v>
      </c>
      <c r="BV6" s="21">
        <f t="shared" si="8"/>
        <v>52.23</v>
      </c>
      <c r="BW6" s="21">
        <f t="shared" si="8"/>
        <v>50.06</v>
      </c>
      <c r="BX6" s="21">
        <f t="shared" si="8"/>
        <v>49.38</v>
      </c>
      <c r="BY6" s="21">
        <f t="shared" si="8"/>
        <v>48.53</v>
      </c>
      <c r="BZ6" s="21">
        <f t="shared" si="8"/>
        <v>46.11</v>
      </c>
      <c r="CA6" s="20" t="str">
        <f>IF(CA7="","",IF(CA7="-","【-】","【"&amp;SUBSTITUTE(TEXT(CA7,"#,##0.00"),"-","△")&amp;"】"))</f>
        <v>【46.46】</v>
      </c>
      <c r="CB6" s="21">
        <f>IF(CB7="",NA(),CB7)</f>
        <v>242.31</v>
      </c>
      <c r="CC6" s="21">
        <f t="shared" ref="CC6:CK6" si="9">IF(CC7="",NA(),CC7)</f>
        <v>269.60000000000002</v>
      </c>
      <c r="CD6" s="21">
        <f t="shared" si="9"/>
        <v>237.76</v>
      </c>
      <c r="CE6" s="21">
        <f t="shared" si="9"/>
        <v>237.52</v>
      </c>
      <c r="CF6" s="21">
        <f t="shared" si="9"/>
        <v>263.33</v>
      </c>
      <c r="CG6" s="21">
        <f t="shared" si="9"/>
        <v>294.05</v>
      </c>
      <c r="CH6" s="21">
        <f t="shared" si="9"/>
        <v>309.22000000000003</v>
      </c>
      <c r="CI6" s="21">
        <f t="shared" si="9"/>
        <v>316.97000000000003</v>
      </c>
      <c r="CJ6" s="21">
        <f t="shared" si="9"/>
        <v>326.17</v>
      </c>
      <c r="CK6" s="21">
        <f t="shared" si="9"/>
        <v>336.93</v>
      </c>
      <c r="CL6" s="20" t="str">
        <f>IF(CL7="","",IF(CL7="-","【-】","【"&amp;SUBSTITUTE(TEXT(CL7,"#,##0.00"),"-","△")&amp;"】"))</f>
        <v>【339.86】</v>
      </c>
      <c r="CM6" s="21">
        <f>IF(CM7="",NA(),CM7)</f>
        <v>50</v>
      </c>
      <c r="CN6" s="21">
        <f t="shared" ref="CN6:CV6" si="10">IF(CN7="",NA(),CN7)</f>
        <v>47.56</v>
      </c>
      <c r="CO6" s="21">
        <f t="shared" si="10"/>
        <v>50</v>
      </c>
      <c r="CP6" s="21">
        <f t="shared" si="10"/>
        <v>48.78</v>
      </c>
      <c r="CQ6" s="21">
        <f t="shared" si="10"/>
        <v>46.34</v>
      </c>
      <c r="CR6" s="21">
        <f t="shared" si="10"/>
        <v>50.56</v>
      </c>
      <c r="CS6" s="21">
        <f t="shared" si="10"/>
        <v>47.35</v>
      </c>
      <c r="CT6" s="21">
        <f t="shared" si="10"/>
        <v>46.36</v>
      </c>
      <c r="CU6" s="21">
        <f t="shared" si="10"/>
        <v>46.45</v>
      </c>
      <c r="CV6" s="21">
        <f t="shared" si="10"/>
        <v>45.36</v>
      </c>
      <c r="CW6" s="20" t="str">
        <f>IF(CW7="","",IF(CW7="-","【-】","【"&amp;SUBSTITUTE(TEXT(CW7,"#,##0.00"),"-","△")&amp;"】"))</f>
        <v>【45.78】</v>
      </c>
      <c r="CX6" s="21">
        <f>IF(CX7="",NA(),CX7)</f>
        <v>91.54</v>
      </c>
      <c r="CY6" s="21">
        <f t="shared" ref="CY6:DG6" si="11">IF(CY7="",NA(),CY7)</f>
        <v>91.28</v>
      </c>
      <c r="CZ6" s="21">
        <f t="shared" si="11"/>
        <v>91.44</v>
      </c>
      <c r="DA6" s="21">
        <f t="shared" si="11"/>
        <v>93.37</v>
      </c>
      <c r="DB6" s="21">
        <f t="shared" si="11"/>
        <v>92.73</v>
      </c>
      <c r="DC6" s="21">
        <f t="shared" si="11"/>
        <v>83.85</v>
      </c>
      <c r="DD6" s="21">
        <f t="shared" si="11"/>
        <v>81.209999999999994</v>
      </c>
      <c r="DE6" s="21">
        <f t="shared" si="11"/>
        <v>83.08</v>
      </c>
      <c r="DF6" s="21">
        <f t="shared" si="11"/>
        <v>82.61</v>
      </c>
      <c r="DG6" s="21">
        <f t="shared" si="11"/>
        <v>82.21</v>
      </c>
      <c r="DH6" s="20" t="str">
        <f>IF(DH7="","",IF(DH7="-","【-】","【"&amp;SUBSTITUTE(TEXT(DH7,"#,##0.00"),"-","△")&amp;"】"))</f>
        <v>【81.82】</v>
      </c>
      <c r="DI6" s="21">
        <f>IF(DI7="",NA(),DI7)</f>
        <v>52.9</v>
      </c>
      <c r="DJ6" s="21">
        <f t="shared" ref="DJ6:DR6" si="12">IF(DJ7="",NA(),DJ7)</f>
        <v>58.77</v>
      </c>
      <c r="DK6" s="21">
        <f t="shared" si="12"/>
        <v>65.19</v>
      </c>
      <c r="DL6" s="21">
        <f t="shared" si="12"/>
        <v>71.61</v>
      </c>
      <c r="DM6" s="21">
        <f t="shared" si="12"/>
        <v>78.03</v>
      </c>
      <c r="DN6" s="21">
        <f t="shared" si="12"/>
        <v>44.22</v>
      </c>
      <c r="DO6" s="21">
        <f t="shared" si="12"/>
        <v>39.64</v>
      </c>
      <c r="DP6" s="21">
        <f t="shared" si="12"/>
        <v>33.75</v>
      </c>
      <c r="DQ6" s="21">
        <f t="shared" si="12"/>
        <v>36.21</v>
      </c>
      <c r="DR6" s="21">
        <f t="shared" si="12"/>
        <v>39.69</v>
      </c>
      <c r="DS6" s="20" t="str">
        <f>IF(DS7="","",IF(DS7="-","【-】","【"&amp;SUBSTITUTE(TEXT(DS7,"#,##0.00"),"-","△")&amp;"】"))</f>
        <v>【39.37】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2022</v>
      </c>
      <c r="C7" s="23">
        <v>52019</v>
      </c>
      <c r="D7" s="23">
        <v>46</v>
      </c>
      <c r="E7" s="23">
        <v>18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44.95</v>
      </c>
      <c r="P7" s="24">
        <v>0.06</v>
      </c>
      <c r="Q7" s="24">
        <v>100</v>
      </c>
      <c r="R7" s="24">
        <v>3113</v>
      </c>
      <c r="S7" s="24">
        <v>300470</v>
      </c>
      <c r="T7" s="24">
        <v>906.07</v>
      </c>
      <c r="U7" s="24">
        <v>331.62</v>
      </c>
      <c r="V7" s="24">
        <v>165</v>
      </c>
      <c r="W7" s="24">
        <v>0.02</v>
      </c>
      <c r="X7" s="24">
        <v>8250</v>
      </c>
      <c r="Y7" s="24">
        <v>104.7</v>
      </c>
      <c r="Z7" s="24">
        <v>106.6</v>
      </c>
      <c r="AA7" s="24">
        <v>111.39</v>
      </c>
      <c r="AB7" s="24">
        <v>112.96</v>
      </c>
      <c r="AC7" s="24">
        <v>109.7</v>
      </c>
      <c r="AD7" s="24">
        <v>86.84</v>
      </c>
      <c r="AE7" s="24">
        <v>89.75</v>
      </c>
      <c r="AF7" s="24">
        <v>96.14</v>
      </c>
      <c r="AG7" s="24">
        <v>95.6</v>
      </c>
      <c r="AH7" s="24">
        <v>93.57</v>
      </c>
      <c r="AI7" s="24">
        <v>93.47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254.32</v>
      </c>
      <c r="AP7" s="24">
        <v>249.76</v>
      </c>
      <c r="AQ7" s="24">
        <v>237</v>
      </c>
      <c r="AR7" s="24">
        <v>257.23</v>
      </c>
      <c r="AS7" s="24">
        <v>293.54000000000002</v>
      </c>
      <c r="AT7" s="24">
        <v>264.35000000000002</v>
      </c>
      <c r="AU7" s="24">
        <v>972.39</v>
      </c>
      <c r="AV7" s="24">
        <v>1189.8499999999999</v>
      </c>
      <c r="AW7" s="24">
        <v>1289.93</v>
      </c>
      <c r="AX7" s="24">
        <v>1327.46</v>
      </c>
      <c r="AY7" s="24">
        <v>1409.42</v>
      </c>
      <c r="AZ7" s="24">
        <v>277.89</v>
      </c>
      <c r="BA7" s="24">
        <v>256.37</v>
      </c>
      <c r="BB7" s="24">
        <v>135.35</v>
      </c>
      <c r="BC7" s="24">
        <v>150.91999999999999</v>
      </c>
      <c r="BD7" s="24">
        <v>151.72</v>
      </c>
      <c r="BE7" s="24">
        <v>155.91</v>
      </c>
      <c r="BF7" s="24">
        <v>623.91999999999996</v>
      </c>
      <c r="BG7" s="24">
        <v>610.66999999999996</v>
      </c>
      <c r="BH7" s="24">
        <v>551.4</v>
      </c>
      <c r="BI7" s="24">
        <v>563.72</v>
      </c>
      <c r="BJ7" s="24">
        <v>577.45000000000005</v>
      </c>
      <c r="BK7" s="24">
        <v>855.65</v>
      </c>
      <c r="BL7" s="24">
        <v>862.99</v>
      </c>
      <c r="BM7" s="24">
        <v>782.91</v>
      </c>
      <c r="BN7" s="24">
        <v>783.21</v>
      </c>
      <c r="BO7" s="24">
        <v>902.04</v>
      </c>
      <c r="BP7" s="24">
        <v>881.57</v>
      </c>
      <c r="BQ7" s="24">
        <v>63.78</v>
      </c>
      <c r="BR7" s="24">
        <v>56.73</v>
      </c>
      <c r="BS7" s="24">
        <v>64.59</v>
      </c>
      <c r="BT7" s="24">
        <v>64.569999999999993</v>
      </c>
      <c r="BU7" s="24">
        <v>57.76</v>
      </c>
      <c r="BV7" s="24">
        <v>52.23</v>
      </c>
      <c r="BW7" s="24">
        <v>50.06</v>
      </c>
      <c r="BX7" s="24">
        <v>49.38</v>
      </c>
      <c r="BY7" s="24">
        <v>48.53</v>
      </c>
      <c r="BZ7" s="24">
        <v>46.11</v>
      </c>
      <c r="CA7" s="24">
        <v>46.46</v>
      </c>
      <c r="CB7" s="24">
        <v>242.31</v>
      </c>
      <c r="CC7" s="24">
        <v>269.60000000000002</v>
      </c>
      <c r="CD7" s="24">
        <v>237.76</v>
      </c>
      <c r="CE7" s="24">
        <v>237.52</v>
      </c>
      <c r="CF7" s="24">
        <v>263.33</v>
      </c>
      <c r="CG7" s="24">
        <v>294.05</v>
      </c>
      <c r="CH7" s="24">
        <v>309.22000000000003</v>
      </c>
      <c r="CI7" s="24">
        <v>316.97000000000003</v>
      </c>
      <c r="CJ7" s="24">
        <v>326.17</v>
      </c>
      <c r="CK7" s="24">
        <v>336.93</v>
      </c>
      <c r="CL7" s="24">
        <v>339.86</v>
      </c>
      <c r="CM7" s="24">
        <v>50</v>
      </c>
      <c r="CN7" s="24">
        <v>47.56</v>
      </c>
      <c r="CO7" s="24">
        <v>50</v>
      </c>
      <c r="CP7" s="24">
        <v>48.78</v>
      </c>
      <c r="CQ7" s="24">
        <v>46.34</v>
      </c>
      <c r="CR7" s="24">
        <v>50.56</v>
      </c>
      <c r="CS7" s="24">
        <v>47.35</v>
      </c>
      <c r="CT7" s="24">
        <v>46.36</v>
      </c>
      <c r="CU7" s="24">
        <v>46.45</v>
      </c>
      <c r="CV7" s="24">
        <v>45.36</v>
      </c>
      <c r="CW7" s="24">
        <v>45.78</v>
      </c>
      <c r="CX7" s="24">
        <v>91.54</v>
      </c>
      <c r="CY7" s="24">
        <v>91.28</v>
      </c>
      <c r="CZ7" s="24">
        <v>91.44</v>
      </c>
      <c r="DA7" s="24">
        <v>93.37</v>
      </c>
      <c r="DB7" s="24">
        <v>92.73</v>
      </c>
      <c r="DC7" s="24">
        <v>83.85</v>
      </c>
      <c r="DD7" s="24">
        <v>81.209999999999994</v>
      </c>
      <c r="DE7" s="24">
        <v>83.08</v>
      </c>
      <c r="DF7" s="24">
        <v>82.61</v>
      </c>
      <c r="DG7" s="24">
        <v>82.21</v>
      </c>
      <c r="DH7" s="24">
        <v>81.819999999999993</v>
      </c>
      <c r="DI7" s="24">
        <v>52.9</v>
      </c>
      <c r="DJ7" s="24">
        <v>58.77</v>
      </c>
      <c r="DK7" s="24">
        <v>65.19</v>
      </c>
      <c r="DL7" s="24">
        <v>71.61</v>
      </c>
      <c r="DM7" s="24">
        <v>78.03</v>
      </c>
      <c r="DN7" s="24">
        <v>44.22</v>
      </c>
      <c r="DO7" s="24">
        <v>39.64</v>
      </c>
      <c r="DP7" s="24">
        <v>33.75</v>
      </c>
      <c r="DQ7" s="24">
        <v>36.21</v>
      </c>
      <c r="DR7" s="24">
        <v>39.69</v>
      </c>
      <c r="DS7" s="24">
        <v>39.369999999999997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2024-01-22T07:12:47Z</cp:lastPrinted>
  <dcterms:created xsi:type="dcterms:W3CDTF">2023-12-12T01:08:36Z</dcterms:created>
  <dcterms:modified xsi:type="dcterms:W3CDTF">2024-01-22T07:12:49Z</dcterms:modified>
  <cp:category/>
</cp:coreProperties>
</file>