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00203xsv1\長寿社会課\R06\C_介護保険チーム\C-06_負担金・交付金等\C-06-0008_介護職員処遇改善支援事業\01_要綱\県の交付要綱・実施要綱\1_要綱の起案\補助金交付要綱\記載例（様式1号,2号,6号）\"/>
    </mc:Choice>
  </mc:AlternateContent>
  <xr:revisionPtr revIDLastSave="0" documentId="13_ncr:1_{61942840-5CBE-4322-B8AC-65FE4BECACD1}" xr6:coauthVersionLast="47" xr6:coauthVersionMax="47" xr10:uidLastSave="{00000000-0000-0000-0000-000000000000}"/>
  <bookViews>
    <workbookView xWindow="-120" yWindow="-120" windowWidth="29040" windowHeight="15720" tabRatio="483" xr2:uid="{00000000-000D-0000-FFFF-FFFF00000000}"/>
  </bookViews>
  <sheets>
    <sheet name="実績報告書（印刷用）" sheetId="1" r:id="rId1"/>
    <sheet name="入力用シート（基本情報）" sheetId="2" r:id="rId2"/>
    <sheet name="入力・印刷用シート（交付実績の内訳書）" sheetId="6" r:id="rId3"/>
    <sheet name="管理用" sheetId="5" r:id="rId4"/>
  </sheets>
  <definedNames>
    <definedName name="_xlnm.Print_Area" localSheetId="0">'実績報告書（印刷用）'!$A$1:$J$45</definedName>
    <definedName name="_xlnm.Print_Area" localSheetId="2">'入力・印刷用シート（交付実績の内訳書）'!$A$1:$F$107</definedName>
    <definedName name="_xlnm.Print_Area" localSheetId="1">'入力用シート（基本情報）'!$A$1:$C$15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6" l="1"/>
  <c r="F3" i="6" s="1"/>
  <c r="O4" i="5"/>
  <c r="N4" i="5"/>
  <c r="M4" i="5"/>
  <c r="K4" i="5"/>
  <c r="I4" i="5"/>
  <c r="J4" i="5" s="1"/>
  <c r="H4" i="5"/>
  <c r="G4" i="5"/>
  <c r="F4" i="5"/>
  <c r="E4" i="5" s="1"/>
  <c r="D4" i="5"/>
  <c r="C4" i="5"/>
  <c r="B4" i="5"/>
  <c r="A4" i="5"/>
  <c r="I144" i="6"/>
  <c r="BM4" i="5" s="1"/>
  <c r="H144" i="6"/>
  <c r="AN4" i="5" s="1"/>
  <c r="I143" i="6"/>
  <c r="BL4" i="5" s="1"/>
  <c r="H143" i="6"/>
  <c r="AM4" i="5" s="1"/>
  <c r="I142" i="6"/>
  <c r="BK4" i="5" s="1"/>
  <c r="H142" i="6"/>
  <c r="AL4" i="5" s="1"/>
  <c r="I141" i="6"/>
  <c r="BJ4" i="5" s="1"/>
  <c r="H141" i="6"/>
  <c r="AK4" i="5" s="1"/>
  <c r="I140" i="6"/>
  <c r="BI4" i="5" s="1"/>
  <c r="H140" i="6"/>
  <c r="AJ4" i="5" s="1"/>
  <c r="I139" i="6"/>
  <c r="BH4" i="5" s="1"/>
  <c r="H139" i="6"/>
  <c r="AI4" i="5" s="1"/>
  <c r="I138" i="6"/>
  <c r="BG4" i="5" s="1"/>
  <c r="H138" i="6"/>
  <c r="AH4" i="5" s="1"/>
  <c r="I137" i="6"/>
  <c r="BF4" i="5" s="1"/>
  <c r="H137" i="6"/>
  <c r="AG4" i="5" s="1"/>
  <c r="I136" i="6"/>
  <c r="BE4" i="5" s="1"/>
  <c r="H136" i="6"/>
  <c r="AF4" i="5" s="1"/>
  <c r="I135" i="6"/>
  <c r="BD4" i="5" s="1"/>
  <c r="H135" i="6"/>
  <c r="AE4" i="5" s="1"/>
  <c r="I134" i="6"/>
  <c r="BC4" i="5" s="1"/>
  <c r="H134" i="6"/>
  <c r="AD4" i="5" s="1"/>
  <c r="I133" i="6"/>
  <c r="BB4" i="5" s="1"/>
  <c r="H133" i="6"/>
  <c r="AC4" i="5" s="1"/>
  <c r="I132" i="6"/>
  <c r="BA4" i="5" s="1"/>
  <c r="H132" i="6"/>
  <c r="AB4" i="5" s="1"/>
  <c r="I131" i="6"/>
  <c r="AZ4" i="5" s="1"/>
  <c r="H131" i="6"/>
  <c r="AA4" i="5" s="1"/>
  <c r="I130" i="6"/>
  <c r="AY4" i="5" s="1"/>
  <c r="H130" i="6"/>
  <c r="Z4" i="5" s="1"/>
  <c r="I129" i="6"/>
  <c r="AX4" i="5" s="1"/>
  <c r="H129" i="6"/>
  <c r="Y4" i="5" s="1"/>
  <c r="I128" i="6"/>
  <c r="AW4" i="5" s="1"/>
  <c r="H128" i="6"/>
  <c r="X4" i="5" s="1"/>
  <c r="I127" i="6"/>
  <c r="AV4" i="5" s="1"/>
  <c r="H127" i="6"/>
  <c r="W4" i="5" s="1"/>
  <c r="I126" i="6"/>
  <c r="AU4" i="5" s="1"/>
  <c r="H126" i="6"/>
  <c r="V4" i="5" s="1"/>
  <c r="I125" i="6"/>
  <c r="AT4" i="5" s="1"/>
  <c r="H125" i="6"/>
  <c r="U4" i="5" s="1"/>
  <c r="I124" i="6"/>
  <c r="AS4" i="5" s="1"/>
  <c r="H124" i="6"/>
  <c r="T4" i="5" s="1"/>
  <c r="I123" i="6"/>
  <c r="AR4" i="5" s="1"/>
  <c r="H123" i="6"/>
  <c r="S4" i="5" s="1"/>
  <c r="I122" i="6"/>
  <c r="AQ4" i="5" s="1"/>
  <c r="H122" i="6"/>
  <c r="R4" i="5" s="1"/>
  <c r="I121" i="6"/>
  <c r="AP4" i="5" s="1"/>
  <c r="H121" i="6"/>
  <c r="E107" i="6"/>
  <c r="E3" i="6" s="1"/>
  <c r="N25" i="1" s="1"/>
  <c r="L37" i="1"/>
  <c r="F37" i="1"/>
  <c r="L34" i="1"/>
  <c r="F34" i="1"/>
  <c r="L31" i="1"/>
  <c r="F31" i="1"/>
  <c r="L25" i="1"/>
  <c r="G25" i="1"/>
  <c r="L22" i="1"/>
  <c r="L28" i="1" s="1"/>
  <c r="G28" i="1" s="1"/>
  <c r="G22" i="1"/>
  <c r="G8" i="1"/>
  <c r="G7" i="1"/>
  <c r="G6" i="1"/>
  <c r="L2" i="1"/>
  <c r="H2" i="1" s="1"/>
  <c r="H145" i="6" l="1"/>
  <c r="O25" i="1"/>
  <c r="BN4" i="5"/>
  <c r="BN5" i="5" s="1"/>
  <c r="I145" i="6"/>
  <c r="Q4" i="5"/>
  <c r="AO4" i="5" s="1"/>
  <c r="AO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</authors>
  <commentList>
    <comment ref="K42" authorId="0" shapeId="0" xr:uid="{88D6AAA6-984F-47C8-A60F-826852E43830}">
      <text>
        <r>
          <rPr>
            <sz val="12"/>
            <color indexed="81"/>
            <rFont val="MS P ゴシック"/>
            <family val="3"/>
            <charset val="128"/>
          </rPr>
          <t>※県実施要綱の別紙様式３による介護職員処遇改善実績報告書も、併せて提出してください。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</authors>
  <commentList>
    <comment ref="B18" authorId="0" shapeId="0" xr:uid="{00000000-0006-0000-0100-000001000000}">
      <text>
        <r>
          <rPr>
            <b/>
            <sz val="18"/>
            <color theme="0"/>
            <rFont val="游ゴシック"/>
            <family val="3"/>
            <charset val="128"/>
          </rPr>
          <t>「入力欄」に必要事項を入力してください。
※このシートは印刷不要です。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</authors>
  <commentList>
    <comment ref="A26" authorId="0" shapeId="0" xr:uid="{00000000-0006-0000-0200-000001000000}">
      <text>
        <r>
          <rPr>
            <sz val="11"/>
            <color theme="1"/>
            <rFont val="游ゴシック"/>
            <family val="3"/>
            <charset val="128"/>
          </rPr>
          <t xml:space="preserve">20以上の事業所を入力する場合は、
行の非表示を解除して入力してください。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藤原　貴晃</author>
  </authors>
  <commentList>
    <comment ref="G8" authorId="0" shapeId="0" xr:uid="{00000000-0006-0000-0300-000001000000}">
      <text>
        <r>
          <rPr>
            <b/>
            <sz val="16"/>
            <color theme="0"/>
            <rFont val="游ゴシック"/>
            <family val="3"/>
            <charset val="128"/>
          </rPr>
          <t>自動的にリンク表示されます。
※県本庁で差し込みデータを作成するために必要なシートです。</t>
        </r>
      </text>
    </comment>
  </commentList>
</comments>
</file>

<file path=xl/sharedStrings.xml><?xml version="1.0" encoding="utf-8"?>
<sst xmlns="http://schemas.openxmlformats.org/spreadsheetml/2006/main" count="216" uniqueCount="124">
  <si>
    <t>現金</t>
    <rPh sb="0" eb="2">
      <t>ゲンキン</t>
    </rPh>
    <phoneticPr fontId="1"/>
  </si>
  <si>
    <t>補助金の名称</t>
  </si>
  <si>
    <t>理事長　秋田　太郎</t>
  </si>
  <si>
    <t>３</t>
  </si>
  <si>
    <t>１</t>
  </si>
  <si>
    <t>担当者名</t>
    <rPh sb="0" eb="3">
      <t>たんとうしゃ</t>
    </rPh>
    <rPh sb="3" eb="4">
      <t>めい</t>
    </rPh>
    <phoneticPr fontId="1" type="Hiragana"/>
  </si>
  <si>
    <t>法人郵便番号</t>
    <rPh sb="0" eb="2">
      <t>ホウジン</t>
    </rPh>
    <rPh sb="2" eb="4">
      <t>ユウビン</t>
    </rPh>
    <rPh sb="4" eb="6">
      <t>バンゴウ</t>
    </rPh>
    <phoneticPr fontId="1"/>
  </si>
  <si>
    <t>６</t>
  </si>
  <si>
    <t>（介護予防）訪問入浴介護</t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</si>
  <si>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</si>
  <si>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項目</t>
    <rPh sb="0" eb="2">
      <t>コウモク</t>
    </rPh>
    <phoneticPr fontId="1"/>
  </si>
  <si>
    <t>訪問介護センター○○</t>
    <rPh sb="0" eb="2">
      <t>ほうもん</t>
    </rPh>
    <rPh sb="2" eb="4">
      <t>かいご</t>
    </rPh>
    <phoneticPr fontId="1" type="Hiragana"/>
  </si>
  <si>
    <t>メールアドレス</t>
  </si>
  <si>
    <t>金　</t>
    <rPh sb="0" eb="1">
      <t>キン</t>
    </rPh>
    <phoneticPr fontId="1"/>
  </si>
  <si>
    <t>４</t>
  </si>
  <si>
    <t>事業完了日</t>
    <rPh sb="0" eb="2">
      <t>ジギョウ</t>
    </rPh>
    <rPh sb="2" eb="5">
      <t>カンリョウビ</t>
    </rPh>
    <phoneticPr fontId="1"/>
  </si>
  <si>
    <t>５</t>
  </si>
  <si>
    <t>７</t>
  </si>
  <si>
    <t>交付決定書の指令番号</t>
    <rPh sb="0" eb="2">
      <t>コウフ</t>
    </rPh>
    <rPh sb="2" eb="5">
      <t>ケッテイショ</t>
    </rPh>
    <rPh sb="6" eb="8">
      <t>シレイ</t>
    </rPh>
    <rPh sb="8" eb="10">
      <t>バンゴウ</t>
    </rPh>
    <phoneticPr fontId="1"/>
  </si>
  <si>
    <t>２</t>
  </si>
  <si>
    <t>入力欄</t>
    <rPh sb="0" eb="3">
      <t>ニュウリョクラン</t>
    </rPh>
    <phoneticPr fontId="1"/>
  </si>
  <si>
    <t>留意事項</t>
    <rPh sb="0" eb="2">
      <t>リュウイ</t>
    </rPh>
    <rPh sb="2" eb="4">
      <t>ジコウ</t>
    </rPh>
    <phoneticPr fontId="1"/>
  </si>
  <si>
    <t>補助金の決定額</t>
    <rPh sb="0" eb="3">
      <t>ホジョキン</t>
    </rPh>
    <rPh sb="4" eb="6">
      <t>ケッテイ</t>
    </rPh>
    <rPh sb="6" eb="7">
      <t>ガク</t>
    </rPh>
    <phoneticPr fontId="1"/>
  </si>
  <si>
    <t>令和６年○月○日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</si>
  <si>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訪問介護</t>
  </si>
  <si>
    <t>９</t>
  </si>
  <si>
    <t>差引増減額</t>
    <rPh sb="0" eb="2">
      <t>サシヒキ</t>
    </rPh>
    <rPh sb="2" eb="5">
      <t>ゾウゲンガク</t>
    </rPh>
    <phoneticPr fontId="1"/>
  </si>
  <si>
    <t>補助事業等の実績について（報告）</t>
    <rPh sb="0" eb="2">
      <t>ホジョ</t>
    </rPh>
    <rPh sb="2" eb="4">
      <t>ジギョウ</t>
    </rPh>
    <rPh sb="4" eb="5">
      <t>トウ</t>
    </rPh>
    <rPh sb="6" eb="8">
      <t>ジッセキ</t>
    </rPh>
    <rPh sb="13" eb="15">
      <t>ホウコク</t>
    </rPh>
    <phoneticPr fontId="1"/>
  </si>
  <si>
    <t>代表者名</t>
    <rPh sb="0" eb="3">
      <t>だいひょうしゃ</t>
    </rPh>
    <rPh sb="3" eb="4">
      <t>めい</t>
    </rPh>
    <phoneticPr fontId="1" type="Hiragana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</si>
  <si>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</si>
  <si>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デイサービスセンター○○</t>
  </si>
  <si>
    <t>（介護予防）認知症対応型通所介護</t>
  </si>
  <si>
    <t>８</t>
  </si>
  <si>
    <t>法人名</t>
    <rPh sb="0" eb="2">
      <t>ホウジン</t>
    </rPh>
    <rPh sb="2" eb="3">
      <t>メイ</t>
    </rPh>
    <phoneticPr fontId="1"/>
  </si>
  <si>
    <t>灯油券</t>
    <rPh sb="0" eb="2">
      <t>トウユ</t>
    </rPh>
    <rPh sb="2" eb="3">
      <t>ケン</t>
    </rPh>
    <phoneticPr fontId="1"/>
  </si>
  <si>
    <t>サービス区分</t>
    <rPh sb="4" eb="6">
      <t>くぶん</t>
    </rPh>
    <phoneticPr fontId="1" type="Hiragana"/>
  </si>
  <si>
    <t>補助事業等の種類</t>
    <rPh sb="0" eb="2">
      <t>ホジョ</t>
    </rPh>
    <rPh sb="2" eb="4">
      <t>ジギョウ</t>
    </rPh>
    <rPh sb="4" eb="5">
      <t>トウ</t>
    </rPh>
    <rPh sb="6" eb="8">
      <t>シュルイ</t>
    </rPh>
    <phoneticPr fontId="1"/>
  </si>
  <si>
    <t>　秋田県知事　様</t>
    <rPh sb="1" eb="4">
      <t>アキタケン</t>
    </rPh>
    <rPh sb="4" eb="6">
      <t>チジ</t>
    </rPh>
    <rPh sb="7" eb="8">
      <t>サマ</t>
    </rPh>
    <phoneticPr fontId="1"/>
  </si>
  <si>
    <t>実施期間</t>
    <rPh sb="0" eb="2">
      <t>じっし</t>
    </rPh>
    <rPh sb="2" eb="4">
      <t>きかん</t>
    </rPh>
    <phoneticPr fontId="1" type="Hiragana"/>
  </si>
  <si>
    <t>介護職員処遇改善支援補助金</t>
  </si>
  <si>
    <t>補助金の交付決定のあった補助事業等が完了したので、その実績について</t>
    <rPh sb="0" eb="3">
      <t>ホジョキン</t>
    </rPh>
    <rPh sb="4" eb="6">
      <t>コウフ</t>
    </rPh>
    <rPh sb="6" eb="8">
      <t>ケッテイ</t>
    </rPh>
    <rPh sb="12" eb="14">
      <t>ホジョ</t>
    </rPh>
    <rPh sb="14" eb="16">
      <t>ジギョウ</t>
    </rPh>
    <rPh sb="16" eb="17">
      <t>トウ</t>
    </rPh>
    <rPh sb="18" eb="20">
      <t>カンリョウ</t>
    </rPh>
    <rPh sb="27" eb="29">
      <t>ジッセキ</t>
    </rPh>
    <phoneticPr fontId="1"/>
  </si>
  <si>
    <t>通所型サービス（総合事業）（独自／定率・定額（A7・A8））</t>
  </si>
  <si>
    <t>様式第６号</t>
    <rPh sb="0" eb="2">
      <t>ヨウシキ</t>
    </rPh>
    <rPh sb="2" eb="3">
      <t>ダイ</t>
    </rPh>
    <rPh sb="4" eb="5">
      <t>ゴウ</t>
    </rPh>
    <phoneticPr fontId="1"/>
  </si>
  <si>
    <t>交付決定通知（変更した場合は、最終の変更交付決定通知）の施行日を記載してください。</t>
    <rPh sb="0" eb="2">
      <t>コウフ</t>
    </rPh>
    <rPh sb="2" eb="4">
      <t>ケッテイ</t>
    </rPh>
    <rPh sb="4" eb="6">
      <t>ツウチ</t>
    </rPh>
    <rPh sb="7" eb="9">
      <t>ヘンコウ</t>
    </rPh>
    <rPh sb="11" eb="13">
      <t>バアイ</t>
    </rPh>
    <rPh sb="15" eb="17">
      <t>サイシュウ</t>
    </rPh>
    <rPh sb="18" eb="20">
      <t>ヘンコウ</t>
    </rPh>
    <rPh sb="20" eb="22">
      <t>コウフ</t>
    </rPh>
    <rPh sb="22" eb="24">
      <t>ケッテイ</t>
    </rPh>
    <rPh sb="24" eb="26">
      <t>ツウチ</t>
    </rPh>
    <rPh sb="28" eb="30">
      <t>セコウ</t>
    </rPh>
    <rPh sb="30" eb="31">
      <t>ビ</t>
    </rPh>
    <rPh sb="32" eb="34">
      <t>キサイ</t>
    </rPh>
    <phoneticPr fontId="1"/>
  </si>
  <si>
    <t>法人住所</t>
    <rPh sb="0" eb="2">
      <t>ほうじん</t>
    </rPh>
    <rPh sb="2" eb="4">
      <t>じゅうしょ</t>
    </rPh>
    <phoneticPr fontId="1" type="Hiragana"/>
  </si>
  <si>
    <t>交付決定通知書の指令番号</t>
    <rPh sb="0" eb="2">
      <t>コウフ</t>
    </rPh>
    <rPh sb="2" eb="4">
      <t>ケッテイ</t>
    </rPh>
    <rPh sb="4" eb="7">
      <t>ツウチショ</t>
    </rPh>
    <rPh sb="8" eb="10">
      <t>シレイ</t>
    </rPh>
    <rPh sb="10" eb="12">
      <t>バンゴウ</t>
    </rPh>
    <phoneticPr fontId="1"/>
  </si>
  <si>
    <t>文書番号（変更）</t>
    <rPh sb="5" eb="7">
      <t>へんこう</t>
    </rPh>
    <phoneticPr fontId="1" type="Hiragana"/>
  </si>
  <si>
    <t>介護職員処遇改善支援事業</t>
  </si>
  <si>
    <t>補助金等の実績額</t>
    <rPh sb="0" eb="3">
      <t>ホジョキン</t>
    </rPh>
    <rPh sb="3" eb="4">
      <t>トウ</t>
    </rPh>
    <rPh sb="5" eb="7">
      <t>ジッセキ</t>
    </rPh>
    <rPh sb="7" eb="8">
      <t>ガク</t>
    </rPh>
    <phoneticPr fontId="1"/>
  </si>
  <si>
    <t>補助金等の交付決定年月日</t>
    <rPh sb="0" eb="3">
      <t>ホジョキン</t>
    </rPh>
    <rPh sb="3" eb="4">
      <t>トウ</t>
    </rPh>
    <rPh sb="5" eb="7">
      <t>コウフ</t>
    </rPh>
    <rPh sb="7" eb="9">
      <t>ケッテイ</t>
    </rPh>
    <rPh sb="9" eb="12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</si>
  <si>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</si>
  <si>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特別養護老人ホーム○○</t>
  </si>
  <si>
    <t>法人住所</t>
    <rPh sb="0" eb="2">
      <t>ホウジン</t>
    </rPh>
    <rPh sb="2" eb="4">
      <t>ジュウショ</t>
    </rPh>
    <phoneticPr fontId="1"/>
  </si>
  <si>
    <t>通所型サービス（総合事業）（独自A6）</t>
  </si>
  <si>
    <t>秋田県財務規則第２５５条の規定に基づき、次のとおり報告します。　　　</t>
    <rPh sb="0" eb="3">
      <t>アキタケン</t>
    </rPh>
    <rPh sb="3" eb="5">
      <t>ザイム</t>
    </rPh>
    <rPh sb="5" eb="7">
      <t>キソク</t>
    </rPh>
    <rPh sb="7" eb="8">
      <t>ダイ</t>
    </rPh>
    <rPh sb="11" eb="12">
      <t>ジョウ</t>
    </rPh>
    <rPh sb="13" eb="15">
      <t>キテイ</t>
    </rPh>
    <rPh sb="16" eb="17">
      <t>モト</t>
    </rPh>
    <rPh sb="20" eb="21">
      <t>ツギ</t>
    </rPh>
    <rPh sb="25" eb="27">
      <t>ホウコク</t>
    </rPh>
    <phoneticPr fontId="1"/>
  </si>
  <si>
    <t>法人名</t>
    <rPh sb="0" eb="2">
      <t>ほうじん</t>
    </rPh>
    <rPh sb="2" eb="3">
      <t>めい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</si>
  <si>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</si>
  <si>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010-0951</t>
  </si>
  <si>
    <t>介護保険
事業所番号</t>
  </si>
  <si>
    <t>介護老人保健施設○○</t>
    <rPh sb="0" eb="2">
      <t>かいご</t>
    </rPh>
    <rPh sb="2" eb="4">
      <t>ろうじん</t>
    </rPh>
    <rPh sb="4" eb="6">
      <t>ほけん</t>
    </rPh>
    <rPh sb="6" eb="8">
      <t>しせつ</t>
    </rPh>
    <phoneticPr fontId="1" type="Hiragana"/>
  </si>
  <si>
    <t>○○訪問入浴介護事業所</t>
  </si>
  <si>
    <t>（介護予防）認知症対応型共同生活介護</t>
  </si>
  <si>
    <t>交付率</t>
    <rPh sb="0" eb="3">
      <t>こうふりつ</t>
    </rPh>
    <phoneticPr fontId="1" type="Hiragana"/>
  </si>
  <si>
    <t>aaa@aaa.aa.jp</t>
  </si>
  <si>
    <t>実績額（円）</t>
    <rPh sb="0" eb="2">
      <t>じっせき</t>
    </rPh>
    <rPh sb="2" eb="3">
      <t>がく</t>
    </rPh>
    <rPh sb="4" eb="5">
      <t>えん</t>
    </rPh>
    <phoneticPr fontId="1" type="Hiragana"/>
  </si>
  <si>
    <t>円</t>
    <rPh sb="0" eb="1">
      <t>エン</t>
    </rPh>
    <phoneticPr fontId="1"/>
  </si>
  <si>
    <t>既交付決定額（円単位）</t>
    <rPh sb="0" eb="1">
      <t>スデ</t>
    </rPh>
    <rPh sb="1" eb="3">
      <t>コウフ</t>
    </rPh>
    <rPh sb="3" eb="5">
      <t>ケッテイ</t>
    </rPh>
    <rPh sb="5" eb="6">
      <t>ガク</t>
    </rPh>
    <rPh sb="7" eb="8">
      <t>エン</t>
    </rPh>
    <rPh sb="8" eb="10">
      <t>タンイ</t>
    </rPh>
    <phoneticPr fontId="1"/>
  </si>
  <si>
    <t>実績報告額（円単位）</t>
    <rPh sb="0" eb="2">
      <t>ジッセキ</t>
    </rPh>
    <rPh sb="2" eb="4">
      <t>ホウコク</t>
    </rPh>
    <rPh sb="4" eb="5">
      <t>ガク</t>
    </rPh>
    <phoneticPr fontId="1"/>
  </si>
  <si>
    <t>円単位としてください。</t>
    <rPh sb="0" eb="1">
      <t>エン</t>
    </rPh>
    <rPh sb="1" eb="3">
      <t>タンイ</t>
    </rPh>
    <phoneticPr fontId="1"/>
  </si>
  <si>
    <t>交付実績の内訳書</t>
    <rPh sb="0" eb="2">
      <t>コウフ</t>
    </rPh>
    <rPh sb="2" eb="4">
      <t>ジッセキ</t>
    </rPh>
    <rPh sb="5" eb="7">
      <t>ウチワケ</t>
    </rPh>
    <rPh sb="7" eb="8">
      <t>ショ</t>
    </rPh>
    <phoneticPr fontId="1"/>
  </si>
  <si>
    <t>交付決定日・番号</t>
  </si>
  <si>
    <t>補助金の実績額</t>
    <rPh sb="0" eb="3">
      <t>ほじょきん</t>
    </rPh>
    <rPh sb="4" eb="6">
      <t>じっせき</t>
    </rPh>
    <rPh sb="6" eb="7">
      <t>がく</t>
    </rPh>
    <phoneticPr fontId="1" type="Hiragana"/>
  </si>
  <si>
    <t>実績報告日</t>
    <rPh sb="0" eb="2">
      <t>じっせき</t>
    </rPh>
    <rPh sb="2" eb="4">
      <t>ほうこく</t>
    </rPh>
    <rPh sb="4" eb="5">
      <t>び</t>
    </rPh>
    <phoneticPr fontId="1" type="Hiragana"/>
  </si>
  <si>
    <t>実績額（円）</t>
  </si>
  <si>
    <t>（１）交付実績の内訳書</t>
    <rPh sb="5" eb="7">
      <t>ジッセキ</t>
    </rPh>
    <rPh sb="10" eb="11">
      <t>ショ</t>
    </rPh>
    <phoneticPr fontId="1"/>
  </si>
  <si>
    <t>介護老人保健施設</t>
  </si>
  <si>
    <t>（介護予防）通所リハビリテーション</t>
  </si>
  <si>
    <t>通所介護</t>
  </si>
  <si>
    <t>夜間対応型訪問介護</t>
  </si>
  <si>
    <t>地域密着型通所介護</t>
  </si>
  <si>
    <t>（介護予防）特定施設入居者生活介護</t>
  </si>
  <si>
    <t>地域密着型特定施設入居者生活介護</t>
  </si>
  <si>
    <t>（介護予防）小規模多機能型居宅介護</t>
  </si>
  <si>
    <t>看護小規模多機能型居宅介護</t>
  </si>
  <si>
    <t>介護老人福祉施設</t>
  </si>
  <si>
    <t>（介護予防）短期入所生活介護</t>
  </si>
  <si>
    <t>（介護予防）短期入所療養介護（老健）</t>
  </si>
  <si>
    <t>介護医療院</t>
  </si>
  <si>
    <t>定期巡回・随時対応型訪問介護看護</t>
  </si>
  <si>
    <t>地域密着型介護老人福祉施設</t>
  </si>
  <si>
    <t>（介護予防）短期入所療養介護（病院等・医療院）</t>
  </si>
  <si>
    <t>事業所数</t>
    <rPh sb="0" eb="3">
      <t>じぎょうしょ</t>
    </rPh>
    <rPh sb="3" eb="4">
      <t>すう</t>
    </rPh>
    <phoneticPr fontId="1" type="Hiragana"/>
  </si>
  <si>
    <t>合計</t>
    <rPh sb="0" eb="2">
      <t>ごうけい</t>
    </rPh>
    <phoneticPr fontId="1" type="Hiragana"/>
  </si>
  <si>
    <t>実績額</t>
    <rPh sb="0" eb="2">
      <t>じっせき</t>
    </rPh>
    <rPh sb="2" eb="3">
      <t>がく</t>
    </rPh>
    <phoneticPr fontId="1" type="Hiragana"/>
  </si>
  <si>
    <t>計</t>
    <rPh sb="0" eb="1">
      <t>けい</t>
    </rPh>
    <phoneticPr fontId="1" type="Hiragana"/>
  </si>
  <si>
    <t>入力シート</t>
    <rPh sb="0" eb="2">
      <t>ニュウリョク</t>
    </rPh>
    <phoneticPr fontId="1"/>
  </si>
  <si>
    <t>既決定額（円）</t>
    <rPh sb="0" eb="1">
      <t>すで</t>
    </rPh>
    <rPh sb="5" eb="6">
      <t>えん</t>
    </rPh>
    <phoneticPr fontId="1" type="Hiragana"/>
  </si>
  <si>
    <t>実績報告額（円）</t>
    <rPh sb="0" eb="2">
      <t>じっせき</t>
    </rPh>
    <rPh sb="2" eb="4">
      <t>ほうこく</t>
    </rPh>
    <rPh sb="4" eb="5">
      <t>がく</t>
    </rPh>
    <phoneticPr fontId="1" type="Hiragana"/>
  </si>
  <si>
    <t>増減額（円）</t>
    <rPh sb="0" eb="2">
      <t>ぞうげん</t>
    </rPh>
    <rPh sb="2" eb="3">
      <t>がく</t>
    </rPh>
    <phoneticPr fontId="1" type="Hiragana"/>
  </si>
  <si>
    <t>実績報告書の提出日</t>
    <rPh sb="0" eb="2">
      <t>ジッセキ</t>
    </rPh>
    <rPh sb="2" eb="4">
      <t>ホウコク</t>
    </rPh>
    <rPh sb="4" eb="5">
      <t>ショ</t>
    </rPh>
    <rPh sb="6" eb="8">
      <t>テイシュツ</t>
    </rPh>
    <rPh sb="8" eb="9">
      <t>ビ</t>
    </rPh>
    <phoneticPr fontId="1"/>
  </si>
  <si>
    <t>その他の集計用</t>
  </si>
  <si>
    <t>額の確定関係</t>
    <rPh sb="0" eb="1">
      <t>がく</t>
    </rPh>
    <rPh sb="2" eb="4">
      <t>かくてい</t>
    </rPh>
    <phoneticPr fontId="1" type="Hiragana"/>
  </si>
  <si>
    <t>実績報告書の提出日と同日としてください。</t>
    <rPh sb="6" eb="8">
      <t>テイシュツ</t>
    </rPh>
    <rPh sb="8" eb="9">
      <t>ニチ</t>
    </rPh>
    <rPh sb="10" eb="12">
      <t>ドウジツ</t>
    </rPh>
    <phoneticPr fontId="1"/>
  </si>
  <si>
    <t>社会福祉法人　秋田介護</t>
  </si>
  <si>
    <t>秋田県秋田市山王三丁目１番１号
山王ビル２F</t>
  </si>
  <si>
    <t>サービス区分の事業所数（単位：事業所）　実績</t>
    <rPh sb="7" eb="10">
      <t>じぎょうしょ</t>
    </rPh>
    <rPh sb="10" eb="11">
      <t>すう</t>
    </rPh>
    <rPh sb="12" eb="14">
      <t>たんい</t>
    </rPh>
    <rPh sb="15" eb="18">
      <t>じぎょうしょ</t>
    </rPh>
    <rPh sb="20" eb="22">
      <t>じっせき</t>
    </rPh>
    <phoneticPr fontId="1" type="Hiragana"/>
  </si>
  <si>
    <t>サービス区分の交付申請額（単位：円）　実績</t>
    <rPh sb="7" eb="9">
      <t>こうふ</t>
    </rPh>
    <rPh sb="9" eb="11">
      <t>しんせい</t>
    </rPh>
    <rPh sb="11" eb="12">
      <t>がく</t>
    </rPh>
    <rPh sb="13" eb="15">
      <t>たんい</t>
    </rPh>
    <rPh sb="16" eb="17">
      <t>えん</t>
    </rPh>
    <rPh sb="19" eb="21">
      <t>じっせき</t>
    </rPh>
    <phoneticPr fontId="1" type="Hiragana"/>
  </si>
  <si>
    <t>交付決定日（変更）</t>
    <rPh sb="2" eb="4">
      <t>けってい</t>
    </rPh>
    <rPh sb="6" eb="8">
      <t>へんこう</t>
    </rPh>
    <phoneticPr fontId="1" type="Hiragana"/>
  </si>
  <si>
    <t>　担当者名</t>
    <rPh sb="1" eb="4">
      <t>タントウシャ</t>
    </rPh>
    <rPh sb="4" eb="5">
      <t>メイ</t>
    </rPh>
    <phoneticPr fontId="1"/>
  </si>
  <si>
    <t>　担当者連絡先（電話番号）</t>
    <rPh sb="1" eb="3">
      <t>タントウ</t>
    </rPh>
    <rPh sb="3" eb="4">
      <t>シャ</t>
    </rPh>
    <rPh sb="4" eb="6">
      <t>レンラク</t>
    </rPh>
    <rPh sb="6" eb="7">
      <t>サキ</t>
    </rPh>
    <rPh sb="8" eb="10">
      <t>デンワ</t>
    </rPh>
    <rPh sb="10" eb="12">
      <t>バンゴウ</t>
    </rPh>
    <phoneticPr fontId="1"/>
  </si>
  <si>
    <t>　担当者連絡先（メールアドレス）</t>
    <rPh sb="1" eb="3">
      <t>タントウ</t>
    </rPh>
    <rPh sb="3" eb="4">
      <t>シャ</t>
    </rPh>
    <rPh sb="4" eb="6">
      <t>レンラク</t>
    </rPh>
    <rPh sb="6" eb="7">
      <t>サキ</t>
    </rPh>
    <phoneticPr fontId="1"/>
  </si>
  <si>
    <t>厚労 花子</t>
  </si>
  <si>
    <t>018-860-XXXX</t>
  </si>
  <si>
    <t>郵便番号</t>
    <rPh sb="0" eb="2">
      <t>ゆうびん</t>
    </rPh>
    <rPh sb="2" eb="4">
      <t>ばんごう</t>
    </rPh>
    <phoneticPr fontId="1" type="Hiragana"/>
  </si>
  <si>
    <t>担当者関係</t>
    <rPh sb="0" eb="3">
      <t>たんとうしゃ</t>
    </rPh>
    <rPh sb="3" eb="5">
      <t>かんけい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</si>
  <si>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</si>
  <si>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指令長寿－○○○○－○</t>
    <rPh sb="0" eb="2">
      <t>シレイ</t>
    </rPh>
    <rPh sb="2" eb="4">
      <t>チョウジュ</t>
    </rPh>
    <phoneticPr fontId="1"/>
  </si>
  <si>
    <t>令和６年△月△日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</si>
  <si>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訪問型サービス（総合事業）（独自／定率・定額（A3・A4））</t>
  </si>
  <si>
    <t>訪問型サービス（総合事業）（独自A2）</t>
  </si>
  <si>
    <t>交付決定通知（変更した場合は、最終の変更交付決定通知）の文書番号を記載してください。</t>
    <rPh sb="15" eb="17">
      <t>サイシュウ</t>
    </rPh>
    <rPh sb="28" eb="30">
      <t>ブンショ</t>
    </rPh>
    <rPh sb="30" eb="32">
      <t>バンゴウ</t>
    </rPh>
    <rPh sb="33" eb="35">
      <t>キサイ</t>
    </rPh>
    <phoneticPr fontId="1"/>
  </si>
  <si>
    <t>法人代表者  職名・氏名</t>
    <rPh sb="0" eb="2">
      <t>ホウジン</t>
    </rPh>
    <rPh sb="2" eb="5">
      <t>ダイヒョウシャ</t>
    </rPh>
    <rPh sb="7" eb="9">
      <t>ショクメイ</t>
    </rPh>
    <rPh sb="10" eb="11">
      <t>シ</t>
    </rPh>
    <rPh sb="11" eb="12">
      <t>メイ</t>
    </rPh>
    <phoneticPr fontId="1"/>
  </si>
  <si>
    <t>職名（理事長、代表取締役など）も忘れずに記載してください。</t>
    <rPh sb="0" eb="2">
      <t>ショクメイ</t>
    </rPh>
    <rPh sb="16" eb="17">
      <t>ワス</t>
    </rPh>
    <rPh sb="20" eb="22">
      <t>キサイ</t>
    </rPh>
    <phoneticPr fontId="1"/>
  </si>
  <si>
    <t>うち４月・５月分
実績額（円）</t>
    <rPh sb="3" eb="4">
      <t>がつ</t>
    </rPh>
    <rPh sb="6" eb="8">
      <t>がつぶん</t>
    </rPh>
    <rPh sb="9" eb="11">
      <t>じっせき</t>
    </rPh>
    <rPh sb="11" eb="12">
      <t>がく</t>
    </rPh>
    <rPh sb="13" eb="14">
      <t>えん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</si>
</sst>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&lt;=999]000;[&lt;=9999]000\-00;000\-0000"/>
    <numFmt numFmtId="178" formatCode="#,##0&quot;円&quot;_);[Red]\(#,##0\)"/>
    <numFmt numFmtId="179" formatCode="#,##0&quot;円&quot;_ "/>
    <numFmt numFmtId="180" formatCode="General&quot;千&quot;&quot;円&quot;"/>
    <numFmt numFmtId="181" formatCode="0.0%"/>
  </numFmts>
  <fonts count="15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sz val="28"/>
      <color rgb="FFFF0000"/>
      <name val="ＭＳ 明朝"/>
      <family val="1"/>
    </font>
    <font>
      <sz val="11"/>
      <color theme="1"/>
      <name val="ＭＳ 明朝"/>
      <family val="1"/>
    </font>
    <font>
      <sz val="12"/>
      <color rgb="FFFF0000"/>
      <name val="ＭＳ 明朝"/>
      <family val="1"/>
    </font>
    <font>
      <sz val="11"/>
      <color theme="1"/>
      <name val="游ゴシック"/>
      <family val="3"/>
      <scheme val="minor"/>
    </font>
    <font>
      <sz val="18"/>
      <color theme="1"/>
      <name val="ＭＳ 明朝"/>
      <family val="1"/>
    </font>
    <font>
      <sz val="2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8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2" xfId="0" applyFill="1" applyBorder="1" applyAlignment="1">
      <alignment horizontal="left" vertical="center"/>
    </xf>
    <xf numFmtId="177" fontId="0" fillId="4" borderId="2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49" fontId="0" fillId="0" borderId="2" xfId="0" applyNumberFormat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2" xfId="1" applyFont="1" applyFill="1" applyBorder="1" applyAlignment="1">
      <alignment vertical="center" shrinkToFit="1"/>
    </xf>
    <xf numFmtId="0" fontId="0" fillId="0" borderId="2" xfId="0" applyBorder="1">
      <alignment vertical="center"/>
    </xf>
    <xf numFmtId="0" fontId="0" fillId="3" borderId="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9" fillId="4" borderId="2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178" fontId="9" fillId="3" borderId="2" xfId="0" applyNumberFormat="1" applyFont="1" applyFill="1" applyBorder="1">
      <alignment vertical="center"/>
    </xf>
    <xf numFmtId="179" fontId="9" fillId="4" borderId="2" xfId="0" applyNumberFormat="1" applyFont="1" applyFill="1" applyBorder="1">
      <alignment vertical="center"/>
    </xf>
    <xf numFmtId="179" fontId="9" fillId="3" borderId="2" xfId="0" applyNumberFormat="1" applyFont="1" applyFill="1" applyBorder="1">
      <alignment vertical="center"/>
    </xf>
    <xf numFmtId="0" fontId="9" fillId="0" borderId="0" xfId="0" applyFont="1">
      <alignment vertical="center"/>
    </xf>
    <xf numFmtId="180" fontId="0" fillId="0" borderId="0" xfId="0" applyNumberForma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>
      <alignment vertical="center"/>
    </xf>
    <xf numFmtId="0" fontId="0" fillId="0" borderId="0" xfId="0" applyFill="1">
      <alignment vertical="center"/>
    </xf>
    <xf numFmtId="177" fontId="0" fillId="0" borderId="2" xfId="0" applyNumberFormat="1" applyFill="1" applyBorder="1">
      <alignment vertical="center"/>
    </xf>
    <xf numFmtId="0" fontId="0" fillId="0" borderId="2" xfId="0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0" xfId="0" applyNumberFormat="1" applyFont="1" applyFill="1">
      <alignment vertical="center"/>
    </xf>
    <xf numFmtId="0" fontId="0" fillId="5" borderId="2" xfId="0" applyFill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0" fillId="6" borderId="2" xfId="0" applyFill="1" applyBorder="1" applyAlignment="1">
      <alignment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3" borderId="10" xfId="0" applyFill="1" applyBorder="1" applyAlignment="1">
      <alignment vertical="center"/>
    </xf>
    <xf numFmtId="0" fontId="0" fillId="4" borderId="2" xfId="0" applyFill="1" applyBorder="1" applyAlignment="1">
      <alignment vertical="center" wrapText="1" shrinkToFit="1"/>
    </xf>
    <xf numFmtId="0" fontId="9" fillId="4" borderId="2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38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4</xdr:row>
      <xdr:rowOff>43180</xdr:rowOff>
    </xdr:from>
    <xdr:to>
      <xdr:col>22</xdr:col>
      <xdr:colOff>336550</xdr:colOff>
      <xdr:row>6</xdr:row>
      <xdr:rowOff>387350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62750" y="767080"/>
          <a:ext cx="8766175" cy="1163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600">
              <a:solidFill>
                <a:srgbClr val="FF0000"/>
              </a:solidFill>
              <a:latin typeface="ＭＳ ゴシック"/>
              <a:ea typeface="ＭＳ ゴシック"/>
            </a:rPr>
            <a:t>申請書は他シートへの入力により自動入力されますので、このシートには直接入力しないでください。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15</xdr:row>
      <xdr:rowOff>39370</xdr:rowOff>
    </xdr:from>
    <xdr:to>
      <xdr:col>1</xdr:col>
      <xdr:colOff>350520</xdr:colOff>
      <xdr:row>16</xdr:row>
      <xdr:rowOff>111760</xdr:rowOff>
    </xdr:to>
    <xdr:sp macro="" textlink="">
      <xdr:nvSpPr>
        <xdr:cNvPr id="3" name="直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2598420" y="4354195"/>
          <a:ext cx="0" cy="310515"/>
        </a:xfrm>
        <a:prstGeom prst="line">
          <a:avLst/>
        </a:prstGeom>
        <a:noFill/>
        <a:ln w="44450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3</xdr:col>
      <xdr:colOff>25977</xdr:colOff>
      <xdr:row>7</xdr:row>
      <xdr:rowOff>17319</xdr:rowOff>
    </xdr:from>
    <xdr:to>
      <xdr:col>3</xdr:col>
      <xdr:colOff>192923</xdr:colOff>
      <xdr:row>10</xdr:row>
      <xdr:rowOff>432955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00832B7-4720-41C0-8CBD-03FBF7411BCA}"/>
            </a:ext>
          </a:extLst>
        </xdr:cNvPr>
        <xdr:cNvSpPr/>
      </xdr:nvSpPr>
      <xdr:spPr>
        <a:xfrm>
          <a:off x="8944841" y="1948296"/>
          <a:ext cx="166946" cy="140277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262196</xdr:colOff>
      <xdr:row>8</xdr:row>
      <xdr:rowOff>147205</xdr:rowOff>
    </xdr:from>
    <xdr:to>
      <xdr:col>8</xdr:col>
      <xdr:colOff>366105</xdr:colOff>
      <xdr:row>10</xdr:row>
      <xdr:rowOff>17318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E9B70D-51E0-47D7-B779-6B1C92F403CC}"/>
            </a:ext>
          </a:extLst>
        </xdr:cNvPr>
        <xdr:cNvSpPr/>
      </xdr:nvSpPr>
      <xdr:spPr>
        <a:xfrm>
          <a:off x="9181060" y="2320637"/>
          <a:ext cx="3524250" cy="61479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９／３０付け事務連絡の</a:t>
          </a:r>
          <a:r>
            <a:rPr kumimoji="1" lang="en-US" altLang="ja-JP" sz="1100"/>
            <a:t>【</a:t>
          </a:r>
          <a:r>
            <a:rPr kumimoji="1" lang="ja-JP" altLang="en-US" sz="1100"/>
            <a:t>参考２</a:t>
          </a:r>
          <a:r>
            <a:rPr kumimoji="1" lang="en-US" altLang="ja-JP" sz="1100"/>
            <a:t>】</a:t>
          </a:r>
          <a:r>
            <a:rPr kumimoji="1" lang="ja-JP" altLang="en-US" sz="1100"/>
            <a:t>と整合をとって入力してください。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154</xdr:row>
      <xdr:rowOff>190500</xdr:rowOff>
    </xdr:from>
    <xdr:to>
      <xdr:col>5</xdr:col>
      <xdr:colOff>760095</xdr:colOff>
      <xdr:row>177</xdr:row>
      <xdr:rowOff>111125</xdr:rowOff>
    </xdr:to>
    <xdr:sp macro="" textlink="">
      <xdr:nvSpPr>
        <xdr:cNvPr id="2" name="四角形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24150" y="16983075"/>
          <a:ext cx="6808470" cy="158750"/>
        </a:xfrm>
        <a:prstGeom prst="rect">
          <a:avLst/>
        </a:prstGeom>
        <a:solidFill>
          <a:srgbClr val="FF00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800">
              <a:solidFill>
                <a:schemeClr val="bg1"/>
              </a:solidFill>
            </a:rPr>
            <a:t>数式が壊れるので、絶対に触らないでください。</a:t>
          </a:r>
        </a:p>
      </xdr:txBody>
    </xdr:sp>
    <xdr:clientData/>
  </xdr:twoCellAnchor>
  <xdr:twoCellAnchor>
    <xdr:from>
      <xdr:col>2</xdr:col>
      <xdr:colOff>570865</xdr:colOff>
      <xdr:row>0</xdr:row>
      <xdr:rowOff>147955</xdr:rowOff>
    </xdr:from>
    <xdr:to>
      <xdr:col>3</xdr:col>
      <xdr:colOff>1419860</xdr:colOff>
      <xdr:row>0</xdr:row>
      <xdr:rowOff>478155</xdr:rowOff>
    </xdr:to>
    <xdr:sp macro="" textlink="">
      <xdr:nvSpPr>
        <xdr:cNvPr id="3" name="四角形 2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52115" y="147955"/>
          <a:ext cx="1972945" cy="330200"/>
        </a:xfrm>
        <a:prstGeom prst="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（記載例）</a:t>
          </a:r>
        </a:p>
      </xdr:txBody>
    </xdr:sp>
    <xdr:clientData/>
  </xdr:twoCellAnchor>
  <xdr:twoCellAnchor>
    <xdr:from>
      <xdr:col>4</xdr:col>
      <xdr:colOff>809625</xdr:colOff>
      <xdr:row>122</xdr:row>
      <xdr:rowOff>113665</xdr:rowOff>
    </xdr:from>
    <xdr:to>
      <xdr:col>9</xdr:col>
      <xdr:colOff>501650</xdr:colOff>
      <xdr:row>127</xdr:row>
      <xdr:rowOff>159385</xdr:rowOff>
    </xdr:to>
    <xdr:sp macro="" textlink="">
      <xdr:nvSpPr>
        <xdr:cNvPr id="4" name="四角形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86725" y="16906240"/>
          <a:ext cx="7597775" cy="2838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/>
            <a:t>集計用です。自動的にリンク表示されますので、</a:t>
          </a:r>
          <a:endParaRPr kumimoji="1" lang="en-US" altLang="ja-JP" sz="2600"/>
        </a:p>
        <a:p>
          <a:r>
            <a:rPr kumimoji="1" lang="ja-JP" altLang="en-US" sz="2600"/>
            <a:t>いじらないでください</a:t>
          </a:r>
        </a:p>
      </xdr:txBody>
    </xdr:sp>
    <xdr:clientData/>
  </xdr:twoCellAnchor>
  <xdr:twoCellAnchor>
    <xdr:from>
      <xdr:col>6</xdr:col>
      <xdr:colOff>142875</xdr:colOff>
      <xdr:row>6</xdr:row>
      <xdr:rowOff>28575</xdr:rowOff>
    </xdr:from>
    <xdr:to>
      <xdr:col>7</xdr:col>
      <xdr:colOff>123825</xdr:colOff>
      <xdr:row>7</xdr:row>
      <xdr:rowOff>148070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6DA7877-64BE-4D45-84AD-07D557E3FFD4}"/>
            </a:ext>
          </a:extLst>
        </xdr:cNvPr>
        <xdr:cNvSpPr/>
      </xdr:nvSpPr>
      <xdr:spPr>
        <a:xfrm>
          <a:off x="8915400" y="2990850"/>
          <a:ext cx="3524250" cy="61479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９／３０付け事務連絡の</a:t>
          </a:r>
          <a:r>
            <a:rPr kumimoji="1" lang="en-US" altLang="ja-JP" sz="1100"/>
            <a:t>【</a:t>
          </a:r>
          <a:r>
            <a:rPr kumimoji="1" lang="ja-JP" altLang="en-US" sz="1100"/>
            <a:t>参考３</a:t>
          </a:r>
          <a:r>
            <a:rPr kumimoji="1" lang="en-US" altLang="ja-JP" sz="1100"/>
            <a:t>】</a:t>
          </a:r>
          <a:r>
            <a:rPr kumimoji="1" lang="ja-JP" altLang="en-US" sz="1100"/>
            <a:t>と整合をとって入力してください。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58"/>
  <sheetViews>
    <sheetView tabSelected="1" view="pageBreakPreview" topLeftCell="A12" zoomScale="85" zoomScaleSheetLayoutView="85" workbookViewId="0">
      <selection activeCell="O15" sqref="O15"/>
    </sheetView>
  </sheetViews>
  <sheetFormatPr defaultRowHeight="14.25"/>
  <cols>
    <col min="1" max="1" width="7" style="1" customWidth="1"/>
    <col min="2" max="2" width="1.375" style="1" customWidth="1"/>
    <col min="3" max="3" width="9" style="1" customWidth="1"/>
    <col min="4" max="4" width="17.625" style="1" customWidth="1"/>
    <col min="5" max="5" width="4.125" style="1" customWidth="1"/>
    <col min="6" max="6" width="2.625" style="1" customWidth="1"/>
    <col min="7" max="7" width="18.75" style="1" customWidth="1"/>
    <col min="8" max="8" width="10.75" style="1" customWidth="1"/>
    <col min="9" max="9" width="3.5" style="1" customWidth="1"/>
    <col min="10" max="10" width="11.375" style="1" customWidth="1"/>
    <col min="11" max="11" width="10.375" style="1" customWidth="1"/>
    <col min="12" max="12" width="12.875" style="1" bestFit="1" customWidth="1"/>
    <col min="13" max="13" width="9" style="1" customWidth="1"/>
    <col min="14" max="16384" width="9" style="1"/>
  </cols>
  <sheetData>
    <row r="1" spans="1:25">
      <c r="A1" s="1" t="s">
        <v>42</v>
      </c>
    </row>
    <row r="2" spans="1:25">
      <c r="H2" s="53" t="str">
        <f>DBCS(TEXT(L2,"ggge年m月d日"))</f>
        <v>令和６年○月○日</v>
      </c>
      <c r="I2" s="53"/>
      <c r="J2" s="53"/>
      <c r="K2" s="2"/>
      <c r="L2" s="4" t="str">
        <f>'入力用シート（基本情報）'!B7</f>
        <v>令和６年○月○日</v>
      </c>
    </row>
    <row r="5" spans="1:25" ht="32.25">
      <c r="A5" s="1" t="s">
        <v>37</v>
      </c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32.25">
      <c r="G6" s="55" t="str">
        <f>'入力用シート（基本情報）'!B4</f>
        <v>秋田県秋田市山王三丁目１番１号
山王ビル２F</v>
      </c>
      <c r="H6" s="55"/>
      <c r="I6" s="55"/>
      <c r="J6" s="56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32.25">
      <c r="G7" s="55" t="str">
        <f>'入力用シート（基本情報）'!B5</f>
        <v>社会福祉法人　秋田介護</v>
      </c>
      <c r="H7" s="55"/>
      <c r="I7" s="55"/>
      <c r="J7" s="56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32.25">
      <c r="G8" s="57" t="str">
        <f>'入力用シート（基本情報）'!B6</f>
        <v>理事長　秋田　太郎</v>
      </c>
      <c r="H8" s="57"/>
      <c r="I8" s="57"/>
      <c r="J8" s="56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32.25">
      <c r="G9" s="54"/>
      <c r="H9" s="54"/>
      <c r="I9" s="5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32.25">
      <c r="A10" s="58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32.25"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32.25">
      <c r="A12" s="58" t="s">
        <v>40</v>
      </c>
      <c r="B12" s="58"/>
      <c r="C12" s="58"/>
      <c r="D12" s="58"/>
      <c r="E12" s="58"/>
      <c r="F12" s="58"/>
      <c r="G12" s="58"/>
      <c r="H12" s="58"/>
      <c r="I12" s="58"/>
      <c r="J12" s="58"/>
      <c r="K12" s="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58" t="s">
        <v>54</v>
      </c>
      <c r="B13" s="58"/>
      <c r="C13" s="58"/>
      <c r="D13" s="58"/>
      <c r="E13" s="58"/>
      <c r="F13" s="58"/>
      <c r="G13" s="58"/>
      <c r="H13" s="58"/>
      <c r="I13" s="58"/>
      <c r="J13" s="58"/>
      <c r="K13" s="2"/>
    </row>
    <row r="16" spans="1:25">
      <c r="A16" s="3" t="s">
        <v>4</v>
      </c>
      <c r="B16" s="3"/>
      <c r="C16" s="59" t="s">
        <v>1</v>
      </c>
      <c r="D16" s="59"/>
      <c r="F16" s="60" t="s">
        <v>39</v>
      </c>
      <c r="G16" s="60"/>
      <c r="H16" s="60"/>
      <c r="I16" s="60"/>
      <c r="J16" s="60"/>
      <c r="K16" s="2"/>
    </row>
    <row r="17" spans="1:15">
      <c r="A17" s="3"/>
      <c r="B17" s="3"/>
      <c r="C17" s="5"/>
      <c r="D17" s="5"/>
      <c r="F17" s="6"/>
      <c r="G17" s="6"/>
      <c r="H17" s="6"/>
      <c r="I17" s="6"/>
      <c r="J17" s="6"/>
      <c r="K17" s="2"/>
    </row>
    <row r="18" spans="1:15">
      <c r="A18" s="3"/>
      <c r="B18" s="3"/>
      <c r="C18" s="5"/>
      <c r="D18" s="5"/>
      <c r="F18" s="6"/>
      <c r="G18" s="6"/>
      <c r="H18" s="6"/>
      <c r="I18" s="6"/>
      <c r="J18" s="6"/>
      <c r="K18" s="2"/>
    </row>
    <row r="19" spans="1:15">
      <c r="A19" s="3" t="s">
        <v>19</v>
      </c>
      <c r="B19" s="4"/>
      <c r="C19" s="59" t="s">
        <v>36</v>
      </c>
      <c r="D19" s="59"/>
      <c r="F19" s="60" t="s">
        <v>47</v>
      </c>
      <c r="G19" s="60"/>
      <c r="H19" s="60"/>
      <c r="I19" s="60"/>
      <c r="J19" s="60"/>
      <c r="K19" s="6"/>
    </row>
    <row r="20" spans="1:15">
      <c r="A20" s="3"/>
      <c r="B20" s="4"/>
      <c r="C20" s="5"/>
      <c r="D20" s="5"/>
      <c r="F20" s="6"/>
      <c r="G20" s="6"/>
      <c r="H20" s="6"/>
      <c r="I20" s="6"/>
      <c r="J20" s="6"/>
      <c r="K20" s="6"/>
    </row>
    <row r="21" spans="1:15">
      <c r="A21" s="3"/>
      <c r="B21" s="3"/>
      <c r="C21" s="2"/>
      <c r="D21" s="2"/>
      <c r="L21" s="1" t="s">
        <v>95</v>
      </c>
    </row>
    <row r="22" spans="1:15">
      <c r="A22" s="3" t="s">
        <v>3</v>
      </c>
      <c r="B22" s="3"/>
      <c r="C22" s="59" t="s">
        <v>22</v>
      </c>
      <c r="D22" s="59"/>
      <c r="F22" s="7" t="s">
        <v>13</v>
      </c>
      <c r="G22" s="61" t="str">
        <f>DBCS(TEXT(L22,"#,##0"))</f>
        <v>７９１，９３８</v>
      </c>
      <c r="H22" s="62"/>
      <c r="I22" s="7" t="s">
        <v>65</v>
      </c>
      <c r="L22" s="14">
        <f>'入力用シート（基本情報）'!B8</f>
        <v>791938</v>
      </c>
      <c r="N22" s="14"/>
      <c r="O22" s="15"/>
    </row>
    <row r="23" spans="1:15">
      <c r="A23" s="3"/>
      <c r="B23" s="3"/>
      <c r="C23" s="5"/>
      <c r="D23" s="5"/>
      <c r="G23" s="11"/>
      <c r="H23" s="10"/>
      <c r="L23" s="14"/>
      <c r="O23" s="15"/>
    </row>
    <row r="24" spans="1:15">
      <c r="A24" s="3"/>
      <c r="B24" s="3"/>
      <c r="C24" s="5"/>
      <c r="D24" s="5"/>
      <c r="G24" s="10"/>
      <c r="H24" s="10"/>
      <c r="O24" s="15"/>
    </row>
    <row r="25" spans="1:15">
      <c r="A25" s="3" t="s">
        <v>14</v>
      </c>
      <c r="B25" s="3"/>
      <c r="C25" s="59" t="s">
        <v>48</v>
      </c>
      <c r="D25" s="59"/>
      <c r="F25" s="7" t="s">
        <v>13</v>
      </c>
      <c r="G25" s="61" t="str">
        <f>DBCS(TEXT(L25,"#,##0"))</f>
        <v>７９１，９３８</v>
      </c>
      <c r="H25" s="62"/>
      <c r="I25" s="7" t="s">
        <v>65</v>
      </c>
      <c r="L25" s="14">
        <f>'入力用シート（基本情報）'!B9</f>
        <v>791938</v>
      </c>
      <c r="N25" s="14">
        <f>'入力・印刷用シート（交付実績の内訳書）'!E3</f>
        <v>791938</v>
      </c>
      <c r="O25" s="15" t="str">
        <f>IF(L25='入力・印刷用シート（交付実績の内訳書）'!E3,"OK","入力シートと内訳書と数字が違います")</f>
        <v>OK</v>
      </c>
    </row>
    <row r="26" spans="1:15">
      <c r="A26" s="3"/>
      <c r="B26" s="3"/>
      <c r="C26" s="5"/>
      <c r="D26" s="5"/>
      <c r="G26" s="11"/>
      <c r="H26" s="10"/>
      <c r="L26" s="14"/>
    </row>
    <row r="27" spans="1:15">
      <c r="A27" s="3"/>
      <c r="B27" s="3"/>
      <c r="C27" s="5"/>
      <c r="D27" s="5"/>
      <c r="G27" s="11"/>
      <c r="H27" s="10"/>
      <c r="L27" s="14"/>
    </row>
    <row r="28" spans="1:15">
      <c r="A28" s="3" t="s">
        <v>16</v>
      </c>
      <c r="B28" s="3"/>
      <c r="C28" s="59" t="s">
        <v>26</v>
      </c>
      <c r="D28" s="59"/>
      <c r="F28" s="7" t="s">
        <v>13</v>
      </c>
      <c r="G28" s="61" t="str">
        <f>DBCS(TEXT(L28,"#,##0"))</f>
        <v>０</v>
      </c>
      <c r="H28" s="62"/>
      <c r="I28" s="7" t="s">
        <v>65</v>
      </c>
      <c r="K28" s="6"/>
      <c r="L28" s="14">
        <f>L25-L22</f>
        <v>0</v>
      </c>
    </row>
    <row r="29" spans="1:15">
      <c r="A29" s="3"/>
      <c r="B29" s="3"/>
      <c r="C29" s="5"/>
      <c r="D29" s="5"/>
      <c r="G29" s="11"/>
      <c r="H29" s="10"/>
      <c r="K29" s="6"/>
      <c r="L29" s="14"/>
    </row>
    <row r="30" spans="1:15">
      <c r="A30" s="3"/>
      <c r="B30" s="3"/>
      <c r="C30" s="5"/>
      <c r="D30" s="5"/>
      <c r="F30" s="6"/>
      <c r="G30" s="6"/>
      <c r="H30" s="6"/>
      <c r="I30" s="6"/>
      <c r="J30" s="6"/>
      <c r="K30" s="6"/>
    </row>
    <row r="31" spans="1:15">
      <c r="A31" s="3" t="s">
        <v>7</v>
      </c>
      <c r="B31" s="3"/>
      <c r="C31" s="59" t="s">
        <v>49</v>
      </c>
      <c r="D31" s="59"/>
      <c r="F31" s="8" t="str">
        <f>DBCS(TEXT(L31,"ggge年m月d日"))</f>
        <v>令和６年△月△日</v>
      </c>
      <c r="G31" s="9"/>
      <c r="H31" s="9"/>
      <c r="I31" s="9"/>
      <c r="K31" s="6"/>
      <c r="L31" s="4" t="str">
        <f>'入力用シート（基本情報）'!B10</f>
        <v>令和６年△月△日</v>
      </c>
    </row>
    <row r="32" spans="1:15">
      <c r="A32" s="3"/>
      <c r="B32" s="3"/>
      <c r="C32" s="5"/>
      <c r="D32" s="5"/>
      <c r="F32" s="6"/>
      <c r="G32" s="6"/>
      <c r="H32" s="6"/>
      <c r="I32" s="6"/>
      <c r="K32" s="6"/>
      <c r="L32" s="4"/>
    </row>
    <row r="33" spans="1:12">
      <c r="A33" s="3"/>
      <c r="B33" s="3"/>
      <c r="C33" s="59"/>
      <c r="D33" s="59"/>
    </row>
    <row r="34" spans="1:12">
      <c r="A34" s="3" t="s">
        <v>17</v>
      </c>
      <c r="B34" s="3"/>
      <c r="C34" s="59" t="s">
        <v>45</v>
      </c>
      <c r="D34" s="59"/>
      <c r="F34" s="9" t="str">
        <f>DBCS(L34)</f>
        <v>指令長寿－○○○○－○</v>
      </c>
      <c r="G34" s="9"/>
      <c r="H34" s="9"/>
      <c r="I34" s="9"/>
      <c r="K34" s="6"/>
      <c r="L34" s="1" t="str">
        <f>'入力用シート（基本情報）'!B11</f>
        <v>指令長寿－○○○○－○</v>
      </c>
    </row>
    <row r="35" spans="1:12">
      <c r="A35" s="3"/>
      <c r="B35" s="3"/>
      <c r="C35" s="5"/>
      <c r="D35" s="5"/>
      <c r="F35" s="6"/>
      <c r="G35" s="6"/>
      <c r="H35" s="6"/>
      <c r="I35" s="6"/>
      <c r="K35" s="6"/>
    </row>
    <row r="36" spans="1:12">
      <c r="A36" s="3"/>
      <c r="B36" s="3"/>
      <c r="C36" s="5"/>
      <c r="D36" s="5"/>
      <c r="K36" s="6"/>
    </row>
    <row r="37" spans="1:12">
      <c r="A37" s="3" t="s">
        <v>32</v>
      </c>
      <c r="B37" s="3"/>
      <c r="C37" s="59" t="s">
        <v>9</v>
      </c>
      <c r="D37" s="59"/>
      <c r="F37" s="8" t="str">
        <f>DBCS(TEXT(L37,"ggge年m月d日"))</f>
        <v>令和６年○月○日</v>
      </c>
      <c r="G37" s="9"/>
      <c r="H37" s="9"/>
      <c r="I37" s="9"/>
      <c r="L37" s="4" t="str">
        <f>'入力用シート（基本情報）'!B12</f>
        <v>令和６年○月○日</v>
      </c>
    </row>
    <row r="38" spans="1:12">
      <c r="A38" s="3"/>
      <c r="B38" s="3"/>
      <c r="C38" s="5"/>
      <c r="D38" s="5"/>
    </row>
    <row r="39" spans="1:12">
      <c r="A39" s="4"/>
      <c r="B39" s="4"/>
      <c r="C39" s="59"/>
      <c r="D39" s="59"/>
    </row>
    <row r="40" spans="1:12">
      <c r="A40" s="3" t="s">
        <v>25</v>
      </c>
      <c r="B40" s="4"/>
      <c r="C40" s="59" t="s">
        <v>50</v>
      </c>
      <c r="D40" s="59"/>
      <c r="F40" s="60"/>
      <c r="G40" s="60"/>
      <c r="H40" s="60"/>
      <c r="I40" s="60"/>
      <c r="J40" s="60"/>
      <c r="K40" s="6"/>
    </row>
    <row r="41" spans="1:12" ht="6" customHeight="1">
      <c r="A41" s="3"/>
      <c r="B41" s="4"/>
      <c r="C41" s="5"/>
      <c r="D41" s="5"/>
      <c r="F41" s="6"/>
      <c r="G41" s="6"/>
      <c r="H41" s="6"/>
      <c r="I41" s="6"/>
      <c r="J41" s="6"/>
      <c r="K41" s="6"/>
    </row>
    <row r="42" spans="1:12">
      <c r="A42" s="3"/>
      <c r="B42" s="4"/>
      <c r="C42" s="60" t="s">
        <v>74</v>
      </c>
      <c r="D42" s="60"/>
      <c r="E42" s="60"/>
      <c r="F42" s="60"/>
      <c r="G42" s="60"/>
      <c r="H42" s="6"/>
      <c r="I42" s="6"/>
      <c r="J42" s="6"/>
      <c r="K42" s="52"/>
    </row>
    <row r="43" spans="1:12" ht="8.25" customHeight="1">
      <c r="A43" s="3"/>
      <c r="B43" s="4"/>
      <c r="C43" s="6"/>
      <c r="D43" s="6"/>
      <c r="E43" s="6"/>
      <c r="F43" s="6"/>
      <c r="G43" s="6"/>
      <c r="H43" s="6"/>
      <c r="I43" s="6"/>
      <c r="J43" s="6"/>
      <c r="K43" s="6"/>
    </row>
    <row r="44" spans="1:12">
      <c r="A44" s="4"/>
      <c r="B44" s="4"/>
      <c r="C44" s="6"/>
      <c r="D44" s="6"/>
      <c r="E44" s="6"/>
      <c r="F44" s="6"/>
      <c r="G44" s="6"/>
    </row>
    <row r="45" spans="1:12">
      <c r="A45" s="3"/>
      <c r="B45" s="4"/>
      <c r="C45" s="59"/>
      <c r="D45" s="59"/>
      <c r="F45" s="60"/>
      <c r="G45" s="60"/>
      <c r="H45" s="60"/>
      <c r="I45" s="60"/>
      <c r="J45" s="60"/>
      <c r="K45" s="6"/>
    </row>
    <row r="46" spans="1:12">
      <c r="A46" s="4"/>
      <c r="B46" s="4"/>
      <c r="C46" s="59"/>
      <c r="D46" s="59"/>
    </row>
    <row r="47" spans="1:12">
      <c r="A47" s="4"/>
      <c r="B47" s="4"/>
      <c r="C47" s="59"/>
      <c r="D47" s="59"/>
    </row>
    <row r="48" spans="1:12">
      <c r="A48" s="3"/>
      <c r="B48" s="4"/>
      <c r="C48" s="59"/>
      <c r="D48" s="59"/>
      <c r="F48" s="60"/>
      <c r="G48" s="60"/>
      <c r="H48" s="60"/>
      <c r="I48" s="60"/>
      <c r="J48" s="60"/>
    </row>
    <row r="49" spans="1:4">
      <c r="A49" s="3"/>
      <c r="B49" s="4"/>
      <c r="C49" s="59"/>
      <c r="D49" s="59"/>
    </row>
    <row r="50" spans="1:4">
      <c r="A50" s="4"/>
      <c r="B50" s="4"/>
      <c r="C50" s="59"/>
      <c r="D50" s="59"/>
    </row>
    <row r="51" spans="1:4">
      <c r="C51" s="59"/>
      <c r="D51" s="59"/>
    </row>
    <row r="52" spans="1:4">
      <c r="C52" s="59"/>
      <c r="D52" s="59"/>
    </row>
    <row r="53" spans="1:4">
      <c r="C53" s="59"/>
      <c r="D53" s="59"/>
    </row>
    <row r="54" spans="1:4">
      <c r="C54" s="59"/>
      <c r="D54" s="59"/>
    </row>
    <row r="55" spans="1:4">
      <c r="C55" s="59"/>
      <c r="D55" s="59"/>
    </row>
    <row r="56" spans="1:4">
      <c r="C56" s="59"/>
      <c r="D56" s="59"/>
    </row>
    <row r="57" spans="1:4">
      <c r="C57" s="59"/>
      <c r="D57" s="59"/>
    </row>
    <row r="58" spans="1:4">
      <c r="C58" s="59"/>
      <c r="D58" s="59"/>
    </row>
  </sheetData>
  <mergeCells count="42"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5:D45"/>
    <mergeCell ref="F45:J45"/>
    <mergeCell ref="C46:D46"/>
    <mergeCell ref="C47:D47"/>
    <mergeCell ref="C48:D48"/>
    <mergeCell ref="F48:J48"/>
    <mergeCell ref="C37:D37"/>
    <mergeCell ref="C39:D39"/>
    <mergeCell ref="C40:D40"/>
    <mergeCell ref="F40:J40"/>
    <mergeCell ref="C42:G42"/>
    <mergeCell ref="C28:D28"/>
    <mergeCell ref="G28:H28"/>
    <mergeCell ref="C31:D31"/>
    <mergeCell ref="C33:D33"/>
    <mergeCell ref="C34:D34"/>
    <mergeCell ref="C19:D19"/>
    <mergeCell ref="F19:J19"/>
    <mergeCell ref="C22:D22"/>
    <mergeCell ref="G22:H22"/>
    <mergeCell ref="C25:D25"/>
    <mergeCell ref="G25:H25"/>
    <mergeCell ref="A10:J10"/>
    <mergeCell ref="A12:J12"/>
    <mergeCell ref="A13:J13"/>
    <mergeCell ref="C16:D16"/>
    <mergeCell ref="F16:J16"/>
    <mergeCell ref="H2:J2"/>
    <mergeCell ref="G9:I9"/>
    <mergeCell ref="G6:J6"/>
    <mergeCell ref="G7:J7"/>
    <mergeCell ref="G8:J8"/>
  </mergeCells>
  <phoneticPr fontId="1"/>
  <pageMargins left="0.7" right="0.50314960629921257" top="0.75" bottom="0.75" header="0.3" footer="0.3"/>
  <pageSetup paperSize="9" scale="92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0D7F0"/>
  </sheetPr>
  <dimension ref="A1:U18"/>
  <sheetViews>
    <sheetView view="pageBreakPreview" zoomScale="110" zoomScaleSheetLayoutView="110" workbookViewId="0">
      <selection activeCell="E13" sqref="E13"/>
    </sheetView>
  </sheetViews>
  <sheetFormatPr defaultRowHeight="18.75"/>
  <cols>
    <col min="1" max="1" width="29.5" customWidth="1"/>
    <col min="2" max="2" width="30.75" customWidth="1"/>
    <col min="3" max="3" width="56.75" bestFit="1" customWidth="1"/>
  </cols>
  <sheetData>
    <row r="1" spans="1:21">
      <c r="U1" t="s">
        <v>0</v>
      </c>
    </row>
    <row r="2" spans="1:21">
      <c r="A2" s="16" t="s">
        <v>10</v>
      </c>
      <c r="B2" s="16" t="s">
        <v>20</v>
      </c>
      <c r="C2" s="16" t="s">
        <v>21</v>
      </c>
      <c r="U2" t="s">
        <v>34</v>
      </c>
    </row>
    <row r="3" spans="1:21">
      <c r="A3" s="17" t="s">
        <v>6</v>
      </c>
      <c r="B3" s="18" t="s">
        <v>57</v>
      </c>
      <c r="C3" s="17"/>
    </row>
    <row r="4" spans="1:21" ht="37.5">
      <c r="A4" s="16" t="s">
        <v>52</v>
      </c>
      <c r="B4" s="19" t="s">
        <v>104</v>
      </c>
      <c r="C4" s="16"/>
    </row>
    <row r="5" spans="1:21">
      <c r="A5" s="16" t="s">
        <v>33</v>
      </c>
      <c r="B5" s="20" t="s">
        <v>103</v>
      </c>
      <c r="C5" s="16"/>
    </row>
    <row r="6" spans="1:21">
      <c r="A6" s="17" t="s">
        <v>121</v>
      </c>
      <c r="B6" s="20" t="s">
        <v>2</v>
      </c>
      <c r="C6" s="16" t="s">
        <v>122</v>
      </c>
    </row>
    <row r="7" spans="1:21">
      <c r="A7" s="16" t="s">
        <v>99</v>
      </c>
      <c r="B7" s="21" t="s">
        <v>23</v>
      </c>
      <c r="C7" s="16"/>
    </row>
    <row r="8" spans="1:21">
      <c r="A8" s="16" t="s">
        <v>66</v>
      </c>
      <c r="B8" s="22">
        <v>791938</v>
      </c>
      <c r="C8" s="16" t="s">
        <v>68</v>
      </c>
    </row>
    <row r="9" spans="1:21">
      <c r="A9" s="16" t="s">
        <v>67</v>
      </c>
      <c r="B9" s="23">
        <v>791938</v>
      </c>
      <c r="C9" s="16" t="s">
        <v>68</v>
      </c>
    </row>
    <row r="10" spans="1:21" ht="39.75" customHeight="1">
      <c r="A10" s="16" t="s">
        <v>29</v>
      </c>
      <c r="B10" s="21" t="s">
        <v>117</v>
      </c>
      <c r="C10" s="25" t="s">
        <v>43</v>
      </c>
    </row>
    <row r="11" spans="1:21" ht="37.5">
      <c r="A11" s="16" t="s">
        <v>18</v>
      </c>
      <c r="B11" s="24" t="s">
        <v>116</v>
      </c>
      <c r="C11" s="25" t="s">
        <v>120</v>
      </c>
    </row>
    <row r="12" spans="1:21">
      <c r="A12" s="16" t="s">
        <v>15</v>
      </c>
      <c r="B12" s="21" t="s">
        <v>23</v>
      </c>
      <c r="C12" s="16" t="s">
        <v>102</v>
      </c>
    </row>
    <row r="13" spans="1:21">
      <c r="A13" s="16" t="s">
        <v>108</v>
      </c>
      <c r="B13" s="24" t="s">
        <v>111</v>
      </c>
      <c r="C13" s="16"/>
    </row>
    <row r="14" spans="1:21">
      <c r="A14" s="16" t="s">
        <v>109</v>
      </c>
      <c r="B14" s="24" t="s">
        <v>112</v>
      </c>
      <c r="C14" s="16"/>
    </row>
    <row r="15" spans="1:21">
      <c r="A15" s="16" t="s">
        <v>110</v>
      </c>
      <c r="B15" s="24" t="s">
        <v>63</v>
      </c>
      <c r="C15" s="16"/>
    </row>
    <row r="18" spans="2:2"/>
  </sheetData>
  <phoneticPr fontId="1"/>
  <pageMargins left="0.7" right="0.7" top="0.75" bottom="0.75" header="0.3" footer="0.3"/>
  <pageSetup paperSize="9" scale="6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186"/>
  <sheetViews>
    <sheetView view="pageBreakPreview" zoomScaleSheetLayoutView="100" workbookViewId="0">
      <selection activeCell="G9" sqref="G9"/>
    </sheetView>
  </sheetViews>
  <sheetFormatPr defaultRowHeight="18.75"/>
  <cols>
    <col min="1" max="1" width="4.625" customWidth="1"/>
    <col min="2" max="2" width="26.625" customWidth="1"/>
    <col min="3" max="3" width="14.75" customWidth="1"/>
    <col min="4" max="4" width="29.875" customWidth="1"/>
    <col min="5" max="6" width="19.625" customWidth="1"/>
    <col min="7" max="7" width="46.5" bestFit="1" customWidth="1"/>
  </cols>
  <sheetData>
    <row r="1" spans="1:6" ht="49.5" customHeight="1">
      <c r="A1" s="26" t="s">
        <v>69</v>
      </c>
    </row>
    <row r="2" spans="1:6" ht="37.5">
      <c r="A2" s="65" t="s">
        <v>71</v>
      </c>
      <c r="B2" s="66"/>
      <c r="C2" s="66"/>
      <c r="D2" s="67"/>
      <c r="E2" s="28" t="s">
        <v>73</v>
      </c>
      <c r="F2" s="28" t="s">
        <v>123</v>
      </c>
    </row>
    <row r="3" spans="1:6" ht="47.25" customHeight="1">
      <c r="A3" s="68"/>
      <c r="B3" s="69"/>
      <c r="C3" s="69"/>
      <c r="D3" s="70"/>
      <c r="E3" s="31">
        <f>E107</f>
        <v>791938</v>
      </c>
      <c r="F3" s="33">
        <f>F107</f>
        <v>395970</v>
      </c>
    </row>
    <row r="4" spans="1:6" ht="42.75" customHeight="1"/>
    <row r="5" spans="1:6">
      <c r="A5" s="71"/>
      <c r="B5" s="72" t="s">
        <v>56</v>
      </c>
      <c r="C5" s="73" t="s">
        <v>58</v>
      </c>
      <c r="D5" s="72" t="s">
        <v>35</v>
      </c>
      <c r="E5" s="63" t="s">
        <v>64</v>
      </c>
      <c r="F5" s="49"/>
    </row>
    <row r="6" spans="1:6" ht="37.5">
      <c r="A6" s="71"/>
      <c r="B6" s="72"/>
      <c r="C6" s="73"/>
      <c r="D6" s="72"/>
      <c r="E6" s="64"/>
      <c r="F6" s="28" t="s">
        <v>123</v>
      </c>
    </row>
    <row r="7" spans="1:6" ht="39" customHeight="1">
      <c r="A7" s="16">
        <v>1</v>
      </c>
      <c r="B7" s="19" t="s">
        <v>59</v>
      </c>
      <c r="C7" s="51">
        <v>551111111</v>
      </c>
      <c r="D7" s="50" t="s">
        <v>75</v>
      </c>
      <c r="E7" s="32">
        <v>192850</v>
      </c>
      <c r="F7" s="32">
        <v>96425</v>
      </c>
    </row>
    <row r="8" spans="1:6" ht="39" customHeight="1">
      <c r="A8" s="16">
        <v>2</v>
      </c>
      <c r="B8" s="19" t="s">
        <v>59</v>
      </c>
      <c r="C8" s="51">
        <v>551111111</v>
      </c>
      <c r="D8" s="50" t="s">
        <v>76</v>
      </c>
      <c r="E8" s="32">
        <v>33246</v>
      </c>
      <c r="F8" s="32">
        <v>16623</v>
      </c>
    </row>
    <row r="9" spans="1:6" ht="39" customHeight="1">
      <c r="A9" s="16">
        <v>3</v>
      </c>
      <c r="B9" s="19" t="s">
        <v>59</v>
      </c>
      <c r="C9" s="51">
        <v>551111111</v>
      </c>
      <c r="D9" s="50" t="s">
        <v>61</v>
      </c>
      <c r="E9" s="32">
        <v>77984</v>
      </c>
      <c r="F9" s="32">
        <v>38992</v>
      </c>
    </row>
    <row r="10" spans="1:6" ht="39" customHeight="1">
      <c r="A10" s="16">
        <v>4</v>
      </c>
      <c r="B10" s="19" t="s">
        <v>11</v>
      </c>
      <c r="C10" s="51">
        <v>572222222</v>
      </c>
      <c r="D10" s="50" t="s">
        <v>24</v>
      </c>
      <c r="E10" s="32">
        <v>73452</v>
      </c>
      <c r="F10" s="32">
        <v>36726</v>
      </c>
    </row>
    <row r="11" spans="1:6" ht="39" customHeight="1">
      <c r="A11" s="16">
        <v>5</v>
      </c>
      <c r="B11" s="19" t="s">
        <v>30</v>
      </c>
      <c r="C11" s="51">
        <v>571111111</v>
      </c>
      <c r="D11" s="50" t="s">
        <v>77</v>
      </c>
      <c r="E11" s="32">
        <v>58327</v>
      </c>
      <c r="F11" s="32">
        <v>29164</v>
      </c>
    </row>
    <row r="12" spans="1:6" ht="39" customHeight="1">
      <c r="A12" s="16">
        <v>6</v>
      </c>
      <c r="B12" s="19" t="s">
        <v>60</v>
      </c>
      <c r="C12" s="51">
        <v>573333333</v>
      </c>
      <c r="D12" s="50" t="s">
        <v>8</v>
      </c>
      <c r="E12" s="32">
        <v>43204</v>
      </c>
      <c r="F12" s="32">
        <v>21602</v>
      </c>
    </row>
    <row r="13" spans="1:6" ht="39" customHeight="1">
      <c r="A13" s="16">
        <v>7</v>
      </c>
      <c r="B13" s="19" t="s">
        <v>51</v>
      </c>
      <c r="C13" s="51">
        <v>591111111</v>
      </c>
      <c r="D13" s="50" t="s">
        <v>89</v>
      </c>
      <c r="E13" s="32">
        <v>312875</v>
      </c>
      <c r="F13" s="32">
        <v>156438</v>
      </c>
    </row>
    <row r="14" spans="1:6" ht="39" customHeight="1">
      <c r="A14" s="16">
        <v>8</v>
      </c>
      <c r="B14" s="20"/>
      <c r="C14" s="29"/>
      <c r="D14" s="19"/>
      <c r="E14" s="32"/>
      <c r="F14" s="32"/>
    </row>
    <row r="15" spans="1:6" ht="39" customHeight="1">
      <c r="A15" s="16">
        <v>9</v>
      </c>
      <c r="B15" s="20"/>
      <c r="C15" s="29"/>
      <c r="D15" s="19"/>
      <c r="E15" s="32"/>
      <c r="F15" s="32"/>
    </row>
    <row r="16" spans="1:6" ht="39" customHeight="1">
      <c r="A16" s="16">
        <v>10</v>
      </c>
      <c r="B16" s="20"/>
      <c r="C16" s="29"/>
      <c r="D16" s="19"/>
      <c r="E16" s="32"/>
      <c r="F16" s="32"/>
    </row>
    <row r="17" spans="1:6" ht="39" customHeight="1">
      <c r="A17" s="16">
        <v>11</v>
      </c>
      <c r="B17" s="20"/>
      <c r="C17" s="29"/>
      <c r="D17" s="19"/>
      <c r="E17" s="32"/>
      <c r="F17" s="32"/>
    </row>
    <row r="18" spans="1:6" ht="39" customHeight="1">
      <c r="A18" s="16">
        <v>12</v>
      </c>
      <c r="B18" s="20"/>
      <c r="C18" s="29"/>
      <c r="D18" s="19"/>
      <c r="E18" s="32"/>
      <c r="F18" s="32"/>
    </row>
    <row r="19" spans="1:6" ht="39" customHeight="1">
      <c r="A19" s="16">
        <v>13</v>
      </c>
      <c r="B19" s="20"/>
      <c r="C19" s="29"/>
      <c r="D19" s="19"/>
      <c r="E19" s="32"/>
      <c r="F19" s="32"/>
    </row>
    <row r="20" spans="1:6" ht="39" customHeight="1">
      <c r="A20" s="16">
        <v>14</v>
      </c>
      <c r="B20" s="20"/>
      <c r="C20" s="29"/>
      <c r="D20" s="19"/>
      <c r="E20" s="32"/>
      <c r="F20" s="32"/>
    </row>
    <row r="21" spans="1:6" ht="39" customHeight="1">
      <c r="A21" s="16">
        <v>15</v>
      </c>
      <c r="B21" s="20"/>
      <c r="C21" s="29"/>
      <c r="D21" s="19"/>
      <c r="E21" s="32"/>
      <c r="F21" s="32"/>
    </row>
    <row r="22" spans="1:6" ht="39" customHeight="1">
      <c r="A22" s="16">
        <v>16</v>
      </c>
      <c r="B22" s="20"/>
      <c r="C22" s="29"/>
      <c r="D22" s="19"/>
      <c r="E22" s="32"/>
      <c r="F22" s="32"/>
    </row>
    <row r="23" spans="1:6" ht="39" customHeight="1">
      <c r="A23" s="16">
        <v>17</v>
      </c>
      <c r="B23" s="20"/>
      <c r="C23" s="29"/>
      <c r="D23" s="19"/>
      <c r="E23" s="32"/>
      <c r="F23" s="32"/>
    </row>
    <row r="24" spans="1:6" ht="39" customHeight="1">
      <c r="A24" s="16">
        <v>18</v>
      </c>
      <c r="B24" s="20"/>
      <c r="C24" s="29"/>
      <c r="D24" s="19"/>
      <c r="E24" s="32"/>
      <c r="F24" s="32"/>
    </row>
    <row r="25" spans="1:6" ht="39" customHeight="1">
      <c r="A25" s="16">
        <v>19</v>
      </c>
      <c r="B25" s="20"/>
      <c r="C25" s="29"/>
      <c r="D25" s="19"/>
      <c r="E25" s="32"/>
      <c r="F25" s="32"/>
    </row>
    <row r="26" spans="1:6" ht="39" customHeight="1">
      <c r="A26" s="16">
        <v>20</v>
      </c>
      <c r="B26" s="20"/>
      <c r="C26" s="29"/>
      <c r="D26" s="19"/>
      <c r="E26" s="32"/>
      <c r="F26" s="32"/>
    </row>
    <row r="27" spans="1:6" ht="39" hidden="1" customHeight="1">
      <c r="A27" s="16">
        <v>21</v>
      </c>
      <c r="B27" s="20"/>
      <c r="C27" s="29"/>
      <c r="D27" s="19"/>
      <c r="E27" s="32"/>
      <c r="F27" s="32"/>
    </row>
    <row r="28" spans="1:6" ht="39" hidden="1" customHeight="1">
      <c r="A28" s="16">
        <v>22</v>
      </c>
      <c r="B28" s="20"/>
      <c r="C28" s="29"/>
      <c r="D28" s="19"/>
      <c r="E28" s="32"/>
      <c r="F28" s="32"/>
    </row>
    <row r="29" spans="1:6" ht="39" hidden="1" customHeight="1">
      <c r="A29" s="16">
        <v>23</v>
      </c>
      <c r="B29" s="20"/>
      <c r="C29" s="29"/>
      <c r="D29" s="19"/>
      <c r="E29" s="32"/>
      <c r="F29" s="32"/>
    </row>
    <row r="30" spans="1:6" ht="39" hidden="1" customHeight="1">
      <c r="A30" s="16">
        <v>24</v>
      </c>
      <c r="B30" s="20"/>
      <c r="C30" s="29"/>
      <c r="D30" s="19"/>
      <c r="E30" s="32"/>
      <c r="F30" s="32"/>
    </row>
    <row r="31" spans="1:6" ht="39" hidden="1" customHeight="1">
      <c r="A31" s="16">
        <v>25</v>
      </c>
      <c r="B31" s="20"/>
      <c r="C31" s="29"/>
      <c r="D31" s="19"/>
      <c r="E31" s="32"/>
      <c r="F31" s="32"/>
    </row>
    <row r="32" spans="1:6" ht="39" hidden="1" customHeight="1">
      <c r="A32" s="16">
        <v>26</v>
      </c>
      <c r="B32" s="20"/>
      <c r="C32" s="29"/>
      <c r="D32" s="19"/>
      <c r="E32" s="32"/>
      <c r="F32" s="32"/>
    </row>
    <row r="33" spans="1:6" ht="39" hidden="1" customHeight="1">
      <c r="A33" s="16">
        <v>27</v>
      </c>
      <c r="B33" s="20"/>
      <c r="C33" s="29"/>
      <c r="D33" s="19"/>
      <c r="E33" s="32"/>
      <c r="F33" s="32"/>
    </row>
    <row r="34" spans="1:6" ht="39" hidden="1" customHeight="1">
      <c r="A34" s="16">
        <v>28</v>
      </c>
      <c r="B34" s="20"/>
      <c r="C34" s="29"/>
      <c r="D34" s="19"/>
      <c r="E34" s="32"/>
      <c r="F34" s="32"/>
    </row>
    <row r="35" spans="1:6" ht="39" hidden="1" customHeight="1">
      <c r="A35" s="16">
        <v>29</v>
      </c>
      <c r="B35" s="20"/>
      <c r="C35" s="29"/>
      <c r="D35" s="19"/>
      <c r="E35" s="32"/>
      <c r="F35" s="32"/>
    </row>
    <row r="36" spans="1:6" ht="39" hidden="1" customHeight="1">
      <c r="A36" s="16">
        <v>30</v>
      </c>
      <c r="B36" s="20"/>
      <c r="C36" s="29"/>
      <c r="D36" s="19"/>
      <c r="E36" s="32"/>
      <c r="F36" s="32"/>
    </row>
    <row r="37" spans="1:6" ht="39" hidden="1" customHeight="1">
      <c r="A37" s="16">
        <v>31</v>
      </c>
      <c r="B37" s="20"/>
      <c r="C37" s="29"/>
      <c r="D37" s="19"/>
      <c r="E37" s="32"/>
      <c r="F37" s="32"/>
    </row>
    <row r="38" spans="1:6" ht="39" hidden="1" customHeight="1">
      <c r="A38" s="16">
        <v>32</v>
      </c>
      <c r="B38" s="20"/>
      <c r="C38" s="29"/>
      <c r="D38" s="19"/>
      <c r="E38" s="32"/>
      <c r="F38" s="32"/>
    </row>
    <row r="39" spans="1:6" ht="39" hidden="1" customHeight="1">
      <c r="A39" s="16">
        <v>33</v>
      </c>
      <c r="B39" s="20"/>
      <c r="C39" s="29"/>
      <c r="D39" s="19"/>
      <c r="E39" s="32"/>
      <c r="F39" s="32"/>
    </row>
    <row r="40" spans="1:6" ht="39" hidden="1" customHeight="1">
      <c r="A40" s="16">
        <v>34</v>
      </c>
      <c r="B40" s="20"/>
      <c r="C40" s="29"/>
      <c r="D40" s="19"/>
      <c r="E40" s="32"/>
      <c r="F40" s="32"/>
    </row>
    <row r="41" spans="1:6" ht="39" hidden="1" customHeight="1">
      <c r="A41" s="16">
        <v>35</v>
      </c>
      <c r="B41" s="20"/>
      <c r="C41" s="29"/>
      <c r="D41" s="19"/>
      <c r="E41" s="32"/>
      <c r="F41" s="32"/>
    </row>
    <row r="42" spans="1:6" ht="39" hidden="1" customHeight="1">
      <c r="A42" s="16">
        <v>36</v>
      </c>
      <c r="B42" s="20"/>
      <c r="C42" s="29"/>
      <c r="D42" s="19"/>
      <c r="E42" s="32"/>
      <c r="F42" s="32"/>
    </row>
    <row r="43" spans="1:6" ht="39" hidden="1" customHeight="1">
      <c r="A43" s="16">
        <v>37</v>
      </c>
      <c r="B43" s="20"/>
      <c r="C43" s="29"/>
      <c r="D43" s="19"/>
      <c r="E43" s="32"/>
      <c r="F43" s="32"/>
    </row>
    <row r="44" spans="1:6" ht="39" hidden="1" customHeight="1">
      <c r="A44" s="16">
        <v>38</v>
      </c>
      <c r="B44" s="20"/>
      <c r="C44" s="29"/>
      <c r="D44" s="19"/>
      <c r="E44" s="32"/>
      <c r="F44" s="32"/>
    </row>
    <row r="45" spans="1:6" ht="39" hidden="1" customHeight="1">
      <c r="A45" s="16">
        <v>39</v>
      </c>
      <c r="B45" s="20"/>
      <c r="C45" s="29"/>
      <c r="D45" s="19"/>
      <c r="E45" s="32"/>
      <c r="F45" s="32"/>
    </row>
    <row r="46" spans="1:6" ht="39" hidden="1" customHeight="1">
      <c r="A46" s="16">
        <v>40</v>
      </c>
      <c r="B46" s="20"/>
      <c r="C46" s="29"/>
      <c r="D46" s="19"/>
      <c r="E46" s="32"/>
      <c r="F46" s="32"/>
    </row>
    <row r="47" spans="1:6" ht="39" hidden="1" customHeight="1">
      <c r="A47" s="16">
        <v>41</v>
      </c>
      <c r="B47" s="20"/>
      <c r="C47" s="29"/>
      <c r="D47" s="19"/>
      <c r="E47" s="32"/>
      <c r="F47" s="32"/>
    </row>
    <row r="48" spans="1:6" ht="39" hidden="1" customHeight="1">
      <c r="A48" s="16">
        <v>42</v>
      </c>
      <c r="B48" s="20"/>
      <c r="C48" s="29"/>
      <c r="D48" s="19"/>
      <c r="E48" s="32"/>
      <c r="F48" s="32"/>
    </row>
    <row r="49" spans="1:6" ht="39" hidden="1" customHeight="1">
      <c r="A49" s="16">
        <v>43</v>
      </c>
      <c r="B49" s="20"/>
      <c r="C49" s="29"/>
      <c r="D49" s="19"/>
      <c r="E49" s="32"/>
      <c r="F49" s="32"/>
    </row>
    <row r="50" spans="1:6" ht="39" hidden="1" customHeight="1">
      <c r="A50" s="16">
        <v>44</v>
      </c>
      <c r="B50" s="20"/>
      <c r="C50" s="29"/>
      <c r="D50" s="19"/>
      <c r="E50" s="32"/>
      <c r="F50" s="32"/>
    </row>
    <row r="51" spans="1:6" ht="39" hidden="1" customHeight="1">
      <c r="A51" s="16">
        <v>45</v>
      </c>
      <c r="B51" s="20"/>
      <c r="C51" s="29"/>
      <c r="D51" s="19"/>
      <c r="E51" s="32"/>
      <c r="F51" s="32"/>
    </row>
    <row r="52" spans="1:6" ht="39" hidden="1" customHeight="1">
      <c r="A52" s="16">
        <v>46</v>
      </c>
      <c r="B52" s="20"/>
      <c r="C52" s="29"/>
      <c r="D52" s="19"/>
      <c r="E52" s="32"/>
      <c r="F52" s="32"/>
    </row>
    <row r="53" spans="1:6" ht="39" hidden="1" customHeight="1">
      <c r="A53" s="16">
        <v>47</v>
      </c>
      <c r="B53" s="20"/>
      <c r="C53" s="29"/>
      <c r="D53" s="19"/>
      <c r="E53" s="32"/>
      <c r="F53" s="32"/>
    </row>
    <row r="54" spans="1:6" ht="39" hidden="1" customHeight="1">
      <c r="A54" s="16">
        <v>48</v>
      </c>
      <c r="B54" s="20"/>
      <c r="C54" s="29"/>
      <c r="D54" s="19"/>
      <c r="E54" s="32"/>
      <c r="F54" s="32"/>
    </row>
    <row r="55" spans="1:6" ht="39" hidden="1" customHeight="1">
      <c r="A55" s="16">
        <v>49</v>
      </c>
      <c r="B55" s="20"/>
      <c r="C55" s="29"/>
      <c r="D55" s="19"/>
      <c r="E55" s="32"/>
      <c r="F55" s="32"/>
    </row>
    <row r="56" spans="1:6" ht="39" hidden="1" customHeight="1">
      <c r="A56" s="16">
        <v>50</v>
      </c>
      <c r="B56" s="20"/>
      <c r="C56" s="29"/>
      <c r="D56" s="19"/>
      <c r="E56" s="32"/>
      <c r="F56" s="32"/>
    </row>
    <row r="57" spans="1:6" ht="39" hidden="1" customHeight="1">
      <c r="A57" s="16">
        <v>51</v>
      </c>
      <c r="B57" s="20"/>
      <c r="C57" s="29"/>
      <c r="D57" s="19"/>
      <c r="E57" s="32"/>
      <c r="F57" s="32"/>
    </row>
    <row r="58" spans="1:6" ht="39" hidden="1" customHeight="1">
      <c r="A58" s="16">
        <v>52</v>
      </c>
      <c r="B58" s="20"/>
      <c r="C58" s="29"/>
      <c r="D58" s="19"/>
      <c r="E58" s="32"/>
      <c r="F58" s="32"/>
    </row>
    <row r="59" spans="1:6" ht="39" hidden="1" customHeight="1">
      <c r="A59" s="16">
        <v>53</v>
      </c>
      <c r="B59" s="20"/>
      <c r="C59" s="29"/>
      <c r="D59" s="19"/>
      <c r="E59" s="32"/>
      <c r="F59" s="32"/>
    </row>
    <row r="60" spans="1:6" ht="39" hidden="1" customHeight="1">
      <c r="A60" s="16">
        <v>54</v>
      </c>
      <c r="B60" s="20"/>
      <c r="C60" s="29"/>
      <c r="D60" s="19"/>
      <c r="E60" s="32"/>
      <c r="F60" s="32"/>
    </row>
    <row r="61" spans="1:6" ht="39" hidden="1" customHeight="1">
      <c r="A61" s="16">
        <v>55</v>
      </c>
      <c r="B61" s="20"/>
      <c r="C61" s="29"/>
      <c r="D61" s="19"/>
      <c r="E61" s="32"/>
      <c r="F61" s="32"/>
    </row>
    <row r="62" spans="1:6" ht="39" hidden="1" customHeight="1">
      <c r="A62" s="16">
        <v>56</v>
      </c>
      <c r="B62" s="20"/>
      <c r="C62" s="29"/>
      <c r="D62" s="19"/>
      <c r="E62" s="32"/>
      <c r="F62" s="32"/>
    </row>
    <row r="63" spans="1:6" ht="39" hidden="1" customHeight="1">
      <c r="A63" s="16">
        <v>57</v>
      </c>
      <c r="B63" s="20"/>
      <c r="C63" s="29"/>
      <c r="D63" s="19"/>
      <c r="E63" s="32"/>
      <c r="F63" s="32"/>
    </row>
    <row r="64" spans="1:6" ht="39" hidden="1" customHeight="1">
      <c r="A64" s="16">
        <v>58</v>
      </c>
      <c r="B64" s="20"/>
      <c r="C64" s="29"/>
      <c r="D64" s="19"/>
      <c r="E64" s="32"/>
      <c r="F64" s="32"/>
    </row>
    <row r="65" spans="1:6" ht="39" hidden="1" customHeight="1">
      <c r="A65" s="16">
        <v>59</v>
      </c>
      <c r="B65" s="20"/>
      <c r="C65" s="29"/>
      <c r="D65" s="19"/>
      <c r="E65" s="32"/>
      <c r="F65" s="32"/>
    </row>
    <row r="66" spans="1:6" ht="39" hidden="1" customHeight="1">
      <c r="A66" s="16">
        <v>60</v>
      </c>
      <c r="B66" s="20"/>
      <c r="C66" s="29"/>
      <c r="D66" s="19"/>
      <c r="E66" s="32"/>
      <c r="F66" s="32"/>
    </row>
    <row r="67" spans="1:6" ht="39" hidden="1" customHeight="1">
      <c r="A67" s="16">
        <v>61</v>
      </c>
      <c r="B67" s="20"/>
      <c r="C67" s="29"/>
      <c r="D67" s="19"/>
      <c r="E67" s="32"/>
      <c r="F67" s="32"/>
    </row>
    <row r="68" spans="1:6" ht="39" hidden="1" customHeight="1">
      <c r="A68" s="16">
        <v>62</v>
      </c>
      <c r="B68" s="20"/>
      <c r="C68" s="29"/>
      <c r="D68" s="19"/>
      <c r="E68" s="32"/>
      <c r="F68" s="32"/>
    </row>
    <row r="69" spans="1:6" ht="39" hidden="1" customHeight="1">
      <c r="A69" s="16">
        <v>63</v>
      </c>
      <c r="B69" s="20"/>
      <c r="C69" s="29"/>
      <c r="D69" s="19"/>
      <c r="E69" s="32"/>
      <c r="F69" s="32"/>
    </row>
    <row r="70" spans="1:6" ht="39" hidden="1" customHeight="1">
      <c r="A70" s="16">
        <v>64</v>
      </c>
      <c r="B70" s="20"/>
      <c r="C70" s="29"/>
      <c r="D70" s="19"/>
      <c r="E70" s="32"/>
      <c r="F70" s="32"/>
    </row>
    <row r="71" spans="1:6" ht="39" hidden="1" customHeight="1">
      <c r="A71" s="16">
        <v>65</v>
      </c>
      <c r="B71" s="20"/>
      <c r="C71" s="29"/>
      <c r="D71" s="19"/>
      <c r="E71" s="32"/>
      <c r="F71" s="32"/>
    </row>
    <row r="72" spans="1:6" ht="39" hidden="1" customHeight="1">
      <c r="A72" s="16">
        <v>66</v>
      </c>
      <c r="B72" s="20"/>
      <c r="C72" s="29"/>
      <c r="D72" s="19"/>
      <c r="E72" s="32"/>
      <c r="F72" s="32"/>
    </row>
    <row r="73" spans="1:6" ht="39" hidden="1" customHeight="1">
      <c r="A73" s="16">
        <v>67</v>
      </c>
      <c r="B73" s="20"/>
      <c r="C73" s="29"/>
      <c r="D73" s="19"/>
      <c r="E73" s="32"/>
      <c r="F73" s="32"/>
    </row>
    <row r="74" spans="1:6" ht="39" hidden="1" customHeight="1">
      <c r="A74" s="16">
        <v>68</v>
      </c>
      <c r="B74" s="20"/>
      <c r="C74" s="29"/>
      <c r="D74" s="19"/>
      <c r="E74" s="32"/>
      <c r="F74" s="32"/>
    </row>
    <row r="75" spans="1:6" ht="39" hidden="1" customHeight="1">
      <c r="A75" s="16">
        <v>69</v>
      </c>
      <c r="B75" s="20"/>
      <c r="C75" s="29"/>
      <c r="D75" s="19"/>
      <c r="E75" s="32"/>
      <c r="F75" s="32"/>
    </row>
    <row r="76" spans="1:6" ht="39" hidden="1" customHeight="1">
      <c r="A76" s="16">
        <v>70</v>
      </c>
      <c r="B76" s="20"/>
      <c r="C76" s="29"/>
      <c r="D76" s="19"/>
      <c r="E76" s="32"/>
      <c r="F76" s="32"/>
    </row>
    <row r="77" spans="1:6" ht="39" hidden="1" customHeight="1">
      <c r="A77" s="16">
        <v>71</v>
      </c>
      <c r="B77" s="20"/>
      <c r="C77" s="29"/>
      <c r="D77" s="19"/>
      <c r="E77" s="32"/>
      <c r="F77" s="32"/>
    </row>
    <row r="78" spans="1:6" ht="39" hidden="1" customHeight="1">
      <c r="A78" s="16">
        <v>72</v>
      </c>
      <c r="B78" s="20"/>
      <c r="C78" s="29"/>
      <c r="D78" s="19"/>
      <c r="E78" s="32"/>
      <c r="F78" s="32"/>
    </row>
    <row r="79" spans="1:6" ht="39" hidden="1" customHeight="1">
      <c r="A79" s="16">
        <v>73</v>
      </c>
      <c r="B79" s="20"/>
      <c r="C79" s="29"/>
      <c r="D79" s="19"/>
      <c r="E79" s="32"/>
      <c r="F79" s="32"/>
    </row>
    <row r="80" spans="1:6" ht="39" hidden="1" customHeight="1">
      <c r="A80" s="16">
        <v>74</v>
      </c>
      <c r="B80" s="20"/>
      <c r="C80" s="29"/>
      <c r="D80" s="19"/>
      <c r="E80" s="32"/>
      <c r="F80" s="32"/>
    </row>
    <row r="81" spans="1:6" ht="39" hidden="1" customHeight="1">
      <c r="A81" s="16">
        <v>75</v>
      </c>
      <c r="B81" s="20"/>
      <c r="C81" s="29"/>
      <c r="D81" s="19"/>
      <c r="E81" s="32"/>
      <c r="F81" s="32"/>
    </row>
    <row r="82" spans="1:6" ht="39" hidden="1" customHeight="1">
      <c r="A82" s="16">
        <v>76</v>
      </c>
      <c r="B82" s="20"/>
      <c r="C82" s="29"/>
      <c r="D82" s="19"/>
      <c r="E82" s="32"/>
      <c r="F82" s="32"/>
    </row>
    <row r="83" spans="1:6" ht="39" hidden="1" customHeight="1">
      <c r="A83" s="16">
        <v>77</v>
      </c>
      <c r="B83" s="20"/>
      <c r="C83" s="29"/>
      <c r="D83" s="19"/>
      <c r="E83" s="32"/>
      <c r="F83" s="32"/>
    </row>
    <row r="84" spans="1:6" ht="39" hidden="1" customHeight="1">
      <c r="A84" s="16">
        <v>78</v>
      </c>
      <c r="B84" s="20"/>
      <c r="C84" s="29"/>
      <c r="D84" s="19"/>
      <c r="E84" s="32"/>
      <c r="F84" s="32"/>
    </row>
    <row r="85" spans="1:6" ht="39" hidden="1" customHeight="1">
      <c r="A85" s="16">
        <v>79</v>
      </c>
      <c r="B85" s="20"/>
      <c r="C85" s="29"/>
      <c r="D85" s="19"/>
      <c r="E85" s="32"/>
      <c r="F85" s="32"/>
    </row>
    <row r="86" spans="1:6" ht="39" hidden="1" customHeight="1">
      <c r="A86" s="16">
        <v>80</v>
      </c>
      <c r="B86" s="20"/>
      <c r="C86" s="29"/>
      <c r="D86" s="19"/>
      <c r="E86" s="32"/>
      <c r="F86" s="32"/>
    </row>
    <row r="87" spans="1:6" ht="39" hidden="1" customHeight="1">
      <c r="A87" s="16">
        <v>81</v>
      </c>
      <c r="B87" s="20"/>
      <c r="C87" s="29"/>
      <c r="D87" s="19"/>
      <c r="E87" s="32"/>
      <c r="F87" s="32"/>
    </row>
    <row r="88" spans="1:6" ht="39" hidden="1" customHeight="1">
      <c r="A88" s="16">
        <v>82</v>
      </c>
      <c r="B88" s="20"/>
      <c r="C88" s="29"/>
      <c r="D88" s="19"/>
      <c r="E88" s="32"/>
      <c r="F88" s="32"/>
    </row>
    <row r="89" spans="1:6" ht="39" hidden="1" customHeight="1">
      <c r="A89" s="16">
        <v>83</v>
      </c>
      <c r="B89" s="20"/>
      <c r="C89" s="29"/>
      <c r="D89" s="19"/>
      <c r="E89" s="32"/>
      <c r="F89" s="32"/>
    </row>
    <row r="90" spans="1:6" ht="39" hidden="1" customHeight="1">
      <c r="A90" s="16">
        <v>84</v>
      </c>
      <c r="B90" s="20"/>
      <c r="C90" s="29"/>
      <c r="D90" s="19"/>
      <c r="E90" s="32"/>
      <c r="F90" s="32"/>
    </row>
    <row r="91" spans="1:6" ht="39" hidden="1" customHeight="1">
      <c r="A91" s="16">
        <v>85</v>
      </c>
      <c r="B91" s="20"/>
      <c r="C91" s="29"/>
      <c r="D91" s="19"/>
      <c r="E91" s="32"/>
      <c r="F91" s="32"/>
    </row>
    <row r="92" spans="1:6" ht="39" hidden="1" customHeight="1">
      <c r="A92" s="16">
        <v>86</v>
      </c>
      <c r="B92" s="20"/>
      <c r="C92" s="29"/>
      <c r="D92" s="19"/>
      <c r="E92" s="32"/>
      <c r="F92" s="32"/>
    </row>
    <row r="93" spans="1:6" ht="39" hidden="1" customHeight="1">
      <c r="A93" s="16">
        <v>87</v>
      </c>
      <c r="B93" s="20"/>
      <c r="C93" s="29"/>
      <c r="D93" s="19"/>
      <c r="E93" s="32"/>
      <c r="F93" s="32"/>
    </row>
    <row r="94" spans="1:6" ht="39" hidden="1" customHeight="1">
      <c r="A94" s="16">
        <v>88</v>
      </c>
      <c r="B94" s="20"/>
      <c r="C94" s="29"/>
      <c r="D94" s="19"/>
      <c r="E94" s="32"/>
      <c r="F94" s="32"/>
    </row>
    <row r="95" spans="1:6" ht="39" hidden="1" customHeight="1">
      <c r="A95" s="16">
        <v>89</v>
      </c>
      <c r="B95" s="20"/>
      <c r="C95" s="29"/>
      <c r="D95" s="19"/>
      <c r="E95" s="32"/>
      <c r="F95" s="32"/>
    </row>
    <row r="96" spans="1:6" ht="39" hidden="1" customHeight="1">
      <c r="A96" s="16">
        <v>90</v>
      </c>
      <c r="B96" s="20"/>
      <c r="C96" s="29"/>
      <c r="D96" s="19"/>
      <c r="E96" s="32"/>
      <c r="F96" s="32"/>
    </row>
    <row r="97" spans="1:6" ht="39" hidden="1" customHeight="1">
      <c r="A97" s="16">
        <v>91</v>
      </c>
      <c r="B97" s="20"/>
      <c r="C97" s="29"/>
      <c r="D97" s="19"/>
      <c r="E97" s="32"/>
      <c r="F97" s="32"/>
    </row>
    <row r="98" spans="1:6" ht="39" hidden="1" customHeight="1">
      <c r="A98" s="16">
        <v>92</v>
      </c>
      <c r="B98" s="20"/>
      <c r="C98" s="29"/>
      <c r="D98" s="19"/>
      <c r="E98" s="32"/>
      <c r="F98" s="32"/>
    </row>
    <row r="99" spans="1:6" ht="39" hidden="1" customHeight="1">
      <c r="A99" s="16">
        <v>93</v>
      </c>
      <c r="B99" s="20"/>
      <c r="C99" s="29"/>
      <c r="D99" s="19"/>
      <c r="E99" s="32"/>
      <c r="F99" s="32"/>
    </row>
    <row r="100" spans="1:6" ht="39" hidden="1" customHeight="1">
      <c r="A100" s="16">
        <v>94</v>
      </c>
      <c r="B100" s="20"/>
      <c r="C100" s="29"/>
      <c r="D100" s="19"/>
      <c r="E100" s="32"/>
      <c r="F100" s="32"/>
    </row>
    <row r="101" spans="1:6" ht="39" hidden="1" customHeight="1">
      <c r="A101" s="16">
        <v>95</v>
      </c>
      <c r="B101" s="20"/>
      <c r="C101" s="29"/>
      <c r="D101" s="19"/>
      <c r="E101" s="32"/>
      <c r="F101" s="32"/>
    </row>
    <row r="102" spans="1:6" ht="39" hidden="1" customHeight="1">
      <c r="A102" s="16">
        <v>96</v>
      </c>
      <c r="B102" s="20"/>
      <c r="C102" s="29"/>
      <c r="D102" s="19"/>
      <c r="E102" s="32"/>
      <c r="F102" s="32"/>
    </row>
    <row r="103" spans="1:6" ht="39" hidden="1" customHeight="1">
      <c r="A103" s="16">
        <v>97</v>
      </c>
      <c r="B103" s="20"/>
      <c r="C103" s="29"/>
      <c r="D103" s="19"/>
      <c r="E103" s="32"/>
      <c r="F103" s="32"/>
    </row>
    <row r="104" spans="1:6" ht="39" hidden="1" customHeight="1">
      <c r="A104" s="16">
        <v>98</v>
      </c>
      <c r="B104" s="20"/>
      <c r="C104" s="29"/>
      <c r="D104" s="19"/>
      <c r="E104" s="32"/>
      <c r="F104" s="32"/>
    </row>
    <row r="105" spans="1:6" ht="39" hidden="1" customHeight="1">
      <c r="A105" s="16">
        <v>99</v>
      </c>
      <c r="B105" s="20"/>
      <c r="C105" s="29"/>
      <c r="D105" s="19"/>
      <c r="E105" s="32"/>
      <c r="F105" s="32"/>
    </row>
    <row r="106" spans="1:6" ht="39" hidden="1" customHeight="1">
      <c r="A106" s="16">
        <v>100</v>
      </c>
      <c r="B106" s="20"/>
      <c r="C106" s="29"/>
      <c r="D106" s="19"/>
      <c r="E106" s="32"/>
      <c r="F106" s="32"/>
    </row>
    <row r="107" spans="1:6" ht="39" customHeight="1">
      <c r="D107" s="30" t="s">
        <v>92</v>
      </c>
      <c r="E107" s="33">
        <f>SUM(E7:E106)</f>
        <v>791938</v>
      </c>
      <c r="F107" s="33">
        <f>SUM(F7:F106)</f>
        <v>395970</v>
      </c>
    </row>
    <row r="108" spans="1:6" ht="48.75" customHeight="1">
      <c r="E108" s="34"/>
      <c r="F108" s="34"/>
    </row>
    <row r="109" spans="1:6">
      <c r="E109" s="35"/>
      <c r="F109" s="35"/>
    </row>
    <row r="110" spans="1:6">
      <c r="E110" s="35"/>
      <c r="F110" s="35"/>
    </row>
    <row r="111" spans="1:6">
      <c r="E111" s="35"/>
      <c r="F111" s="35"/>
    </row>
    <row r="112" spans="1:6">
      <c r="E112" s="35"/>
      <c r="F112" s="35"/>
    </row>
    <row r="113" spans="5:9">
      <c r="E113" s="35"/>
      <c r="F113" s="35"/>
    </row>
    <row r="114" spans="5:9">
      <c r="E114" s="35"/>
      <c r="F114" s="35"/>
    </row>
    <row r="115" spans="5:9">
      <c r="E115" s="35"/>
      <c r="F115" s="35"/>
    </row>
    <row r="116" spans="5:9">
      <c r="E116" s="35"/>
      <c r="F116" s="35"/>
    </row>
    <row r="117" spans="5:9">
      <c r="E117" s="35"/>
      <c r="F117" s="35"/>
    </row>
    <row r="118" spans="5:9">
      <c r="E118" s="35"/>
      <c r="F118" s="35"/>
    </row>
    <row r="119" spans="5:9" hidden="1">
      <c r="E119" s="35"/>
      <c r="F119" s="35"/>
    </row>
    <row r="120" spans="5:9" hidden="1">
      <c r="E120" s="35"/>
      <c r="F120" s="35"/>
      <c r="G120" s="27" t="s">
        <v>35</v>
      </c>
      <c r="H120" s="24" t="s">
        <v>91</v>
      </c>
      <c r="I120" s="24" t="s">
        <v>93</v>
      </c>
    </row>
    <row r="121" spans="5:9" hidden="1">
      <c r="E121" s="35"/>
      <c r="F121" s="35"/>
      <c r="G121" s="24" t="s">
        <v>24</v>
      </c>
      <c r="H121" s="24">
        <f t="shared" ref="H121:H144" si="0">COUNTIF($D$5:$D$105,G121)</f>
        <v>1</v>
      </c>
      <c r="I121" s="22">
        <f t="shared" ref="I121:I144" si="1">SUMIF($D$5:$D$105,G121,$E$5:$E$105)</f>
        <v>73452</v>
      </c>
    </row>
    <row r="122" spans="5:9" hidden="1">
      <c r="E122" s="35"/>
      <c r="F122" s="35"/>
      <c r="G122" s="24" t="s">
        <v>78</v>
      </c>
      <c r="H122" s="24">
        <f t="shared" si="0"/>
        <v>0</v>
      </c>
      <c r="I122" s="22">
        <f t="shared" si="1"/>
        <v>0</v>
      </c>
    </row>
    <row r="123" spans="5:9" hidden="1">
      <c r="E123" s="35"/>
      <c r="F123" s="35"/>
      <c r="G123" s="24" t="s">
        <v>88</v>
      </c>
      <c r="H123" s="24">
        <f t="shared" si="0"/>
        <v>0</v>
      </c>
      <c r="I123" s="22">
        <f t="shared" si="1"/>
        <v>0</v>
      </c>
    </row>
    <row r="124" spans="5:9" hidden="1">
      <c r="E124" s="35"/>
      <c r="F124" s="35"/>
      <c r="G124" s="24" t="s">
        <v>8</v>
      </c>
      <c r="H124" s="24">
        <f t="shared" si="0"/>
        <v>1</v>
      </c>
      <c r="I124" s="22">
        <f t="shared" si="1"/>
        <v>43204</v>
      </c>
    </row>
    <row r="125" spans="5:9" hidden="1">
      <c r="E125" s="35"/>
      <c r="F125" s="35"/>
      <c r="G125" s="24" t="s">
        <v>77</v>
      </c>
      <c r="H125" s="24">
        <f t="shared" si="0"/>
        <v>1</v>
      </c>
      <c r="I125" s="22">
        <f t="shared" si="1"/>
        <v>58327</v>
      </c>
    </row>
    <row r="126" spans="5:9" hidden="1">
      <c r="E126" s="35"/>
      <c r="F126" s="35"/>
      <c r="G126" s="24" t="s">
        <v>79</v>
      </c>
      <c r="H126" s="24">
        <f t="shared" si="0"/>
        <v>0</v>
      </c>
      <c r="I126" s="22">
        <f t="shared" si="1"/>
        <v>0</v>
      </c>
    </row>
    <row r="127" spans="5:9" hidden="1">
      <c r="E127" s="35"/>
      <c r="F127" s="35"/>
      <c r="G127" s="24" t="s">
        <v>76</v>
      </c>
      <c r="H127" s="24">
        <f t="shared" si="0"/>
        <v>1</v>
      </c>
      <c r="I127" s="22">
        <f t="shared" si="1"/>
        <v>33246</v>
      </c>
    </row>
    <row r="128" spans="5:9" hidden="1">
      <c r="E128" s="35"/>
      <c r="F128" s="35"/>
      <c r="G128" s="24" t="s">
        <v>80</v>
      </c>
      <c r="H128" s="24">
        <f t="shared" si="0"/>
        <v>0</v>
      </c>
      <c r="I128" s="22">
        <f t="shared" si="1"/>
        <v>0</v>
      </c>
    </row>
    <row r="129" spans="5:9" hidden="1">
      <c r="E129" s="35"/>
      <c r="F129" s="35"/>
      <c r="G129" s="24" t="s">
        <v>81</v>
      </c>
      <c r="H129" s="24">
        <f t="shared" si="0"/>
        <v>0</v>
      </c>
      <c r="I129" s="22">
        <f t="shared" si="1"/>
        <v>0</v>
      </c>
    </row>
    <row r="130" spans="5:9" hidden="1">
      <c r="E130" s="35"/>
      <c r="F130" s="35"/>
      <c r="G130" s="24" t="s">
        <v>31</v>
      </c>
      <c r="H130" s="24">
        <f t="shared" si="0"/>
        <v>0</v>
      </c>
      <c r="I130" s="22">
        <f t="shared" si="1"/>
        <v>0</v>
      </c>
    </row>
    <row r="131" spans="5:9" hidden="1">
      <c r="E131" s="35"/>
      <c r="F131" s="35"/>
      <c r="G131" s="24" t="s">
        <v>82</v>
      </c>
      <c r="H131" s="24">
        <f t="shared" si="0"/>
        <v>0</v>
      </c>
      <c r="I131" s="22">
        <f t="shared" si="1"/>
        <v>0</v>
      </c>
    </row>
    <row r="132" spans="5:9" hidden="1">
      <c r="E132" s="35"/>
      <c r="F132" s="35"/>
      <c r="G132" s="24" t="s">
        <v>83</v>
      </c>
      <c r="H132" s="24">
        <f t="shared" si="0"/>
        <v>0</v>
      </c>
      <c r="I132" s="22">
        <f t="shared" si="1"/>
        <v>0</v>
      </c>
    </row>
    <row r="133" spans="5:9" hidden="1">
      <c r="E133" s="35"/>
      <c r="F133" s="35"/>
      <c r="G133" s="24" t="s">
        <v>61</v>
      </c>
      <c r="H133" s="24">
        <f t="shared" si="0"/>
        <v>1</v>
      </c>
      <c r="I133" s="22">
        <f t="shared" si="1"/>
        <v>77984</v>
      </c>
    </row>
    <row r="134" spans="5:9" hidden="1">
      <c r="E134" s="35"/>
      <c r="F134" s="35"/>
      <c r="G134" s="24" t="s">
        <v>84</v>
      </c>
      <c r="H134" s="24">
        <f t="shared" si="0"/>
        <v>0</v>
      </c>
      <c r="I134" s="22">
        <f t="shared" si="1"/>
        <v>0</v>
      </c>
    </row>
    <row r="135" spans="5:9" hidden="1">
      <c r="E135" s="35"/>
      <c r="F135" s="35"/>
      <c r="G135" s="24" t="s">
        <v>89</v>
      </c>
      <c r="H135" s="24">
        <f t="shared" si="0"/>
        <v>1</v>
      </c>
      <c r="I135" s="22">
        <f t="shared" si="1"/>
        <v>312875</v>
      </c>
    </row>
    <row r="136" spans="5:9" hidden="1">
      <c r="E136" s="35"/>
      <c r="F136" s="35"/>
      <c r="G136" s="24" t="s">
        <v>85</v>
      </c>
      <c r="H136" s="24">
        <f t="shared" si="0"/>
        <v>0</v>
      </c>
      <c r="I136" s="22">
        <f t="shared" si="1"/>
        <v>0</v>
      </c>
    </row>
    <row r="137" spans="5:9" hidden="1">
      <c r="E137" s="35"/>
      <c r="F137" s="35"/>
      <c r="G137" s="24" t="s">
        <v>75</v>
      </c>
      <c r="H137" s="24">
        <f t="shared" si="0"/>
        <v>1</v>
      </c>
      <c r="I137" s="22">
        <f t="shared" si="1"/>
        <v>192850</v>
      </c>
    </row>
    <row r="138" spans="5:9" hidden="1">
      <c r="E138" s="35"/>
      <c r="F138" s="35"/>
      <c r="G138" s="24" t="s">
        <v>86</v>
      </c>
      <c r="H138" s="24">
        <f t="shared" si="0"/>
        <v>0</v>
      </c>
      <c r="I138" s="22">
        <f t="shared" si="1"/>
        <v>0</v>
      </c>
    </row>
    <row r="139" spans="5:9" hidden="1">
      <c r="E139" s="35"/>
      <c r="F139" s="35"/>
      <c r="G139" s="24" t="s">
        <v>87</v>
      </c>
      <c r="H139" s="24">
        <f t="shared" si="0"/>
        <v>0</v>
      </c>
      <c r="I139" s="22">
        <f t="shared" si="1"/>
        <v>0</v>
      </c>
    </row>
    <row r="140" spans="5:9" hidden="1">
      <c r="E140" s="35"/>
      <c r="F140" s="35"/>
      <c r="G140" s="24" t="s">
        <v>90</v>
      </c>
      <c r="H140" s="24">
        <f t="shared" si="0"/>
        <v>0</v>
      </c>
      <c r="I140" s="22">
        <f t="shared" si="1"/>
        <v>0</v>
      </c>
    </row>
    <row r="141" spans="5:9" hidden="1">
      <c r="E141" s="35"/>
      <c r="F141" s="35"/>
      <c r="G141" s="36" t="s">
        <v>119</v>
      </c>
      <c r="H141" s="24">
        <f t="shared" si="0"/>
        <v>0</v>
      </c>
      <c r="I141" s="22">
        <f t="shared" si="1"/>
        <v>0</v>
      </c>
    </row>
    <row r="142" spans="5:9" hidden="1">
      <c r="E142" s="35"/>
      <c r="F142" s="35"/>
      <c r="G142" s="36" t="s">
        <v>118</v>
      </c>
      <c r="H142" s="24">
        <f t="shared" si="0"/>
        <v>0</v>
      </c>
      <c r="I142" s="22">
        <f t="shared" si="1"/>
        <v>0</v>
      </c>
    </row>
    <row r="143" spans="5:9" hidden="1">
      <c r="E143" s="35"/>
      <c r="F143" s="35"/>
      <c r="G143" s="36" t="s">
        <v>53</v>
      </c>
      <c r="H143" s="24">
        <f t="shared" si="0"/>
        <v>0</v>
      </c>
      <c r="I143" s="22">
        <f t="shared" si="1"/>
        <v>0</v>
      </c>
    </row>
    <row r="144" spans="5:9" hidden="1">
      <c r="E144" s="35"/>
      <c r="F144" s="35"/>
      <c r="G144" s="36" t="s">
        <v>41</v>
      </c>
      <c r="H144" s="24">
        <f t="shared" si="0"/>
        <v>0</v>
      </c>
      <c r="I144" s="22">
        <f t="shared" si="1"/>
        <v>0</v>
      </c>
    </row>
    <row r="145" spans="5:10" hidden="1">
      <c r="E145" s="35"/>
      <c r="F145" s="35"/>
      <c r="G145" s="24" t="s">
        <v>92</v>
      </c>
      <c r="H145" s="24">
        <f>SUM(H121:H144)</f>
        <v>7</v>
      </c>
      <c r="I145" s="22">
        <f>SUM(I121:I144)</f>
        <v>791938</v>
      </c>
    </row>
    <row r="146" spans="5:10" hidden="1"/>
    <row r="147" spans="5:10" hidden="1"/>
    <row r="148" spans="5:10" hidden="1"/>
    <row r="149" spans="5:10" hidden="1"/>
    <row r="150" spans="5:10" hidden="1"/>
    <row r="151" spans="5:10" hidden="1"/>
    <row r="152" spans="5:10" hidden="1"/>
    <row r="153" spans="5:10" hidden="1"/>
    <row r="154" spans="5:10" hidden="1"/>
    <row r="155" spans="5:10" hidden="1"/>
    <row r="156" spans="5:10" hidden="1"/>
    <row r="157" spans="5:10" hidden="1"/>
    <row r="158" spans="5:10" hidden="1"/>
    <row r="159" spans="5:10" hidden="1"/>
    <row r="160" spans="5:10" hidden="1">
      <c r="G160" s="37" t="s">
        <v>35</v>
      </c>
      <c r="H160" s="37" t="s">
        <v>62</v>
      </c>
      <c r="J160" t="s">
        <v>38</v>
      </c>
    </row>
    <row r="161" spans="7:10" hidden="1">
      <c r="G161" s="24" t="s">
        <v>24</v>
      </c>
      <c r="H161" s="38">
        <v>1.2E-2</v>
      </c>
      <c r="J161">
        <v>1</v>
      </c>
    </row>
    <row r="162" spans="7:10" hidden="1">
      <c r="G162" s="24" t="s">
        <v>78</v>
      </c>
      <c r="H162" s="38">
        <v>1.2E-2</v>
      </c>
      <c r="J162">
        <v>2</v>
      </c>
    </row>
    <row r="163" spans="7:10" hidden="1">
      <c r="G163" s="24" t="s">
        <v>88</v>
      </c>
      <c r="H163" s="38">
        <v>1.2E-2</v>
      </c>
      <c r="J163">
        <v>3</v>
      </c>
    </row>
    <row r="164" spans="7:10" hidden="1">
      <c r="G164" s="24" t="s">
        <v>8</v>
      </c>
      <c r="H164" s="38">
        <v>7.0000000000000001E-3</v>
      </c>
      <c r="J164">
        <v>4</v>
      </c>
    </row>
    <row r="165" spans="7:10" hidden="1">
      <c r="G165" s="24" t="s">
        <v>77</v>
      </c>
      <c r="H165" s="38">
        <v>7.0000000000000001E-3</v>
      </c>
    </row>
    <row r="166" spans="7:10" hidden="1">
      <c r="G166" s="24" t="s">
        <v>79</v>
      </c>
      <c r="H166" s="38">
        <v>7.0000000000000001E-3</v>
      </c>
    </row>
    <row r="167" spans="7:10" hidden="1">
      <c r="G167" s="24" t="s">
        <v>76</v>
      </c>
      <c r="H167" s="38">
        <v>6.0000000000000001E-3</v>
      </c>
    </row>
    <row r="168" spans="7:10" hidden="1">
      <c r="G168" s="24" t="s">
        <v>80</v>
      </c>
      <c r="H168" s="38">
        <v>8.0000000000000002E-3</v>
      </c>
    </row>
    <row r="169" spans="7:10" hidden="1">
      <c r="G169" s="24" t="s">
        <v>81</v>
      </c>
      <c r="H169" s="38">
        <v>8.0000000000000002E-3</v>
      </c>
    </row>
    <row r="170" spans="7:10" hidden="1">
      <c r="G170" s="24" t="s">
        <v>31</v>
      </c>
      <c r="H170" s="38">
        <v>1.4E-2</v>
      </c>
    </row>
    <row r="171" spans="7:10" hidden="1">
      <c r="G171" s="24" t="s">
        <v>82</v>
      </c>
      <c r="H171" s="38">
        <v>0.01</v>
      </c>
    </row>
    <row r="172" spans="7:10" hidden="1">
      <c r="G172" s="24" t="s">
        <v>83</v>
      </c>
      <c r="H172" s="38">
        <v>0.01</v>
      </c>
    </row>
    <row r="173" spans="7:10" hidden="1">
      <c r="G173" s="24" t="s">
        <v>61</v>
      </c>
      <c r="H173" s="38">
        <v>1.4E-2</v>
      </c>
    </row>
    <row r="174" spans="7:10" hidden="1">
      <c r="G174" s="24" t="s">
        <v>84</v>
      </c>
      <c r="H174" s="38">
        <v>8.9999999999999993E-3</v>
      </c>
    </row>
    <row r="175" spans="7:10" hidden="1">
      <c r="G175" s="24" t="s">
        <v>89</v>
      </c>
      <c r="H175" s="38">
        <v>8.9999999999999993E-3</v>
      </c>
    </row>
    <row r="176" spans="7:10" hidden="1">
      <c r="G176" s="24" t="s">
        <v>85</v>
      </c>
      <c r="H176" s="38">
        <v>8.9999999999999993E-3</v>
      </c>
    </row>
    <row r="177" spans="7:8" hidden="1">
      <c r="G177" s="24" t="s">
        <v>75</v>
      </c>
      <c r="H177" s="38">
        <v>5.0000000000000001E-3</v>
      </c>
    </row>
    <row r="178" spans="7:8" hidden="1">
      <c r="G178" s="24" t="s">
        <v>86</v>
      </c>
      <c r="H178" s="38">
        <v>5.0000000000000001E-3</v>
      </c>
    </row>
    <row r="179" spans="7:8" hidden="1">
      <c r="G179" s="24" t="s">
        <v>87</v>
      </c>
      <c r="H179" s="38">
        <v>3.0000000000000001E-3</v>
      </c>
    </row>
    <row r="180" spans="7:8" hidden="1">
      <c r="G180" s="24" t="s">
        <v>90</v>
      </c>
      <c r="H180" s="38">
        <v>3.0000000000000001E-3</v>
      </c>
    </row>
    <row r="181" spans="7:8" hidden="1">
      <c r="G181" s="24" t="s">
        <v>119</v>
      </c>
      <c r="H181" s="38">
        <v>1.2E-2</v>
      </c>
    </row>
    <row r="182" spans="7:8" hidden="1">
      <c r="G182" s="24" t="s">
        <v>118</v>
      </c>
      <c r="H182" s="38">
        <v>1.2E-2</v>
      </c>
    </row>
    <row r="183" spans="7:8" hidden="1">
      <c r="G183" s="24" t="s">
        <v>53</v>
      </c>
      <c r="H183" s="38">
        <v>6.9999999999999993E-3</v>
      </c>
    </row>
    <row r="184" spans="7:8" hidden="1">
      <c r="G184" s="24" t="s">
        <v>41</v>
      </c>
      <c r="H184" s="38">
        <v>6.9999999999999993E-3</v>
      </c>
    </row>
    <row r="185" spans="7:8" hidden="1"/>
    <row r="186" spans="7:8" hidden="1"/>
  </sheetData>
  <mergeCells count="6">
    <mergeCell ref="E5:E6"/>
    <mergeCell ref="A2:D3"/>
    <mergeCell ref="A5:A6"/>
    <mergeCell ref="B5:B6"/>
    <mergeCell ref="C5:C6"/>
    <mergeCell ref="D5:D6"/>
  </mergeCells>
  <phoneticPr fontId="1" type="Hiragana"/>
  <dataValidations count="1">
    <dataValidation type="list" allowBlank="1" showInputMessage="1" showErrorMessage="1" sqref="D7:D106" xr:uid="{00000000-0002-0000-0200-000000000000}">
      <formula1>$G$161:$G$184</formula1>
    </dataValidation>
  </dataValidations>
  <pageMargins left="0.59055118110236227" right="0.59055118110236227" top="0.59055118110236227" bottom="0.59055118110236227" header="0.31496062992125984" footer="0.31496062992125984"/>
  <pageSetup paperSize="9" scale="72" fitToHeight="0" orientation="portrait" blackAndWhite="1" r:id="rId1"/>
  <headerFooter>
    <oddHeader>&amp;R&amp;16（添付資料）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8"/>
  <sheetViews>
    <sheetView topLeftCell="AR1" workbookViewId="0">
      <selection activeCell="BJ12" sqref="BJ12"/>
    </sheetView>
  </sheetViews>
  <sheetFormatPr defaultRowHeight="18.75"/>
  <cols>
    <col min="1" max="1" width="13.25" bestFit="1" customWidth="1"/>
    <col min="2" max="5" width="28" customWidth="1"/>
    <col min="6" max="9" width="21.5" bestFit="1" customWidth="1"/>
    <col min="10" max="11" width="22.625" customWidth="1"/>
    <col min="12" max="12" width="6.875" style="39" customWidth="1"/>
    <col min="13" max="15" width="22.625" customWidth="1"/>
    <col min="17" max="17" width="9.25" bestFit="1" customWidth="1"/>
  </cols>
  <sheetData>
    <row r="1" spans="1:66">
      <c r="A1" t="s">
        <v>101</v>
      </c>
      <c r="M1" t="s">
        <v>114</v>
      </c>
      <c r="Q1" t="s">
        <v>100</v>
      </c>
    </row>
    <row r="2" spans="1:66">
      <c r="Q2" s="74" t="s">
        <v>105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6"/>
      <c r="AP2" s="77" t="s">
        <v>106</v>
      </c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</row>
    <row r="3" spans="1:66">
      <c r="A3" s="16" t="s">
        <v>113</v>
      </c>
      <c r="B3" s="16" t="s">
        <v>44</v>
      </c>
      <c r="C3" s="16" t="s">
        <v>55</v>
      </c>
      <c r="D3" s="16" t="s">
        <v>28</v>
      </c>
      <c r="E3" s="16" t="s">
        <v>70</v>
      </c>
      <c r="F3" s="16" t="s">
        <v>107</v>
      </c>
      <c r="G3" s="16" t="s">
        <v>46</v>
      </c>
      <c r="H3" s="16" t="s">
        <v>96</v>
      </c>
      <c r="I3" s="16" t="s">
        <v>97</v>
      </c>
      <c r="J3" s="16" t="s">
        <v>98</v>
      </c>
      <c r="K3" s="16" t="s">
        <v>72</v>
      </c>
      <c r="M3" s="24" t="s">
        <v>5</v>
      </c>
      <c r="N3" s="24" t="s">
        <v>115</v>
      </c>
      <c r="O3" s="24" t="s">
        <v>12</v>
      </c>
      <c r="Q3" s="45" t="s">
        <v>24</v>
      </c>
      <c r="R3" s="45" t="s">
        <v>78</v>
      </c>
      <c r="S3" s="45" t="s">
        <v>88</v>
      </c>
      <c r="T3" s="45" t="s">
        <v>8</v>
      </c>
      <c r="U3" s="45" t="s">
        <v>77</v>
      </c>
      <c r="V3" s="45" t="s">
        <v>79</v>
      </c>
      <c r="W3" s="45" t="s">
        <v>76</v>
      </c>
      <c r="X3" s="45" t="s">
        <v>80</v>
      </c>
      <c r="Y3" s="45" t="s">
        <v>81</v>
      </c>
      <c r="Z3" s="45" t="s">
        <v>31</v>
      </c>
      <c r="AA3" s="45" t="s">
        <v>82</v>
      </c>
      <c r="AB3" s="45" t="s">
        <v>83</v>
      </c>
      <c r="AC3" s="45" t="s">
        <v>61</v>
      </c>
      <c r="AD3" s="45" t="s">
        <v>84</v>
      </c>
      <c r="AE3" s="45" t="s">
        <v>89</v>
      </c>
      <c r="AF3" s="45" t="s">
        <v>85</v>
      </c>
      <c r="AG3" s="45" t="s">
        <v>75</v>
      </c>
      <c r="AH3" s="45" t="s">
        <v>86</v>
      </c>
      <c r="AI3" s="45" t="s">
        <v>87</v>
      </c>
      <c r="AJ3" s="45" t="s">
        <v>90</v>
      </c>
      <c r="AK3" s="45" t="s">
        <v>119</v>
      </c>
      <c r="AL3" s="45" t="s">
        <v>118</v>
      </c>
      <c r="AM3" s="45" t="s">
        <v>53</v>
      </c>
      <c r="AN3" s="45" t="s">
        <v>41</v>
      </c>
      <c r="AO3" s="45" t="s">
        <v>94</v>
      </c>
      <c r="AP3" s="47" t="s">
        <v>24</v>
      </c>
      <c r="AQ3" s="47" t="s">
        <v>78</v>
      </c>
      <c r="AR3" s="47" t="s">
        <v>88</v>
      </c>
      <c r="AS3" s="47" t="s">
        <v>8</v>
      </c>
      <c r="AT3" s="47" t="s">
        <v>77</v>
      </c>
      <c r="AU3" s="47" t="s">
        <v>79</v>
      </c>
      <c r="AV3" s="47" t="s">
        <v>76</v>
      </c>
      <c r="AW3" s="47" t="s">
        <v>80</v>
      </c>
      <c r="AX3" s="47" t="s">
        <v>81</v>
      </c>
      <c r="AY3" s="47" t="s">
        <v>31</v>
      </c>
      <c r="AZ3" s="47" t="s">
        <v>82</v>
      </c>
      <c r="BA3" s="47" t="s">
        <v>83</v>
      </c>
      <c r="BB3" s="47" t="s">
        <v>61</v>
      </c>
      <c r="BC3" s="47" t="s">
        <v>84</v>
      </c>
      <c r="BD3" s="47" t="s">
        <v>89</v>
      </c>
      <c r="BE3" s="47" t="s">
        <v>85</v>
      </c>
      <c r="BF3" s="47" t="s">
        <v>75</v>
      </c>
      <c r="BG3" s="47" t="s">
        <v>86</v>
      </c>
      <c r="BH3" s="47" t="s">
        <v>87</v>
      </c>
      <c r="BI3" s="47" t="s">
        <v>90</v>
      </c>
      <c r="BJ3" s="47" t="s">
        <v>119</v>
      </c>
      <c r="BK3" s="47" t="s">
        <v>118</v>
      </c>
      <c r="BL3" s="47" t="s">
        <v>53</v>
      </c>
      <c r="BM3" s="47" t="s">
        <v>41</v>
      </c>
      <c r="BN3" s="48" t="s">
        <v>94</v>
      </c>
    </row>
    <row r="4" spans="1:66">
      <c r="A4" s="40" t="str">
        <f>ASC('入力用シート（基本情報）'!B3)</f>
        <v>010-0951</v>
      </c>
      <c r="B4" s="41" t="str">
        <f>CLEAN('入力用シート（基本情報）'!B4)</f>
        <v>秋田県秋田市山王三丁目１番１号山王ビル２F</v>
      </c>
      <c r="C4" s="41" t="str">
        <f>CLEAN('入力用シート（基本情報）'!B5)</f>
        <v>社会福祉法人　秋田介護</v>
      </c>
      <c r="D4" s="41" t="str">
        <f>CLEAN('入力用シート（基本情報）'!B6)</f>
        <v>理事長　秋田　太郎</v>
      </c>
      <c r="E4" s="41" t="str">
        <f>F4&amp;"付け"&amp;G4</f>
        <v>令和６年△月△日付け指令長寿－○○○○－○</v>
      </c>
      <c r="F4" s="42" t="str">
        <f>DBCS(TEXT('入力用シート（基本情報）'!B10,"ggge年m月d日"))</f>
        <v>令和６年△月△日</v>
      </c>
      <c r="G4" s="41" t="str">
        <f>'入力用シート（基本情報）'!B11</f>
        <v>指令長寿－○○○○－○</v>
      </c>
      <c r="H4" s="43">
        <f>'入力用シート（基本情報）'!B8</f>
        <v>791938</v>
      </c>
      <c r="I4" s="43">
        <f>'入力用シート（基本情報）'!B9</f>
        <v>791938</v>
      </c>
      <c r="J4" s="22">
        <f>I4-H4</f>
        <v>0</v>
      </c>
      <c r="K4" s="22" t="str">
        <f>DBCS(TEXT('入力用シート（基本情報）'!B7,"ggge年m月d日"))</f>
        <v>令和６年○月○日</v>
      </c>
      <c r="L4" s="44"/>
      <c r="M4" s="22" t="str">
        <f>'入力用シート（基本情報）'!B13</f>
        <v>厚労 花子</v>
      </c>
      <c r="N4" s="22" t="str">
        <f>ASC('入力用シート（基本情報）'!B14)</f>
        <v>018-860-XXXX</v>
      </c>
      <c r="O4" s="22" t="str">
        <f>ASC('入力用シート（基本情報）'!B15)</f>
        <v>aaa@aaa.aa.jp</v>
      </c>
      <c r="Q4" s="24">
        <f>'入力・印刷用シート（交付実績の内訳書）'!H121</f>
        <v>1</v>
      </c>
      <c r="R4" s="24">
        <f>'入力・印刷用シート（交付実績の内訳書）'!H122</f>
        <v>0</v>
      </c>
      <c r="S4" s="24">
        <f>'入力・印刷用シート（交付実績の内訳書）'!H123</f>
        <v>0</v>
      </c>
      <c r="T4" s="24">
        <f>'入力・印刷用シート（交付実績の内訳書）'!H124</f>
        <v>1</v>
      </c>
      <c r="U4" s="24">
        <f>'入力・印刷用シート（交付実績の内訳書）'!H125</f>
        <v>1</v>
      </c>
      <c r="V4" s="24">
        <f>'入力・印刷用シート（交付実績の内訳書）'!H126</f>
        <v>0</v>
      </c>
      <c r="W4" s="24">
        <f>'入力・印刷用シート（交付実績の内訳書）'!H127</f>
        <v>1</v>
      </c>
      <c r="X4" s="24">
        <f>'入力・印刷用シート（交付実績の内訳書）'!H128</f>
        <v>0</v>
      </c>
      <c r="Y4" s="24">
        <f>'入力・印刷用シート（交付実績の内訳書）'!H129</f>
        <v>0</v>
      </c>
      <c r="Z4" s="24">
        <f>'入力・印刷用シート（交付実績の内訳書）'!H130</f>
        <v>0</v>
      </c>
      <c r="AA4" s="24">
        <f>'入力・印刷用シート（交付実績の内訳書）'!H131</f>
        <v>0</v>
      </c>
      <c r="AB4" s="24">
        <f>'入力・印刷用シート（交付実績の内訳書）'!H132</f>
        <v>0</v>
      </c>
      <c r="AC4" s="24">
        <f>'入力・印刷用シート（交付実績の内訳書）'!H133</f>
        <v>1</v>
      </c>
      <c r="AD4" s="24">
        <f>'入力・印刷用シート（交付実績の内訳書）'!H134</f>
        <v>0</v>
      </c>
      <c r="AE4" s="24">
        <f>'入力・印刷用シート（交付実績の内訳書）'!H135</f>
        <v>1</v>
      </c>
      <c r="AF4" s="24">
        <f>'入力・印刷用シート（交付実績の内訳書）'!H136</f>
        <v>0</v>
      </c>
      <c r="AG4" s="24">
        <f>'入力・印刷用シート（交付実績の内訳書）'!H137</f>
        <v>1</v>
      </c>
      <c r="AH4" s="24">
        <f>'入力・印刷用シート（交付実績の内訳書）'!H138</f>
        <v>0</v>
      </c>
      <c r="AI4" s="24">
        <f>'入力・印刷用シート（交付実績の内訳書）'!H139</f>
        <v>0</v>
      </c>
      <c r="AJ4" s="24">
        <f>'入力・印刷用シート（交付実績の内訳書）'!H140</f>
        <v>0</v>
      </c>
      <c r="AK4" s="24">
        <f>'入力・印刷用シート（交付実績の内訳書）'!H141</f>
        <v>0</v>
      </c>
      <c r="AL4" s="24">
        <f>'入力・印刷用シート（交付実績の内訳書）'!H142</f>
        <v>0</v>
      </c>
      <c r="AM4" s="24">
        <f>'入力・印刷用シート（交付実績の内訳書）'!H143</f>
        <v>0</v>
      </c>
      <c r="AN4" s="24">
        <f>'入力・印刷用シート（交付実績の内訳書）'!H144</f>
        <v>0</v>
      </c>
      <c r="AO4" s="24">
        <f>SUM(Q4:AN4)</f>
        <v>7</v>
      </c>
      <c r="AP4" s="22">
        <f>'入力・印刷用シート（交付実績の内訳書）'!I121</f>
        <v>73452</v>
      </c>
      <c r="AQ4" s="22">
        <f>'入力・印刷用シート（交付実績の内訳書）'!I122</f>
        <v>0</v>
      </c>
      <c r="AR4" s="22">
        <f>'入力・印刷用シート（交付実績の内訳書）'!I123</f>
        <v>0</v>
      </c>
      <c r="AS4" s="22">
        <f>'入力・印刷用シート（交付実績の内訳書）'!I124</f>
        <v>43204</v>
      </c>
      <c r="AT4" s="22">
        <f>'入力・印刷用シート（交付実績の内訳書）'!I125</f>
        <v>58327</v>
      </c>
      <c r="AU4" s="22">
        <f>'入力・印刷用シート（交付実績の内訳書）'!I126</f>
        <v>0</v>
      </c>
      <c r="AV4" s="22">
        <f>'入力・印刷用シート（交付実績の内訳書）'!I127</f>
        <v>33246</v>
      </c>
      <c r="AW4" s="22">
        <f>'入力・印刷用シート（交付実績の内訳書）'!I128</f>
        <v>0</v>
      </c>
      <c r="AX4" s="22">
        <f>'入力・印刷用シート（交付実績の内訳書）'!I129</f>
        <v>0</v>
      </c>
      <c r="AY4" s="22">
        <f>'入力・印刷用シート（交付実績の内訳書）'!I130</f>
        <v>0</v>
      </c>
      <c r="AZ4" s="22">
        <f>'入力・印刷用シート（交付実績の内訳書）'!I131</f>
        <v>0</v>
      </c>
      <c r="BA4" s="22">
        <f>'入力・印刷用シート（交付実績の内訳書）'!I132</f>
        <v>0</v>
      </c>
      <c r="BB4" s="22">
        <f>'入力・印刷用シート（交付実績の内訳書）'!I133</f>
        <v>77984</v>
      </c>
      <c r="BC4" s="22">
        <f>'入力・印刷用シート（交付実績の内訳書）'!I134</f>
        <v>0</v>
      </c>
      <c r="BD4" s="22">
        <f>'入力・印刷用シート（交付実績の内訳書）'!I135</f>
        <v>312875</v>
      </c>
      <c r="BE4" s="22">
        <f>'入力・印刷用シート（交付実績の内訳書）'!I136</f>
        <v>0</v>
      </c>
      <c r="BF4" s="22">
        <f>'入力・印刷用シート（交付実績の内訳書）'!I137</f>
        <v>192850</v>
      </c>
      <c r="BG4" s="22">
        <f>'入力・印刷用シート（交付実績の内訳書）'!I138</f>
        <v>0</v>
      </c>
      <c r="BH4" s="22">
        <f>'入力・印刷用シート（交付実績の内訳書）'!I139</f>
        <v>0</v>
      </c>
      <c r="BI4" s="22">
        <f>'入力・印刷用シート（交付実績の内訳書）'!I140</f>
        <v>0</v>
      </c>
      <c r="BJ4" s="22">
        <f>'入力・印刷用シート（交付実績の内訳書）'!I141</f>
        <v>0</v>
      </c>
      <c r="BK4" s="22">
        <f>'入力・印刷用シート（交付実績の内訳書）'!I142</f>
        <v>0</v>
      </c>
      <c r="BL4" s="22">
        <f>'入力・印刷用シート（交付実績の内訳書）'!I143</f>
        <v>0</v>
      </c>
      <c r="BM4" s="22">
        <f>'入力・印刷用シート（交付実績の内訳書）'!I144</f>
        <v>0</v>
      </c>
      <c r="BN4" s="22">
        <f>SUM(AP4:BM4)</f>
        <v>791938</v>
      </c>
    </row>
    <row r="5" spans="1:66">
      <c r="AO5" s="46" t="str">
        <f>IF(AO4=COUNTA('入力・印刷用シート（交付実績の内訳書）'!D7:D106),"OK","NG")</f>
        <v>OK</v>
      </c>
      <c r="BN5" s="46" t="str">
        <f>IF(BN4='入力・印刷用シート（交付実績の内訳書）'!E3,"OK","NG")</f>
        <v>OK</v>
      </c>
    </row>
    <row r="8" spans="1:66"/>
  </sheetData>
  <mergeCells count="2">
    <mergeCell ref="Q2:AO2"/>
    <mergeCell ref="AP2:BN2"/>
  </mergeCells>
  <phoneticPr fontId="1" type="Hiragana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実績報告書（印刷用）</vt:lpstr>
      <vt:lpstr>入力用シート（基本情報）</vt:lpstr>
      <vt:lpstr>入力・印刷用シート（交付実績の内訳書）</vt:lpstr>
      <vt:lpstr>管理用</vt:lpstr>
      <vt:lpstr>'実績報告書（印刷用）'!Print_Area</vt:lpstr>
      <vt:lpstr>'入力・印刷用シート（交付実績の内訳書）'!Print_Area</vt:lpstr>
      <vt:lpstr>'入力用シート（基本情報）'!Print_Area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藤原　貴晃</cp:lastModifiedBy>
  <cp:lastPrinted>2024-07-23T01:28:36Z</cp:lastPrinted>
  <dcterms:created xsi:type="dcterms:W3CDTF">2024-02-19T23:37:38Z</dcterms:created>
  <dcterms:modified xsi:type="dcterms:W3CDTF">2024-09-30T00:21:22Z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2024-06-26T07:01:40Z</vt:filetime>
  </property>
</Properties>
</file>